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安全機構\12.居住支援協議会\3.会議等\H29\H291106低所得高齢者住まい・生活支援の取り組みに関する普及啓発事業東北ブロック説明会\住宅確保要配世帯を見える化する\"/>
    </mc:Choice>
  </mc:AlternateContent>
  <bookViews>
    <workbookView xWindow="0" yWindow="0" windowWidth="15345" windowHeight="6735" tabRatio="893" activeTab="3"/>
  </bookViews>
  <sheets>
    <sheet name="■はじめにお読みください" sheetId="26" r:id="rId1"/>
    <sheet name="ニーズ把握シート" sheetId="24" r:id="rId2"/>
    <sheet name="住宅ストックの状況" sheetId="19" r:id="rId3"/>
    <sheet name="年収別世帯数推計" sheetId="1" r:id="rId4"/>
    <sheet name="【表②】国調-第33-2表" sheetId="6" state="hidden" r:id="rId5"/>
    <sheet name="市区町村第１表" sheetId="14" r:id="rId6"/>
    <sheet name="市区町村第２表" sheetId="15" r:id="rId7"/>
    <sheet name="市区町村第７表" sheetId="16" r:id="rId8"/>
    <sheet name="市区町村第９表" sheetId="12" r:id="rId9"/>
    <sheet name="市区町村第25表" sheetId="17" r:id="rId10"/>
    <sheet name="市区町村第33表" sheetId="2" r:id="rId11"/>
    <sheet name="市区町村第36表" sheetId="3" r:id="rId12"/>
    <sheet name="市区町村第45表" sheetId="11" r:id="rId13"/>
    <sheet name="都道府県第41表" sheetId="9" r:id="rId14"/>
    <sheet name="都道府県第42表" sheetId="23" r:id="rId15"/>
    <sheet name="都道府県第43表" sheetId="8" r:id="rId16"/>
    <sheet name="都道府県第48表" sheetId="7" r:id="rId17"/>
    <sheet name="国調第3-2表" sheetId="21" r:id="rId18"/>
    <sheet name="国調第30-2表" sheetId="13" r:id="rId19"/>
  </sheets>
  <definedNames>
    <definedName name="_xlnm._FilterDatabase" localSheetId="9" hidden="1">市区町村第25表!$H$3:$H$35</definedName>
    <definedName name="_xlnm._FilterDatabase" localSheetId="6" hidden="1">市区町村第２表!$G$3:$J$32</definedName>
    <definedName name="_xlnm._FilterDatabase" localSheetId="10" hidden="1">市区町村第33表!$G$22:$T$193</definedName>
    <definedName name="_xlnm._FilterDatabase" localSheetId="11" hidden="1">市区町村第36表!$H$3:$H$48</definedName>
    <definedName name="_xlnm._FilterDatabase" localSheetId="12" hidden="1">市区町村第45表!$J$3:$J$70</definedName>
    <definedName name="_xlnm._FilterDatabase" localSheetId="7" hidden="1">市区町村第７表!$J$3:$J$483</definedName>
    <definedName name="_xlnm._FilterDatabase" localSheetId="8" hidden="1">市区町村第９表!$G$3:$T$574</definedName>
    <definedName name="_xlnm._FilterDatabase" localSheetId="13" hidden="1">都道府県第41表!$G$3:$AY$193</definedName>
    <definedName name="_xlnm._FilterDatabase" localSheetId="14" hidden="1">都道府県第42表!$G$17:$G$109</definedName>
    <definedName name="_xlnm._FilterDatabase" localSheetId="15" hidden="1">都道府県第43表!$G$3:$G$566</definedName>
    <definedName name="_xlnm._FilterDatabase" localSheetId="16" hidden="1">都道府県第48表!$G$20:$U$193</definedName>
    <definedName name="_xlnm.Print_Area" localSheetId="0">■はじめにお読みください!$A$1:$L$53</definedName>
    <definedName name="_xlnm.Print_Area" localSheetId="1">ニーズ把握シート!$A$1:$I$100</definedName>
    <definedName name="_xlnm.Print_Titles" localSheetId="9">市区町村第25表!$H:$I,市区町村第25表!$10:$15</definedName>
    <definedName name="_xlnm.Print_Titles" localSheetId="6">市区町村第２表!$H:$J,市区町村第２表!$8:$18</definedName>
    <definedName name="_xlnm.Print_Titles" localSheetId="10">市区町村第33表!$H:$J,市区町村第33表!$12:$20</definedName>
    <definedName name="_xlnm.Print_Titles" localSheetId="11">市区町村第36表!$H:$J,市区町村第36表!$10:$18</definedName>
    <definedName name="_xlnm.Print_Titles" localSheetId="12">市区町村第45表!$H:$J,市区町村第45表!$11:$23</definedName>
    <definedName name="_xlnm.Print_Titles" localSheetId="7">市区町村第７表!$H:$J,市区町村第７表!$8:$13</definedName>
    <definedName name="_xlnm.Print_Titles" localSheetId="8">市区町村第９表!$H:$J,市区町村第９表!$8:$17</definedName>
    <definedName name="_xlnm.Print_Titles" localSheetId="13">都道府県第41表!$H:$J,都道府県第41表!$9:$21</definedName>
    <definedName name="_xlnm.Print_Titles" localSheetId="15">都道府県第43表!$H:$J,都道府県第43表!$10:$18</definedName>
    <definedName name="_xlnm.Print_Titles" localSheetId="16">都道府県第48表!$H:$I,都道府県第48表!$10:$19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5" i="1" l="1"/>
  <c r="E85" i="1"/>
  <c r="D85" i="1"/>
  <c r="C85" i="1"/>
  <c r="F83" i="1"/>
  <c r="E83" i="1"/>
  <c r="D83" i="1"/>
  <c r="C83" i="1"/>
  <c r="G83" i="1" s="1"/>
  <c r="F77" i="1"/>
  <c r="E77" i="1"/>
  <c r="D77" i="1"/>
  <c r="C77" i="1"/>
  <c r="F75" i="1"/>
  <c r="E75" i="1"/>
  <c r="D75" i="1"/>
  <c r="C75" i="1"/>
  <c r="F106" i="1"/>
  <c r="E106" i="1"/>
  <c r="D106" i="1"/>
  <c r="C106" i="1"/>
  <c r="F103" i="1"/>
  <c r="E103" i="1"/>
  <c r="D103" i="1"/>
  <c r="C103" i="1"/>
  <c r="D29" i="1"/>
  <c r="D27" i="1"/>
  <c r="H27" i="1" s="1"/>
  <c r="C29" i="1"/>
  <c r="E29" i="1" s="1"/>
  <c r="C27" i="1"/>
  <c r="E27" i="1" s="1"/>
  <c r="D37" i="1"/>
  <c r="H37" i="1" s="1"/>
  <c r="D35" i="1"/>
  <c r="H35" i="1" s="1"/>
  <c r="C37" i="1"/>
  <c r="E37" i="1" s="1"/>
  <c r="C35" i="1"/>
  <c r="E35" i="1" s="1"/>
  <c r="H29" i="1" l="1"/>
  <c r="G37" i="1"/>
  <c r="E65" i="24" s="1"/>
  <c r="F37" i="1"/>
  <c r="D65" i="24" s="1"/>
  <c r="F29" i="1"/>
  <c r="G29" i="1"/>
  <c r="F35" i="1"/>
  <c r="D63" i="24" s="1"/>
  <c r="G35" i="1"/>
  <c r="E63" i="24" s="1"/>
  <c r="G27" i="1"/>
  <c r="F27" i="1"/>
  <c r="D85" i="24"/>
  <c r="F65" i="24"/>
  <c r="C65" i="24"/>
  <c r="H65" i="24" s="1"/>
  <c r="F63" i="24"/>
  <c r="C63" i="24"/>
  <c r="H63" i="24" s="1"/>
  <c r="D39" i="24"/>
  <c r="C39" i="24"/>
  <c r="D38" i="24"/>
  <c r="C38" i="24"/>
  <c r="D36" i="24"/>
  <c r="C36" i="24"/>
  <c r="D35" i="24"/>
  <c r="C35" i="24"/>
  <c r="E8" i="24"/>
  <c r="D8" i="24"/>
  <c r="C8" i="24"/>
  <c r="E7" i="24"/>
  <c r="D7" i="24"/>
  <c r="C7" i="24"/>
  <c r="D37" i="24" l="1"/>
  <c r="D40" i="24"/>
  <c r="G63" i="24"/>
  <c r="G65" i="24"/>
  <c r="C37" i="24"/>
  <c r="C40" i="24"/>
  <c r="G77" i="1"/>
  <c r="F139" i="1"/>
  <c r="E139" i="1"/>
  <c r="D139" i="1"/>
  <c r="C139" i="1"/>
  <c r="C134" i="1"/>
  <c r="G139" i="1" l="1"/>
  <c r="F140" i="1" s="1"/>
  <c r="D50" i="1"/>
  <c r="D49" i="1"/>
  <c r="E49" i="1" s="1"/>
  <c r="E40" i="1" s="1"/>
  <c r="C50" i="1"/>
  <c r="C49" i="1"/>
  <c r="E50" i="1" l="1"/>
  <c r="D140" i="1"/>
  <c r="G140" i="1"/>
  <c r="E140" i="1"/>
  <c r="G36" i="19"/>
  <c r="G33" i="19"/>
  <c r="J31" i="19"/>
  <c r="J28" i="19"/>
  <c r="J25" i="19"/>
  <c r="J22" i="19"/>
  <c r="G22" i="19"/>
  <c r="D22" i="19"/>
  <c r="A13" i="19"/>
  <c r="G19" i="19"/>
  <c r="J16" i="19"/>
  <c r="M16" i="19"/>
  <c r="M13" i="19"/>
  <c r="M12" i="19"/>
  <c r="M10" i="19"/>
  <c r="Q12" i="19"/>
  <c r="Q11" i="19"/>
  <c r="Q10" i="19"/>
  <c r="Q9" i="19"/>
  <c r="R7" i="19"/>
  <c r="R6" i="19"/>
  <c r="Q7" i="19"/>
  <c r="Q6" i="19"/>
  <c r="M7" i="19"/>
  <c r="J7" i="19"/>
  <c r="M4" i="19"/>
  <c r="J4" i="19"/>
  <c r="G4" i="19"/>
  <c r="D4" i="19"/>
  <c r="Q31" i="19"/>
  <c r="P31" i="19"/>
  <c r="Q28" i="19"/>
  <c r="P28" i="19"/>
  <c r="Q25" i="19"/>
  <c r="P25" i="19"/>
  <c r="Q22" i="19"/>
  <c r="P22" i="19"/>
  <c r="M31" i="19"/>
  <c r="M28" i="19"/>
  <c r="M25" i="19"/>
  <c r="M22" i="19"/>
  <c r="D96" i="24" l="1"/>
  <c r="G23" i="19"/>
  <c r="D9" i="1" l="1"/>
  <c r="D8" i="1"/>
  <c r="D7" i="1"/>
  <c r="D6" i="1"/>
  <c r="D5" i="1"/>
  <c r="D4" i="1"/>
  <c r="D15" i="24" s="1"/>
  <c r="D3" i="1"/>
  <c r="C15" i="24" s="1"/>
  <c r="C9" i="1"/>
  <c r="C7" i="1"/>
  <c r="C44" i="1" s="1"/>
  <c r="C6" i="1"/>
  <c r="C43" i="1" s="1"/>
  <c r="C57" i="24" s="1"/>
  <c r="C5" i="1"/>
  <c r="C42" i="1" s="1"/>
  <c r="C56" i="24" s="1"/>
  <c r="C4" i="1"/>
  <c r="D14" i="24" s="1"/>
  <c r="C3" i="1"/>
  <c r="C58" i="24" l="1"/>
  <c r="C10" i="1"/>
  <c r="E14" i="24" s="1"/>
  <c r="C14" i="24"/>
  <c r="C16" i="24" s="1"/>
  <c r="D16" i="24"/>
  <c r="C41" i="1" l="1"/>
  <c r="C55" i="24" s="1"/>
  <c r="C40" i="1"/>
  <c r="D64" i="1"/>
  <c r="D63" i="1"/>
  <c r="D62" i="1"/>
  <c r="D61" i="1"/>
  <c r="D60" i="1"/>
  <c r="D59" i="1"/>
  <c r="D58" i="1"/>
  <c r="C64" i="1"/>
  <c r="F117" i="1" s="1"/>
  <c r="C63" i="1"/>
  <c r="C62" i="1"/>
  <c r="C61" i="1"/>
  <c r="C91" i="1" s="1"/>
  <c r="C60" i="1"/>
  <c r="C90" i="1" s="1"/>
  <c r="C59" i="1"/>
  <c r="C89" i="1" s="1"/>
  <c r="C58" i="1"/>
  <c r="F84" i="1"/>
  <c r="E84" i="1"/>
  <c r="D84" i="1"/>
  <c r="C84" i="1"/>
  <c r="F76" i="1"/>
  <c r="E76" i="1"/>
  <c r="D76" i="1"/>
  <c r="C76" i="1"/>
  <c r="G75" i="1"/>
  <c r="F82" i="1"/>
  <c r="E82" i="1"/>
  <c r="D82" i="1"/>
  <c r="C82" i="1"/>
  <c r="F74" i="1"/>
  <c r="E74" i="1"/>
  <c r="D74" i="1"/>
  <c r="C74" i="1"/>
  <c r="F81" i="1"/>
  <c r="E81" i="1"/>
  <c r="D81" i="1"/>
  <c r="C81" i="1"/>
  <c r="F73" i="1"/>
  <c r="E73" i="1"/>
  <c r="D73" i="1"/>
  <c r="C73" i="1"/>
  <c r="F80" i="1"/>
  <c r="F86" i="1" s="1"/>
  <c r="E80" i="1"/>
  <c r="E86" i="1" s="1"/>
  <c r="D80" i="1"/>
  <c r="D86" i="1" s="1"/>
  <c r="C80" i="1"/>
  <c r="F72" i="1"/>
  <c r="F78" i="1" s="1"/>
  <c r="E72" i="1"/>
  <c r="E78" i="1" s="1"/>
  <c r="D72" i="1"/>
  <c r="C72" i="1"/>
  <c r="C78" i="1" s="1"/>
  <c r="F128" i="1"/>
  <c r="E128" i="1"/>
  <c r="D128" i="1"/>
  <c r="F105" i="1"/>
  <c r="E105" i="1"/>
  <c r="D105" i="1"/>
  <c r="C105" i="1"/>
  <c r="F104" i="1"/>
  <c r="E104" i="1"/>
  <c r="E127" i="1" s="1"/>
  <c r="D104" i="1"/>
  <c r="C104" i="1"/>
  <c r="F126" i="1"/>
  <c r="E126" i="1"/>
  <c r="D126" i="1"/>
  <c r="F102" i="1"/>
  <c r="F125" i="1" s="1"/>
  <c r="E102" i="1"/>
  <c r="D102" i="1"/>
  <c r="C102" i="1"/>
  <c r="F101" i="1"/>
  <c r="F124" i="1" s="1"/>
  <c r="E101" i="1"/>
  <c r="D101" i="1"/>
  <c r="C101" i="1"/>
  <c r="F100" i="1"/>
  <c r="E100" i="1"/>
  <c r="D100" i="1"/>
  <c r="C100" i="1"/>
  <c r="C107" i="1" s="1"/>
  <c r="F123" i="1" l="1"/>
  <c r="G73" i="1"/>
  <c r="G74" i="1"/>
  <c r="C124" i="1"/>
  <c r="D89" i="1" s="1"/>
  <c r="D94" i="1" s="1"/>
  <c r="F114" i="1"/>
  <c r="E123" i="1"/>
  <c r="E124" i="1"/>
  <c r="E125" i="1"/>
  <c r="F127" i="1"/>
  <c r="D125" i="1"/>
  <c r="G76" i="1"/>
  <c r="C94" i="1"/>
  <c r="D78" i="1"/>
  <c r="G78" i="1" s="1"/>
  <c r="G72" i="1"/>
  <c r="D124" i="1"/>
  <c r="D40" i="1"/>
  <c r="C54" i="24"/>
  <c r="C51" i="1"/>
  <c r="F91" i="1"/>
  <c r="G91" i="1"/>
  <c r="E91" i="1"/>
  <c r="D91" i="1"/>
  <c r="C88" i="1"/>
  <c r="C133" i="1"/>
  <c r="C135" i="1" s="1"/>
  <c r="D107" i="1"/>
  <c r="F115" i="1"/>
  <c r="C45" i="1"/>
  <c r="D65" i="1"/>
  <c r="C86" i="1"/>
  <c r="G86" i="1" s="1"/>
  <c r="F116" i="1"/>
  <c r="C92" i="1"/>
  <c r="D127" i="1"/>
  <c r="C112" i="1"/>
  <c r="C117" i="1"/>
  <c r="D113" i="1"/>
  <c r="D117" i="1"/>
  <c r="C93" i="1"/>
  <c r="C115" i="1"/>
  <c r="D123" i="1"/>
  <c r="C113" i="1"/>
  <c r="D115" i="1"/>
  <c r="C125" i="1"/>
  <c r="D90" i="1" s="1"/>
  <c r="C114" i="1"/>
  <c r="D112" i="1"/>
  <c r="C123" i="1"/>
  <c r="C127" i="1"/>
  <c r="C116" i="1"/>
  <c r="D114" i="1"/>
  <c r="D116" i="1"/>
  <c r="C126" i="1"/>
  <c r="G126" i="1" s="1"/>
  <c r="C128" i="1"/>
  <c r="G128" i="1" s="1"/>
  <c r="F113" i="1"/>
  <c r="F112" i="1"/>
  <c r="C65" i="1"/>
  <c r="G81" i="1"/>
  <c r="G82" i="1"/>
  <c r="G85" i="1"/>
  <c r="F107" i="1"/>
  <c r="G84" i="1"/>
  <c r="G80" i="1"/>
  <c r="G101" i="1"/>
  <c r="G105" i="1"/>
  <c r="G104" i="1"/>
  <c r="E107" i="1"/>
  <c r="G107" i="1" s="1"/>
  <c r="G102" i="1"/>
  <c r="G103" i="1"/>
  <c r="G106" i="1"/>
  <c r="G100" i="1"/>
  <c r="F89" i="1" l="1"/>
  <c r="G124" i="1"/>
  <c r="E89" i="1"/>
  <c r="G89" i="1" s="1"/>
  <c r="G94" i="1" s="1"/>
  <c r="F93" i="1"/>
  <c r="H44" i="1" s="1"/>
  <c r="F58" i="24" s="1"/>
  <c r="H40" i="1"/>
  <c r="G40" i="1"/>
  <c r="F40" i="1"/>
  <c r="G127" i="1"/>
  <c r="E117" i="1"/>
  <c r="F41" i="1"/>
  <c r="E115" i="1"/>
  <c r="D93" i="1"/>
  <c r="D92" i="1"/>
  <c r="H41" i="1"/>
  <c r="F55" i="24" s="1"/>
  <c r="F94" i="1"/>
  <c r="F42" i="1"/>
  <c r="E112" i="1"/>
  <c r="E93" i="1"/>
  <c r="G44" i="1" s="1"/>
  <c r="E58" i="24" s="1"/>
  <c r="G125" i="1"/>
  <c r="F90" i="1"/>
  <c r="E116" i="1"/>
  <c r="G123" i="1"/>
  <c r="F92" i="1"/>
  <c r="H43" i="1" s="1"/>
  <c r="E90" i="1"/>
  <c r="G90" i="1" s="1"/>
  <c r="E92" i="1"/>
  <c r="G43" i="1" s="1"/>
  <c r="E114" i="1"/>
  <c r="E113" i="1"/>
  <c r="F44" i="1" l="1"/>
  <c r="D58" i="24" s="1"/>
  <c r="G58" i="24" s="1"/>
  <c r="H58" i="24" s="1"/>
  <c r="D44" i="1"/>
  <c r="E44" i="1" s="1"/>
  <c r="G93" i="1"/>
  <c r="D41" i="1"/>
  <c r="D45" i="1" s="1"/>
  <c r="E45" i="1" s="1"/>
  <c r="G92" i="1"/>
  <c r="G41" i="1"/>
  <c r="E55" i="24" s="1"/>
  <c r="E94" i="1"/>
  <c r="E57" i="24"/>
  <c r="F54" i="24"/>
  <c r="F57" i="24"/>
  <c r="D54" i="24"/>
  <c r="G54" i="24" s="1"/>
  <c r="F45" i="1"/>
  <c r="D55" i="24"/>
  <c r="E54" i="24"/>
  <c r="D56" i="24"/>
  <c r="G56" i="24" s="1"/>
  <c r="H56" i="24" s="1"/>
  <c r="G42" i="1"/>
  <c r="F43" i="1"/>
  <c r="D43" i="1"/>
  <c r="E43" i="1" s="1"/>
  <c r="H42" i="1"/>
  <c r="D42" i="1"/>
  <c r="E42" i="1" s="1"/>
  <c r="H45" i="1"/>
  <c r="D24" i="1"/>
  <c r="D32" i="1"/>
  <c r="D25" i="1"/>
  <c r="D33" i="1"/>
  <c r="D26" i="1"/>
  <c r="D34" i="1"/>
  <c r="D28" i="1"/>
  <c r="D36" i="1"/>
  <c r="C36" i="1"/>
  <c r="C28" i="1"/>
  <c r="C34" i="1"/>
  <c r="C26" i="1"/>
  <c r="C33" i="1"/>
  <c r="C25" i="1"/>
  <c r="C32" i="1"/>
  <c r="C24" i="1"/>
  <c r="E18" i="1"/>
  <c r="D18" i="1"/>
  <c r="C18" i="1"/>
  <c r="E17" i="1"/>
  <c r="D17" i="1"/>
  <c r="C17" i="1"/>
  <c r="E16" i="1"/>
  <c r="D16" i="1"/>
  <c r="C16" i="1"/>
  <c r="E15" i="1"/>
  <c r="D15" i="1"/>
  <c r="C15" i="1"/>
  <c r="E14" i="1"/>
  <c r="D14" i="1"/>
  <c r="C14" i="1"/>
  <c r="E41" i="1" l="1"/>
  <c r="G45" i="1"/>
  <c r="C64" i="24"/>
  <c r="D57" i="24"/>
  <c r="G57" i="24" s="1"/>
  <c r="G55" i="24"/>
  <c r="H55" i="24" s="1"/>
  <c r="C60" i="24"/>
  <c r="C62" i="24"/>
  <c r="C61" i="24"/>
  <c r="C66" i="24" s="1"/>
  <c r="G87" i="24"/>
  <c r="H54" i="24"/>
  <c r="F56" i="24"/>
  <c r="E56" i="24"/>
  <c r="D30" i="1"/>
  <c r="F34" i="1"/>
  <c r="H34" i="1"/>
  <c r="G34" i="1"/>
  <c r="C30" i="1"/>
  <c r="G33" i="1"/>
  <c r="H33" i="1"/>
  <c r="F33" i="1"/>
  <c r="H36" i="1"/>
  <c r="F36" i="1"/>
  <c r="G36" i="1"/>
  <c r="D38" i="1"/>
  <c r="H32" i="1"/>
  <c r="G32" i="1"/>
  <c r="F32" i="1"/>
  <c r="C38" i="1"/>
  <c r="G28" i="1"/>
  <c r="H28" i="1"/>
  <c r="F28" i="1"/>
  <c r="H26" i="1"/>
  <c r="G26" i="1"/>
  <c r="F26" i="1"/>
  <c r="H24" i="1"/>
  <c r="F24" i="1"/>
  <c r="G24" i="1"/>
  <c r="G25" i="1"/>
  <c r="H25" i="1"/>
  <c r="F25" i="1"/>
  <c r="E33" i="1"/>
  <c r="E36" i="1"/>
  <c r="E34" i="1"/>
  <c r="E32" i="1"/>
  <c r="E28" i="1"/>
  <c r="E26" i="1"/>
  <c r="E25" i="1"/>
  <c r="E24" i="1"/>
  <c r="D10" i="1"/>
  <c r="D19" i="1"/>
  <c r="C19" i="1"/>
  <c r="E19" i="1"/>
  <c r="D62" i="24" l="1"/>
  <c r="H57" i="24"/>
  <c r="G78" i="24"/>
  <c r="D60" i="24"/>
  <c r="E64" i="24"/>
  <c r="F61" i="24"/>
  <c r="F66" i="24" s="1"/>
  <c r="E60" i="24"/>
  <c r="E61" i="24"/>
  <c r="E66" i="24" s="1"/>
  <c r="E62" i="24"/>
  <c r="D61" i="24"/>
  <c r="D64" i="24"/>
  <c r="E15" i="24"/>
  <c r="E16" i="24" s="1"/>
  <c r="F60" i="24"/>
  <c r="F64" i="24"/>
  <c r="F62" i="24"/>
  <c r="E30" i="1"/>
  <c r="G30" i="1"/>
  <c r="E38" i="1"/>
  <c r="F38" i="1"/>
  <c r="F30" i="1"/>
  <c r="H38" i="1"/>
  <c r="H30" i="1"/>
  <c r="G38" i="1"/>
  <c r="G61" i="24" l="1"/>
  <c r="D66" i="24"/>
  <c r="H87" i="24"/>
  <c r="G64" i="24"/>
  <c r="G62" i="24"/>
  <c r="H62" i="24" s="1"/>
  <c r="G60" i="24"/>
  <c r="I87" i="24" l="1"/>
  <c r="H60" i="24"/>
  <c r="G88" i="24"/>
  <c r="G79" i="24"/>
  <c r="H64" i="24"/>
  <c r="H61" i="24"/>
  <c r="G66" i="24"/>
  <c r="H66" i="24" s="1"/>
  <c r="G89" i="24" l="1"/>
  <c r="H88" i="24"/>
  <c r="H89" i="24" s="1"/>
  <c r="G80" i="24"/>
  <c r="I89" i="24" l="1"/>
  <c r="I88" i="24"/>
</calcChain>
</file>

<file path=xl/sharedStrings.xml><?xml version="1.0" encoding="utf-8"?>
<sst xmlns="http://schemas.openxmlformats.org/spreadsheetml/2006/main" count="22438" uniqueCount="1789">
  <si>
    <t>第33表　</t>
    <rPh sb="0" eb="1">
      <t>ダイ</t>
    </rPh>
    <rPh sb="3" eb="4">
      <t>ヒョウ</t>
    </rPh>
    <phoneticPr fontId="5"/>
  </si>
  <si>
    <t>世帯の種類(2区分)，家族類型(8区分)，世帯の年間収入階級(6区分)，</t>
    <phoneticPr fontId="10"/>
  </si>
  <si>
    <t>住宅の所有の関係(5区分)別普通世帯数(高齢夫婦世帯数，65歳以上の</t>
    <phoneticPr fontId="12"/>
  </si>
  <si>
    <r>
      <t>世帯員のいる世帯数―特掲)</t>
    </r>
    <r>
      <rPr>
        <sz val="12"/>
        <rFont val="ＭＳ 明朝"/>
        <family val="1"/>
        <charset val="128"/>
      </rPr>
      <t>―市区</t>
    </r>
    <phoneticPr fontId="12"/>
  </si>
  <si>
    <t xml:space="preserve">Table 33.  </t>
    <phoneticPr fontId="17"/>
  </si>
  <si>
    <t xml:space="preserve">Ordinary Households by Type of Household (2 Groups), Family Type (8 Groups), Annual Income </t>
    <phoneticPr fontId="12"/>
  </si>
  <si>
    <t xml:space="preserve">(6 Groups) and Tenure of Dwelling (5 Groups) (Special Tabulation : Households of an Aged Couple and </t>
    <phoneticPr fontId="12"/>
  </si>
  <si>
    <t>Households with Household Members Age 65 or Older) - Shi and Ku</t>
    <phoneticPr fontId="12"/>
  </si>
  <si>
    <r>
      <t xml:space="preserve">世帯の種類 (2区分),
家族類型 (8区分),
</t>
    </r>
    <r>
      <rPr>
        <sz val="9"/>
        <color indexed="8"/>
        <rFont val="ＭＳ 明朝"/>
        <family val="1"/>
        <charset val="128"/>
      </rPr>
      <t>住宅の所有の関係</t>
    </r>
    <r>
      <rPr>
        <sz val="9"/>
        <color indexed="8"/>
        <rFont val="ＭＳ 明朝"/>
        <family val="1"/>
        <charset val="128"/>
      </rPr>
      <t xml:space="preserve"> (5</t>
    </r>
    <r>
      <rPr>
        <sz val="9"/>
        <color indexed="8"/>
        <rFont val="ＭＳ 明朝"/>
        <family val="1"/>
        <charset val="128"/>
      </rPr>
      <t>区分</t>
    </r>
    <r>
      <rPr>
        <sz val="9"/>
        <color indexed="8"/>
        <rFont val="ＭＳ 明朝"/>
        <family val="1"/>
        <charset val="128"/>
      </rPr>
      <t xml:space="preserve">)
</t>
    </r>
    <rPh sb="0" eb="2">
      <t>セタイ</t>
    </rPh>
    <rPh sb="3" eb="5">
      <t>シュルイ</t>
    </rPh>
    <rPh sb="8" eb="10">
      <t>クブン</t>
    </rPh>
    <phoneticPr fontId="12"/>
  </si>
  <si>
    <t>総　数</t>
    <rPh sb="0" eb="1">
      <t>フサ</t>
    </rPh>
    <rPh sb="2" eb="3">
      <t>カズ</t>
    </rPh>
    <phoneticPr fontId="12"/>
  </si>
  <si>
    <r>
      <t>世帯の年間収入階級　　　　　　　　　　　　</t>
    </r>
    <r>
      <rPr>
        <sz val="9"/>
        <color indexed="8"/>
        <rFont val="Times New Roman"/>
        <family val="1"/>
      </rPr>
      <t>Annual income</t>
    </r>
    <rPh sb="0" eb="2">
      <t>セタイ</t>
    </rPh>
    <rPh sb="3" eb="5">
      <t>ネンカン</t>
    </rPh>
    <rPh sb="5" eb="7">
      <t>シュウニュウ</t>
    </rPh>
    <rPh sb="7" eb="9">
      <t>カイキュウ</t>
    </rPh>
    <phoneticPr fontId="12"/>
  </si>
  <si>
    <t>300万円未満</t>
    <rPh sb="3" eb="4">
      <t>マン</t>
    </rPh>
    <rPh sb="4" eb="5">
      <t>エン</t>
    </rPh>
    <rPh sb="5" eb="7">
      <t>ミマン</t>
    </rPh>
    <phoneticPr fontId="12"/>
  </si>
  <si>
    <t>300～500</t>
    <phoneticPr fontId="12"/>
  </si>
  <si>
    <t>500～700</t>
    <phoneticPr fontId="12"/>
  </si>
  <si>
    <t>700～1000</t>
    <phoneticPr fontId="12"/>
  </si>
  <si>
    <t>1000～1500</t>
    <phoneticPr fontId="12"/>
  </si>
  <si>
    <t>1500万円以上</t>
    <rPh sb="4" eb="6">
      <t>マンエン</t>
    </rPh>
    <rPh sb="6" eb="8">
      <t>イジョウ</t>
    </rPh>
    <phoneticPr fontId="12"/>
  </si>
  <si>
    <t>不　詳</t>
    <rPh sb="0" eb="1">
      <t>フ</t>
    </rPh>
    <rPh sb="2" eb="3">
      <t>ショウ</t>
    </rPh>
    <phoneticPr fontId="12"/>
  </si>
  <si>
    <t>Type of household (2 Groups),
family type (8 Groups) and
tenure of dwelling (5 Groups)</t>
    <phoneticPr fontId="12"/>
  </si>
  <si>
    <t>Total</t>
    <phoneticPr fontId="17"/>
  </si>
  <si>
    <t>Under</t>
  </si>
  <si>
    <t xml:space="preserve">and over </t>
    <phoneticPr fontId="12"/>
  </si>
  <si>
    <t>Not reported</t>
    <phoneticPr fontId="12"/>
  </si>
  <si>
    <t xml:space="preserve">080  </t>
  </si>
  <si>
    <t xml:space="preserve">1311256     </t>
  </si>
  <si>
    <t xml:space="preserve">            </t>
  </si>
  <si>
    <t xml:space="preserve">  </t>
  </si>
  <si>
    <t xml:space="preserve">54-B  </t>
  </si>
  <si>
    <t>24-A</t>
  </si>
  <si>
    <t>24-B</t>
  </si>
  <si>
    <t>24-B1</t>
  </si>
  <si>
    <t>24-B2</t>
  </si>
  <si>
    <t>24-B2a</t>
  </si>
  <si>
    <t>24-B2b</t>
  </si>
  <si>
    <t>-</t>
  </si>
  <si>
    <t>24-F</t>
  </si>
  <si>
    <t>24-F1</t>
  </si>
  <si>
    <t>24-C</t>
  </si>
  <si>
    <t>24-D</t>
  </si>
  <si>
    <t>24-E</t>
  </si>
  <si>
    <t>＜再  掲＞</t>
    <phoneticPr fontId="12"/>
  </si>
  <si>
    <t>ST-1</t>
  </si>
  <si>
    <t>54-K</t>
  </si>
  <si>
    <t>54-e</t>
  </si>
  <si>
    <t>22-A</t>
  </si>
  <si>
    <t xml:space="preserve">6-A  </t>
  </si>
  <si>
    <t>6-B</t>
  </si>
  <si>
    <t>6-B1</t>
  </si>
  <si>
    <t>6-B2</t>
  </si>
  <si>
    <t>6-B3</t>
  </si>
  <si>
    <t>6-B4</t>
  </si>
  <si>
    <t>22-B.C</t>
  </si>
  <si>
    <t>1)　家族類型「不詳」を含む。</t>
    <rPh sb="3" eb="5">
      <t>カゾク</t>
    </rPh>
    <rPh sb="5" eb="6">
      <t>ルイ</t>
    </rPh>
    <rPh sb="6" eb="7">
      <t>ガタ</t>
    </rPh>
    <phoneticPr fontId="12"/>
  </si>
  <si>
    <t>1)  Including family type "Not reported".</t>
    <phoneticPr fontId="12"/>
  </si>
  <si>
    <t>2)　住宅の所有の関係「不詳」を含む。</t>
    <phoneticPr fontId="12"/>
  </si>
  <si>
    <t>2)  Including tenure of dwelling "Not reported".</t>
    <phoneticPr fontId="12"/>
  </si>
  <si>
    <t>第36表　</t>
    <phoneticPr fontId="17"/>
  </si>
  <si>
    <t>世帯の年間収入階級(6区分)，世帯人員(7区分)，住宅の所有の関係(2区分)別主世帯数</t>
  </si>
  <si>
    <t>―市区</t>
    <phoneticPr fontId="12"/>
  </si>
  <si>
    <t xml:space="preserve">Table 36.  </t>
    <phoneticPr fontId="17"/>
  </si>
  <si>
    <t>Principal Households by Annual Income (6 Groups), Household Members (7 Groups) and Tenure of Dwelling (2 Groups)</t>
    <phoneticPr fontId="17"/>
  </si>
  <si>
    <t>- Shi and Ku</t>
    <phoneticPr fontId="12"/>
  </si>
  <si>
    <t xml:space="preserve">世帯人員 (7区分),
住宅の所有の関係 (2区分)
</t>
    <rPh sb="12" eb="14">
      <t>ジュウタク</t>
    </rPh>
    <rPh sb="15" eb="17">
      <t>ショユウ</t>
    </rPh>
    <rPh sb="18" eb="20">
      <t>カンケイ</t>
    </rPh>
    <phoneticPr fontId="12"/>
  </si>
  <si>
    <r>
      <t>世帯の年間収入階級　　　　　　　　</t>
    </r>
    <r>
      <rPr>
        <sz val="9"/>
        <rFont val="Times New Roman"/>
        <family val="1"/>
      </rPr>
      <t>Annual income</t>
    </r>
    <rPh sb="0" eb="2">
      <t>セタイ</t>
    </rPh>
    <rPh sb="3" eb="5">
      <t>ネンカン</t>
    </rPh>
    <rPh sb="5" eb="7">
      <t>シュウニュウ</t>
    </rPh>
    <rPh sb="7" eb="9">
      <t>カイキュウ</t>
    </rPh>
    <phoneticPr fontId="12"/>
  </si>
  <si>
    <t>500～700</t>
    <phoneticPr fontId="12"/>
  </si>
  <si>
    <t>700～1000</t>
    <phoneticPr fontId="12"/>
  </si>
  <si>
    <t>1000～1500</t>
    <phoneticPr fontId="12"/>
  </si>
  <si>
    <t xml:space="preserve">Household members (7 Groups) and
tenure of dwelling (2 Groups)
</t>
    <phoneticPr fontId="12"/>
  </si>
  <si>
    <t>Total</t>
    <phoneticPr fontId="17"/>
  </si>
  <si>
    <t xml:space="preserve">and over </t>
    <phoneticPr fontId="12"/>
  </si>
  <si>
    <t xml:space="preserve">085  </t>
  </si>
  <si>
    <t>54-C</t>
  </si>
  <si>
    <t>1)</t>
    <phoneticPr fontId="12"/>
  </si>
  <si>
    <t>persons</t>
  </si>
  <si>
    <t>6-A</t>
  </si>
  <si>
    <t>1)　住宅の所有の関係「不詳」を含む。</t>
    <phoneticPr fontId="12"/>
  </si>
  <si>
    <t>1)  Including tenure of dwelling "Not reported".</t>
    <phoneticPr fontId="12"/>
  </si>
  <si>
    <t>持ち家</t>
    <rPh sb="0" eb="1">
      <t>モ</t>
    </rPh>
    <rPh sb="2" eb="3">
      <t>イエ</t>
    </rPh>
    <phoneticPr fontId="12"/>
  </si>
  <si>
    <t>2)</t>
    <phoneticPr fontId="17"/>
  </si>
  <si>
    <t>持ち家</t>
  </si>
  <si>
    <t>1)</t>
    <phoneticPr fontId="12"/>
  </si>
  <si>
    <t>借家</t>
  </si>
  <si>
    <t>65歳以上単身世帯</t>
    <rPh sb="2" eb="5">
      <t>サイイジョウ</t>
    </rPh>
    <rPh sb="5" eb="7">
      <t>タンシン</t>
    </rPh>
    <rPh sb="7" eb="9">
      <t>セタイ</t>
    </rPh>
    <phoneticPr fontId="4"/>
  </si>
  <si>
    <t>65歳以上夫婦のみ世帯</t>
    <rPh sb="2" eb="5">
      <t>サイイジョウ</t>
    </rPh>
    <rPh sb="5" eb="7">
      <t>フウフ</t>
    </rPh>
    <rPh sb="9" eb="11">
      <t>セタイ</t>
    </rPh>
    <phoneticPr fontId="4"/>
  </si>
  <si>
    <t>計</t>
    <rPh sb="0" eb="1">
      <t>ケイ</t>
    </rPh>
    <phoneticPr fontId="4"/>
  </si>
  <si>
    <t>平成27年国勢調査人口等基本集計（総務省統計局）</t>
  </si>
  <si>
    <t xml:space="preserve">第33-2表　世帯人員(7区分)，65歳以上世帯員の有無，住居の種類・住宅の所有の関係(6区分)別一般世帯数，一般世帯人員及び1世帯当たり人員 － 全国，都道府県，市区町村 </t>
  </si>
  <si>
    <t xml:space="preserve">Table 33-2. Private Households, Household Members and Members per Household, by Size of Household (7 Groups), Presence of Household Members 65 Years of Age and Over and Kind of Residence and Tenure of Dwelling (6 Groups) - Japan, Prefectures, Shi, Ku, Machi and Mura </t>
  </si>
  <si>
    <t>※大項目</t>
  </si>
  <si>
    <t>01 (seIX.0001　一般世帯数)</t>
  </si>
  <si>
    <t>02 (seIX.0002　一般世帯人員)</t>
  </si>
  <si>
    <t>ju6BS.0000</t>
  </si>
  <si>
    <t>ju6BS.0001</t>
  </si>
  <si>
    <t>ju6BS.0002</t>
  </si>
  <si>
    <t>ju6BS.0003</t>
  </si>
  <si>
    <t>ju6BS.0004</t>
  </si>
  <si>
    <t>ju6BS.0005</t>
  </si>
  <si>
    <t>ju6BS.0006</t>
  </si>
  <si>
    <t>ju6BS.0007</t>
  </si>
  <si>
    <t>jin65-2A.0000</t>
  </si>
  <si>
    <t>jin65-2A.0001</t>
  </si>
  <si>
    <t>jin7AS.0000</t>
  </si>
  <si>
    <t>jin7AS.0001</t>
  </si>
  <si>
    <t>jin7AS.0002</t>
  </si>
  <si>
    <t>jin7AS.0003</t>
  </si>
  <si>
    <t>jin7AS.0004</t>
  </si>
  <si>
    <t>jin7AS.0005</t>
  </si>
  <si>
    <t>jin7AS.0006</t>
  </si>
  <si>
    <t>jin7AS.0007</t>
  </si>
  <si>
    <t>総数（住居の種類・住宅の所有の関係）</t>
  </si>
  <si>
    <t>うち住宅に住む一般世帯</t>
  </si>
  <si>
    <t>主世帯</t>
  </si>
  <si>
    <t>総数（65歳以上世帯員の有無）</t>
  </si>
  <si>
    <t>うち65歳以上世帯員がいる世帯</t>
  </si>
  <si>
    <t>地域コード</t>
  </si>
  <si>
    <t>地域識別コード</t>
  </si>
  <si>
    <t>総数（世帯人員）</t>
  </si>
  <si>
    <t>世帯人員が1人</t>
  </si>
  <si>
    <t>世帯人員が2人</t>
  </si>
  <si>
    <t>世帯人員が3人</t>
  </si>
  <si>
    <t>世帯人員が4人</t>
  </si>
  <si>
    <t>世帯人員が5人</t>
  </si>
  <si>
    <t>世帯人員が6人</t>
  </si>
  <si>
    <t>世帯人員が7人以上</t>
  </si>
  <si>
    <t>a</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</si>
  <si>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</si>
  <si>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</si>
  <si>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</si>
  <si>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</si>
  <si>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</si>
  <si>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</si>
  <si>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</si>
  <si>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</si>
  <si>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</si>
  <si>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</si>
  <si>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</si>
  <si>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</si>
  <si>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</si>
  <si>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</si>
  <si>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</si>
  <si>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</si>
  <si>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</si>
  <si>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</si>
  <si>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</si>
  <si>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</si>
  <si>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</si>
  <si>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</si>
  <si>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</si>
  <si>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</si>
  <si>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</si>
  <si>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</si>
  <si>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</si>
  <si>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</si>
  <si>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</si>
  <si>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</si>
  <si>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</si>
  <si>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</si>
  <si>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</si>
  <si>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</si>
  <si>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</si>
  <si>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</si>
  <si>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</si>
  <si>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</si>
  <si>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</si>
  <si>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</si>
  <si>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</si>
  <si>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</si>
  <si>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</si>
  <si>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</si>
  <si>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</si>
  <si>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</si>
  <si>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</si>
  <si>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</si>
  <si>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</si>
  <si>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</si>
  <si>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</si>
  <si>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</si>
  <si>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</si>
  <si>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</si>
  <si>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</si>
  <si>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</si>
  <si>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</si>
  <si>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</si>
  <si>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</si>
  <si>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</si>
  <si>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</si>
  <si>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</si>
  <si>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</si>
  <si>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</si>
  <si>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持ち家</t>
    <rPh sb="0" eb="1">
      <t>モ</t>
    </rPh>
    <rPh sb="2" eb="3">
      <t>イエ</t>
    </rPh>
    <phoneticPr fontId="4"/>
  </si>
  <si>
    <t>公営・都市再生機構・公社の借家</t>
    <phoneticPr fontId="4"/>
  </si>
  <si>
    <t>公営・都市再生機構・公社の借家</t>
    <phoneticPr fontId="4"/>
  </si>
  <si>
    <t>民営の借家</t>
    <phoneticPr fontId="4"/>
  </si>
  <si>
    <t>民営の借家</t>
    <phoneticPr fontId="4"/>
  </si>
  <si>
    <t>給与住宅</t>
    <phoneticPr fontId="4"/>
  </si>
  <si>
    <t>間借り</t>
    <phoneticPr fontId="4"/>
  </si>
  <si>
    <t>65歳以上2人世帯</t>
    <rPh sb="2" eb="5">
      <t>サイイジョウ</t>
    </rPh>
    <rPh sb="6" eb="7">
      <t>ニン</t>
    </rPh>
    <rPh sb="7" eb="9">
      <t>セタイ</t>
    </rPh>
    <phoneticPr fontId="4"/>
  </si>
  <si>
    <t>65歳以上3人以上世帯</t>
    <rPh sb="7" eb="9">
      <t>イジョウ</t>
    </rPh>
    <phoneticPr fontId="4"/>
  </si>
  <si>
    <t>総数</t>
    <rPh sb="0" eb="2">
      <t>ソウスウ</t>
    </rPh>
    <phoneticPr fontId="4"/>
  </si>
  <si>
    <t>うち年収300万円未満の世帯</t>
    <rPh sb="2" eb="4">
      <t>ネンシュウ</t>
    </rPh>
    <rPh sb="7" eb="8">
      <t>マン</t>
    </rPh>
    <rPh sb="8" eb="9">
      <t>エン</t>
    </rPh>
    <rPh sb="9" eb="11">
      <t>ミマン</t>
    </rPh>
    <rPh sb="12" eb="14">
      <t>セタイ</t>
    </rPh>
    <phoneticPr fontId="4"/>
  </si>
  <si>
    <t>借家</t>
    <rPh sb="0" eb="1">
      <t>シャク</t>
    </rPh>
    <rPh sb="1" eb="2">
      <t>イエ</t>
    </rPh>
    <phoneticPr fontId="12"/>
  </si>
  <si>
    <t>　公営の借家</t>
    <rPh sb="1" eb="2">
      <t>コウ</t>
    </rPh>
    <rPh sb="2" eb="3">
      <t>エイ</t>
    </rPh>
    <rPh sb="4" eb="5">
      <t>シャク</t>
    </rPh>
    <rPh sb="5" eb="6">
      <t>イエ</t>
    </rPh>
    <phoneticPr fontId="12"/>
  </si>
  <si>
    <t>　都市再生機構(UR)･公社の借家</t>
    <rPh sb="1" eb="2">
      <t>ミヤコ</t>
    </rPh>
    <rPh sb="2" eb="3">
      <t>シ</t>
    </rPh>
    <rPh sb="3" eb="4">
      <t>サイ</t>
    </rPh>
    <rPh sb="4" eb="5">
      <t>ショウ</t>
    </rPh>
    <rPh sb="5" eb="6">
      <t>キ</t>
    </rPh>
    <rPh sb="6" eb="7">
      <t>カマエ</t>
    </rPh>
    <rPh sb="12" eb="13">
      <t>コウ</t>
    </rPh>
    <rPh sb="13" eb="14">
      <t>シャ</t>
    </rPh>
    <rPh sb="15" eb="16">
      <t>シャク</t>
    </rPh>
    <rPh sb="16" eb="17">
      <t>イエ</t>
    </rPh>
    <phoneticPr fontId="12"/>
  </si>
  <si>
    <t>　民営借家</t>
    <rPh sb="1" eb="2">
      <t>ミン</t>
    </rPh>
    <rPh sb="2" eb="3">
      <t>エイ</t>
    </rPh>
    <rPh sb="3" eb="4">
      <t>シャク</t>
    </rPh>
    <rPh sb="4" eb="5">
      <t>イエ</t>
    </rPh>
    <phoneticPr fontId="12"/>
  </si>
  <si>
    <t>　給与住宅</t>
    <rPh sb="1" eb="2">
      <t>キュウ</t>
    </rPh>
    <rPh sb="2" eb="3">
      <t>アタエ</t>
    </rPh>
    <rPh sb="3" eb="4">
      <t>ジュウ</t>
    </rPh>
    <rPh sb="4" eb="5">
      <t>タク</t>
    </rPh>
    <phoneticPr fontId="12"/>
  </si>
  <si>
    <t>65歳以上世帯員のいる世帯数</t>
    <rPh sb="2" eb="5">
      <t>サイイジョウ</t>
    </rPh>
    <rPh sb="5" eb="7">
      <t>セタイ</t>
    </rPh>
    <rPh sb="7" eb="8">
      <t>イン</t>
    </rPh>
    <rPh sb="11" eb="14">
      <t>セタイスウ</t>
    </rPh>
    <phoneticPr fontId="4"/>
  </si>
  <si>
    <t>割合</t>
    <rPh sb="0" eb="2">
      <t>ワリアイ</t>
    </rPh>
    <phoneticPr fontId="4"/>
  </si>
  <si>
    <t>②H27.国勢調査による住宅所有関係別 65歳以上高齢者のいる世帯数</t>
    <rPh sb="5" eb="7">
      <t>コクセイ</t>
    </rPh>
    <rPh sb="7" eb="9">
      <t>チョウサ</t>
    </rPh>
    <rPh sb="12" eb="14">
      <t>ジュウタク</t>
    </rPh>
    <rPh sb="14" eb="16">
      <t>ショユウ</t>
    </rPh>
    <rPh sb="16" eb="18">
      <t>カンケイ</t>
    </rPh>
    <rPh sb="18" eb="19">
      <t>ベツ</t>
    </rPh>
    <rPh sb="22" eb="25">
      <t>サイイジョウ</t>
    </rPh>
    <rPh sb="25" eb="28">
      <t>コウレイシャ</t>
    </rPh>
    <rPh sb="31" eb="34">
      <t>セタイスウ</t>
    </rPh>
    <phoneticPr fontId="4"/>
  </si>
  <si>
    <t>うち、高齢夫婦のみ世帯数</t>
    <rPh sb="3" eb="5">
      <t>コウレイ</t>
    </rPh>
    <rPh sb="5" eb="7">
      <t>フウフ</t>
    </rPh>
    <rPh sb="9" eb="11">
      <t>セタイ</t>
    </rPh>
    <rPh sb="11" eb="12">
      <t>スウ</t>
    </rPh>
    <phoneticPr fontId="4"/>
  </si>
  <si>
    <t>1)  Including tenure of dwelling "Not reported".</t>
    <phoneticPr fontId="0"/>
  </si>
  <si>
    <t>1)　住宅の所有の関係「不詳」を含む。</t>
    <phoneticPr fontId="12"/>
  </si>
  <si>
    <t xml:space="preserve">1310036     </t>
  </si>
  <si>
    <t xml:space="preserve">092  </t>
  </si>
  <si>
    <t xml:space="preserve">1300024     </t>
  </si>
  <si>
    <t>1)</t>
    <phoneticPr fontId="12"/>
  </si>
  <si>
    <t>Shared households</t>
    <phoneticPr fontId="12"/>
  </si>
  <si>
    <t>Issued houses</t>
    <phoneticPr fontId="12"/>
  </si>
  <si>
    <t>Total</t>
    <phoneticPr fontId="12"/>
  </si>
  <si>
    <t>Owned houses</t>
    <phoneticPr fontId="12"/>
  </si>
  <si>
    <t>Total</t>
    <phoneticPr fontId="12"/>
  </si>
  <si>
    <t>Owned privately
(non-wooden)</t>
    <phoneticPr fontId="0"/>
  </si>
  <si>
    <t>Owned privately
(wooden)</t>
    <phoneticPr fontId="0"/>
  </si>
  <si>
    <t>Owned by
local government</t>
    <phoneticPr fontId="0"/>
  </si>
  <si>
    <t>Age of main earner (6 Groups) and
annual income (10 Groups)</t>
    <phoneticPr fontId="0"/>
  </si>
  <si>
    <t>Households living in
occupied buildings
other than dwelling</t>
    <phoneticPr fontId="0"/>
  </si>
  <si>
    <t>Owned by Urban 
Renaissance Agency or 
public corporation</t>
    <phoneticPr fontId="0"/>
  </si>
  <si>
    <t>給与住宅</t>
    <phoneticPr fontId="12"/>
  </si>
  <si>
    <t>民営借家(非木造)</t>
  </si>
  <si>
    <t>民営借家(木造)</t>
  </si>
  <si>
    <t>都市再生機構(UR)
・公社の借家</t>
    <phoneticPr fontId="12"/>
  </si>
  <si>
    <t>公営の借家</t>
    <phoneticPr fontId="12"/>
  </si>
  <si>
    <t>総　数</t>
    <phoneticPr fontId="12"/>
  </si>
  <si>
    <r>
      <t>借　家　　　　　</t>
    </r>
    <r>
      <rPr>
        <sz val="9"/>
        <rFont val="Times New Roman"/>
        <family val="1"/>
      </rPr>
      <t>Rented houses</t>
    </r>
    <rPh sb="0" eb="1">
      <t>シャク</t>
    </rPh>
    <rPh sb="2" eb="3">
      <t>イエ</t>
    </rPh>
    <phoneticPr fontId="0"/>
  </si>
  <si>
    <t>持ち家</t>
    <phoneticPr fontId="12"/>
  </si>
  <si>
    <t>総　数</t>
    <phoneticPr fontId="12"/>
  </si>
  <si>
    <t>住宅以外の建物
に居住する世帯</t>
    <phoneticPr fontId="12"/>
  </si>
  <si>
    <t>同居世帯</t>
    <phoneticPr fontId="12"/>
  </si>
  <si>
    <t>Principal households</t>
  </si>
  <si>
    <t>主世帯</t>
    <phoneticPr fontId="12"/>
  </si>
  <si>
    <t xml:space="preserve">家計を主に支える者の年齢 (6区分),
世帯の年間収入階級 (10区分)
</t>
    <phoneticPr fontId="12"/>
  </si>
  <si>
    <t>- Prefecture and 21 Major Cities</t>
    <phoneticPr fontId="0"/>
  </si>
  <si>
    <t>Ordinary Households (Total and Households of which Main Earner is an Employee) by Age of Main Earner (6 Groups), Annual Income (10 Groups), Type of Household (3 Groups) and Tenure of Dwelling (6 Groups)</t>
    <phoneticPr fontId="0"/>
  </si>
  <si>
    <t xml:space="preserve">Table 48.  </t>
    <phoneticPr fontId="0"/>
  </si>
  <si>
    <t>―都道府県，21大都市</t>
    <rPh sb="1" eb="5">
      <t>トドウフケン</t>
    </rPh>
    <rPh sb="8" eb="9">
      <t>ダイ</t>
    </rPh>
    <rPh sb="9" eb="11">
      <t>トシ</t>
    </rPh>
    <phoneticPr fontId="0"/>
  </si>
  <si>
    <t>家計を主に支える者の年齢(6区分)，世帯の年間収入階級(10区分)，世帯の種類(3区分)，住宅の所有の関係(6区分)別普通世帯数(総数及び雇用者世帯)</t>
    <phoneticPr fontId="0"/>
  </si>
  <si>
    <t>第48表　</t>
    <rPh sb="3" eb="4">
      <t>ヒョウ</t>
    </rPh>
    <phoneticPr fontId="0"/>
  </si>
  <si>
    <t>うち年収100万円未満の世帯</t>
    <rPh sb="2" eb="4">
      <t>ネンシュウ</t>
    </rPh>
    <rPh sb="7" eb="8">
      <t>マン</t>
    </rPh>
    <rPh sb="8" eb="9">
      <t>エン</t>
    </rPh>
    <rPh sb="9" eb="11">
      <t>ミマン</t>
    </rPh>
    <rPh sb="12" eb="14">
      <t>セタイ</t>
    </rPh>
    <phoneticPr fontId="4"/>
  </si>
  <si>
    <t>年収100~200万円未満の世帯</t>
    <rPh sb="0" eb="2">
      <t>ネンシュウ</t>
    </rPh>
    <rPh sb="9" eb="10">
      <t>マン</t>
    </rPh>
    <rPh sb="10" eb="11">
      <t>エン</t>
    </rPh>
    <rPh sb="11" eb="13">
      <t>ミマン</t>
    </rPh>
    <rPh sb="14" eb="16">
      <t>セタイ</t>
    </rPh>
    <phoneticPr fontId="4"/>
  </si>
  <si>
    <t>年収200~300万円未満の世帯</t>
    <rPh sb="0" eb="2">
      <t>ネンシュウ</t>
    </rPh>
    <rPh sb="9" eb="10">
      <t>マン</t>
    </rPh>
    <rPh sb="10" eb="11">
      <t>エン</t>
    </rPh>
    <rPh sb="11" eb="13">
      <t>ミマン</t>
    </rPh>
    <rPh sb="14" eb="16">
      <t>セタイ</t>
    </rPh>
    <phoneticPr fontId="4"/>
  </si>
  <si>
    <t>年収200万円未満の世帯の割合</t>
    <rPh sb="0" eb="2">
      <t>ネンシュウ</t>
    </rPh>
    <rPh sb="5" eb="7">
      <t>マンエン</t>
    </rPh>
    <rPh sb="7" eb="9">
      <t>ミマン</t>
    </rPh>
    <rPh sb="10" eb="12">
      <t>セタイ</t>
    </rPh>
    <rPh sb="13" eb="15">
      <t>ワリアイ</t>
    </rPh>
    <phoneticPr fontId="4"/>
  </si>
  <si>
    <t>持ち家</t>
    <phoneticPr fontId="4"/>
  </si>
  <si>
    <t>　公営の借家</t>
    <phoneticPr fontId="4"/>
  </si>
  <si>
    <t>　都市再生機構(UR)・公社の借家</t>
    <rPh sb="1" eb="3">
      <t>トシ</t>
    </rPh>
    <rPh sb="3" eb="5">
      <t>サイセイ</t>
    </rPh>
    <rPh sb="5" eb="7">
      <t>キコウ</t>
    </rPh>
    <rPh sb="12" eb="14">
      <t>コウシャ</t>
    </rPh>
    <rPh sb="15" eb="17">
      <t>シャッカ</t>
    </rPh>
    <phoneticPr fontId="5"/>
  </si>
  <si>
    <t>　民営借家(木造)</t>
    <phoneticPr fontId="4"/>
  </si>
  <si>
    <t>　民営借家(非木造)</t>
    <phoneticPr fontId="4"/>
  </si>
  <si>
    <t>　給与住宅</t>
    <phoneticPr fontId="4"/>
  </si>
  <si>
    <t>計（主世帯）</t>
    <rPh sb="0" eb="1">
      <t>ケイ</t>
    </rPh>
    <rPh sb="2" eb="3">
      <t>シュ</t>
    </rPh>
    <rPh sb="3" eb="5">
      <t>セタイ</t>
    </rPh>
    <phoneticPr fontId="4"/>
  </si>
  <si>
    <t>③家計を主に支える者の年齢が65歳以上世帯の世帯年収別世帯数-都道府県第48表</t>
    <rPh sb="16" eb="19">
      <t>サイイジョウ</t>
    </rPh>
    <rPh sb="19" eb="21">
      <t>セタイ</t>
    </rPh>
    <rPh sb="22" eb="24">
      <t>セタイ</t>
    </rPh>
    <rPh sb="24" eb="26">
      <t>ネンシュウ</t>
    </rPh>
    <rPh sb="26" eb="27">
      <t>ベツ</t>
    </rPh>
    <rPh sb="27" eb="30">
      <t>セタイスウ</t>
    </rPh>
    <rPh sb="31" eb="35">
      <t>トドウフケン</t>
    </rPh>
    <rPh sb="35" eb="36">
      <t>ダイ</t>
    </rPh>
    <rPh sb="38" eb="39">
      <t>ヒョウ</t>
    </rPh>
    <phoneticPr fontId="4"/>
  </si>
  <si>
    <t>2)  Including tenure of dwelling "Not reported".</t>
    <phoneticPr fontId="12"/>
  </si>
  <si>
    <t>2)　住宅の所有の関係「不詳」を含む。</t>
    <phoneticPr fontId="12"/>
  </si>
  <si>
    <t>1)  Including family type "Not reported".</t>
    <phoneticPr fontId="12"/>
  </si>
  <si>
    <t>54-e</t>
    <phoneticPr fontId="12"/>
  </si>
  <si>
    <t>65　歳　以　上　の　世　帯　員　 の　い　る　世　帯　数</t>
    <rPh sb="3" eb="4">
      <t>サイ</t>
    </rPh>
    <rPh sb="5" eb="6">
      <t>イ</t>
    </rPh>
    <rPh sb="7" eb="8">
      <t>ウエ</t>
    </rPh>
    <rPh sb="11" eb="12">
      <t>ヨ</t>
    </rPh>
    <rPh sb="13" eb="14">
      <t>オビ</t>
    </rPh>
    <rPh sb="15" eb="16">
      <t>イン</t>
    </rPh>
    <rPh sb="24" eb="25">
      <t>ヨ</t>
    </rPh>
    <rPh sb="26" eb="27">
      <t>オビ</t>
    </rPh>
    <rPh sb="28" eb="29">
      <t>スウ</t>
    </rPh>
    <phoneticPr fontId="12"/>
  </si>
  <si>
    <t xml:space="preserve">079  </t>
  </si>
  <si>
    <t>ST-1</t>
    <phoneticPr fontId="12"/>
  </si>
  <si>
    <t>＜再  掲＞</t>
    <phoneticPr fontId="12"/>
  </si>
  <si>
    <t>54-K</t>
    <phoneticPr fontId="12"/>
  </si>
  <si>
    <t>高　　　齢　　　 夫　　　 婦　　　 世　　　 帯　　　 数</t>
    <rPh sb="0" eb="1">
      <t>タカ</t>
    </rPh>
    <rPh sb="4" eb="5">
      <t>ヨワイ</t>
    </rPh>
    <rPh sb="9" eb="10">
      <t>オット</t>
    </rPh>
    <rPh sb="14" eb="15">
      <t>フ</t>
    </rPh>
    <rPh sb="19" eb="20">
      <t>ヨ</t>
    </rPh>
    <rPh sb="24" eb="25">
      <t>オビ</t>
    </rPh>
    <rPh sb="29" eb="30">
      <t>スウ</t>
    </rPh>
    <phoneticPr fontId="12"/>
  </si>
  <si>
    <t>ST-1</t>
    <phoneticPr fontId="12"/>
  </si>
  <si>
    <t>24-E</t>
    <phoneticPr fontId="12"/>
  </si>
  <si>
    <t>　　　単  　　  　    独   　  　　   世  　　　     帯</t>
    <rPh sb="3" eb="4">
      <t>タン</t>
    </rPh>
    <rPh sb="15" eb="16">
      <t>ドク</t>
    </rPh>
    <rPh sb="27" eb="28">
      <t>ヨ</t>
    </rPh>
    <rPh sb="38" eb="39">
      <t>オビ</t>
    </rPh>
    <phoneticPr fontId="12"/>
  </si>
  <si>
    <t>24-D</t>
    <phoneticPr fontId="12"/>
  </si>
  <si>
    <t>　　　非   　  　 親    　 　 族  　  　  世  　　   帯</t>
    <rPh sb="3" eb="4">
      <t>ヒ</t>
    </rPh>
    <rPh sb="12" eb="13">
      <t>オヤ</t>
    </rPh>
    <rPh sb="21" eb="22">
      <t>ヤカラ</t>
    </rPh>
    <rPh sb="30" eb="31">
      <t>ヨ</t>
    </rPh>
    <rPh sb="38" eb="39">
      <t>オビ</t>
    </rPh>
    <phoneticPr fontId="12"/>
  </si>
  <si>
    <t>24-C10</t>
    <phoneticPr fontId="12"/>
  </si>
  <si>
    <t>　　　  　他  に  分  類  さ  れ  な  い  親  族  世 帯</t>
    <rPh sb="6" eb="7">
      <t>タ</t>
    </rPh>
    <rPh sb="12" eb="13">
      <t>ブン</t>
    </rPh>
    <rPh sb="15" eb="16">
      <t>タグイ</t>
    </rPh>
    <rPh sb="30" eb="31">
      <t>オヤ</t>
    </rPh>
    <rPh sb="33" eb="34">
      <t>ヤカラ</t>
    </rPh>
    <rPh sb="36" eb="37">
      <t>ヨ</t>
    </rPh>
    <rPh sb="38" eb="39">
      <t>オビ</t>
    </rPh>
    <phoneticPr fontId="12"/>
  </si>
  <si>
    <t>24-C9</t>
    <phoneticPr fontId="12"/>
  </si>
  <si>
    <t>　　　  　兄  弟  姉  妹  の  み  か  ら  成  る  世 帯</t>
    <rPh sb="6" eb="7">
      <t>アニ</t>
    </rPh>
    <rPh sb="9" eb="10">
      <t>オトウト</t>
    </rPh>
    <rPh sb="12" eb="13">
      <t>アネ</t>
    </rPh>
    <rPh sb="15" eb="16">
      <t>イモウト</t>
    </rPh>
    <rPh sb="30" eb="31">
      <t>ナ</t>
    </rPh>
    <rPh sb="36" eb="37">
      <t>ヨ</t>
    </rPh>
    <rPh sb="38" eb="39">
      <t>オビ</t>
    </rPh>
    <phoneticPr fontId="12"/>
  </si>
  <si>
    <t>24-C8</t>
    <phoneticPr fontId="12"/>
  </si>
  <si>
    <t xml:space="preserve">　　　  　夫 婦, 子 供, 親 と 他 の 親 族 か ら成る世帯 </t>
    <rPh sb="6" eb="7">
      <t>オット</t>
    </rPh>
    <rPh sb="8" eb="9">
      <t>フ</t>
    </rPh>
    <rPh sb="11" eb="12">
      <t>コ</t>
    </rPh>
    <rPh sb="13" eb="14">
      <t>トモ</t>
    </rPh>
    <rPh sb="16" eb="17">
      <t>オヤ</t>
    </rPh>
    <phoneticPr fontId="12"/>
  </si>
  <si>
    <t>24-C7</t>
    <phoneticPr fontId="12"/>
  </si>
  <si>
    <t xml:space="preserve">　　　  　夫婦,親と他の親族(子供を含まない)から成る世帯 </t>
    <rPh sb="6" eb="8">
      <t>フウフ</t>
    </rPh>
    <rPh sb="9" eb="10">
      <t>オヤ</t>
    </rPh>
    <rPh sb="11" eb="12">
      <t>タ</t>
    </rPh>
    <rPh sb="13" eb="14">
      <t>オヤ</t>
    </rPh>
    <rPh sb="14" eb="15">
      <t>ヤカラ</t>
    </rPh>
    <phoneticPr fontId="12"/>
  </si>
  <si>
    <t>24-C6</t>
    <phoneticPr fontId="12"/>
  </si>
  <si>
    <t>　　　  　夫婦,子供と他の親族(親を含まない)から成る世帯</t>
    <rPh sb="6" eb="7">
      <t>オット</t>
    </rPh>
    <rPh sb="7" eb="8">
      <t>フ</t>
    </rPh>
    <rPh sb="9" eb="11">
      <t>コドモ</t>
    </rPh>
    <rPh sb="12" eb="13">
      <t>タ</t>
    </rPh>
    <rPh sb="14" eb="15">
      <t>オヤ</t>
    </rPh>
    <rPh sb="15" eb="16">
      <t>ヤカラ</t>
    </rPh>
    <phoneticPr fontId="12"/>
  </si>
  <si>
    <t>24-C5</t>
    <phoneticPr fontId="12"/>
  </si>
  <si>
    <t>　　　  　夫婦と他の親族(親,子供を含まない)から成る世帯</t>
    <rPh sb="6" eb="7">
      <t>オット</t>
    </rPh>
    <rPh sb="7" eb="8">
      <t>フ</t>
    </rPh>
    <rPh sb="9" eb="10">
      <t>ホカ</t>
    </rPh>
    <rPh sb="11" eb="12">
      <t>オヤ</t>
    </rPh>
    <rPh sb="12" eb="13">
      <t>ヤカラ</t>
    </rPh>
    <rPh sb="14" eb="15">
      <t>オヤ</t>
    </rPh>
    <phoneticPr fontId="12"/>
  </si>
  <si>
    <t>24-C4</t>
    <phoneticPr fontId="12"/>
  </si>
  <si>
    <t>　　　  　夫 婦 ,子 供 と ひ と り 親 か ら 成 る 世 帯</t>
    <rPh sb="6" eb="7">
      <t>オット</t>
    </rPh>
    <rPh sb="8" eb="9">
      <t>フ</t>
    </rPh>
    <rPh sb="11" eb="12">
      <t>コ</t>
    </rPh>
    <rPh sb="13" eb="14">
      <t>トモ</t>
    </rPh>
    <rPh sb="23" eb="24">
      <t>オヤ</t>
    </rPh>
    <phoneticPr fontId="12"/>
  </si>
  <si>
    <t>24-C3</t>
    <phoneticPr fontId="12"/>
  </si>
  <si>
    <t xml:space="preserve">　　　　　夫  婦  ,  子  供  と 両 親 か ら 成 る 世 帯 </t>
    <phoneticPr fontId="12"/>
  </si>
  <si>
    <t>24-C2</t>
    <phoneticPr fontId="12"/>
  </si>
  <si>
    <t xml:space="preserve">　　　　　夫  婦  と  ひ  と  り  親  か ら 成 る 世 帯 </t>
    <rPh sb="5" eb="6">
      <t>オット</t>
    </rPh>
    <rPh sb="8" eb="9">
      <t>フ</t>
    </rPh>
    <rPh sb="23" eb="24">
      <t>オヤ</t>
    </rPh>
    <phoneticPr fontId="12"/>
  </si>
  <si>
    <t>24-C1</t>
    <phoneticPr fontId="12"/>
  </si>
  <si>
    <t>　　　　　夫　 婦　 と　 両　親　か　ら　成　る　世　帯</t>
    <rPh sb="5" eb="6">
      <t>オット</t>
    </rPh>
    <rPh sb="8" eb="9">
      <t>フ</t>
    </rPh>
    <rPh sb="14" eb="15">
      <t>リョウ</t>
    </rPh>
    <rPh sb="16" eb="17">
      <t>オヤ</t>
    </rPh>
    <rPh sb="22" eb="23">
      <t>ナ</t>
    </rPh>
    <rPh sb="26" eb="27">
      <t>ヨ</t>
    </rPh>
    <rPh sb="28" eb="29">
      <t>オビ</t>
    </rPh>
    <phoneticPr fontId="12"/>
  </si>
  <si>
    <t>24-C</t>
    <phoneticPr fontId="12"/>
  </si>
  <si>
    <t>　　　　そ 　  の　   他  　 の　  親　  族  　世　  帯</t>
    <rPh sb="14" eb="15">
      <t>タ</t>
    </rPh>
    <rPh sb="23" eb="24">
      <t>オヤ</t>
    </rPh>
    <rPh sb="27" eb="28">
      <t>ヤカラ</t>
    </rPh>
    <rPh sb="31" eb="32">
      <t>ヨ</t>
    </rPh>
    <rPh sb="35" eb="36">
      <t>オビ</t>
    </rPh>
    <phoneticPr fontId="12"/>
  </si>
  <si>
    <t>24-B2b</t>
    <phoneticPr fontId="12"/>
  </si>
  <si>
    <t>　　　　　　子 供 が 家 計 を 主 に 支 え る 者 の 世帯</t>
    <rPh sb="6" eb="7">
      <t>コ</t>
    </rPh>
    <rPh sb="8" eb="9">
      <t>キョウ</t>
    </rPh>
    <rPh sb="12" eb="13">
      <t>イエ</t>
    </rPh>
    <rPh sb="14" eb="15">
      <t>ケイ</t>
    </rPh>
    <rPh sb="18" eb="19">
      <t>オモ</t>
    </rPh>
    <rPh sb="22" eb="23">
      <t>ササ</t>
    </rPh>
    <rPh sb="28" eb="29">
      <t>モノ</t>
    </rPh>
    <rPh sb="32" eb="34">
      <t>セタイ</t>
    </rPh>
    <phoneticPr fontId="12"/>
  </si>
  <si>
    <t>24-B4a</t>
    <phoneticPr fontId="12"/>
  </si>
  <si>
    <t>　　　　　　女 親 が 家 計 を 主 に 支 え る 者 の 世帯</t>
    <rPh sb="6" eb="7">
      <t>オンナ</t>
    </rPh>
    <rPh sb="8" eb="9">
      <t>オヤ</t>
    </rPh>
    <rPh sb="12" eb="13">
      <t>イエ</t>
    </rPh>
    <rPh sb="14" eb="15">
      <t>ケイ</t>
    </rPh>
    <rPh sb="18" eb="19">
      <t>オモ</t>
    </rPh>
    <rPh sb="22" eb="23">
      <t>ササ</t>
    </rPh>
    <rPh sb="28" eb="29">
      <t>モノ</t>
    </rPh>
    <rPh sb="32" eb="34">
      <t>セタイ</t>
    </rPh>
    <phoneticPr fontId="12"/>
  </si>
  <si>
    <t>24-B4</t>
    <phoneticPr fontId="12"/>
  </si>
  <si>
    <t>　　　　　女　 親　 と   子  供　か　ら　成　る　世　帯</t>
    <rPh sb="5" eb="6">
      <t>オンナ</t>
    </rPh>
    <rPh sb="8" eb="9">
      <t>オヤ</t>
    </rPh>
    <rPh sb="15" eb="16">
      <t>コ</t>
    </rPh>
    <rPh sb="18" eb="19">
      <t>トモ</t>
    </rPh>
    <rPh sb="24" eb="25">
      <t>ナ</t>
    </rPh>
    <rPh sb="28" eb="29">
      <t>ヨ</t>
    </rPh>
    <rPh sb="30" eb="31">
      <t>オビ</t>
    </rPh>
    <phoneticPr fontId="12"/>
  </si>
  <si>
    <t>24-B3a</t>
    <phoneticPr fontId="12"/>
  </si>
  <si>
    <t>　　　　　　男 親 が 家 計 を 主 に 支 え る 者 の 世帯</t>
    <rPh sb="6" eb="7">
      <t>オトコ</t>
    </rPh>
    <rPh sb="8" eb="9">
      <t>オヤ</t>
    </rPh>
    <rPh sb="12" eb="13">
      <t>イエ</t>
    </rPh>
    <rPh sb="14" eb="15">
      <t>ケイ</t>
    </rPh>
    <rPh sb="18" eb="19">
      <t>オモ</t>
    </rPh>
    <rPh sb="22" eb="23">
      <t>ササ</t>
    </rPh>
    <rPh sb="28" eb="29">
      <t>モノ</t>
    </rPh>
    <rPh sb="32" eb="34">
      <t>セタイ</t>
    </rPh>
    <phoneticPr fontId="12"/>
  </si>
  <si>
    <t>24-B3</t>
    <phoneticPr fontId="12"/>
  </si>
  <si>
    <t>　　　　　男　 親　 と　 子　供　か　ら　成　る　世　帯</t>
    <rPh sb="5" eb="6">
      <t>オトコ</t>
    </rPh>
    <rPh sb="8" eb="9">
      <t>オヤ</t>
    </rPh>
    <rPh sb="14" eb="15">
      <t>コ</t>
    </rPh>
    <rPh sb="16" eb="17">
      <t>トモ</t>
    </rPh>
    <rPh sb="22" eb="23">
      <t>ナ</t>
    </rPh>
    <rPh sb="26" eb="27">
      <t>ヨ</t>
    </rPh>
    <rPh sb="28" eb="29">
      <t>オビ</t>
    </rPh>
    <phoneticPr fontId="12"/>
  </si>
  <si>
    <t>24-B2b</t>
    <phoneticPr fontId="12"/>
  </si>
  <si>
    <t>24-B2a</t>
    <phoneticPr fontId="12"/>
  </si>
  <si>
    <t>　　　　　　夫 婦 のいずれかが 家計を主に支える者の世帯</t>
    <rPh sb="6" eb="7">
      <t>オット</t>
    </rPh>
    <rPh sb="8" eb="9">
      <t>フ</t>
    </rPh>
    <rPh sb="17" eb="19">
      <t>カケイ</t>
    </rPh>
    <rPh sb="20" eb="21">
      <t>オモ</t>
    </rPh>
    <rPh sb="22" eb="23">
      <t>ササ</t>
    </rPh>
    <rPh sb="25" eb="26">
      <t>モノ</t>
    </rPh>
    <rPh sb="27" eb="29">
      <t>セタイ</t>
    </rPh>
    <phoneticPr fontId="12"/>
  </si>
  <si>
    <t>24-B2</t>
    <phoneticPr fontId="12"/>
  </si>
  <si>
    <t>　　　　　夫 　婦 　と　 子　供　か　ら　成　る　世　帯</t>
    <rPh sb="5" eb="6">
      <t>オット</t>
    </rPh>
    <rPh sb="8" eb="9">
      <t>フ</t>
    </rPh>
    <rPh sb="14" eb="15">
      <t>コ</t>
    </rPh>
    <rPh sb="16" eb="17">
      <t>トモ</t>
    </rPh>
    <rPh sb="22" eb="23">
      <t>ナ</t>
    </rPh>
    <rPh sb="26" eb="27">
      <t>ヨ</t>
    </rPh>
    <rPh sb="28" eb="29">
      <t>オビ</t>
    </rPh>
    <phoneticPr fontId="12"/>
  </si>
  <si>
    <t>24-B1</t>
    <phoneticPr fontId="12"/>
  </si>
  <si>
    <t>　　　　　夫　  　婦　 　の　 　み　　 の　　 世　　 帯</t>
    <rPh sb="5" eb="6">
      <t>オット</t>
    </rPh>
    <rPh sb="10" eb="11">
      <t>フ</t>
    </rPh>
    <rPh sb="26" eb="27">
      <t>ヨ</t>
    </rPh>
    <rPh sb="30" eb="31">
      <t>オビ</t>
    </rPh>
    <phoneticPr fontId="12"/>
  </si>
  <si>
    <t>24-B</t>
    <phoneticPr fontId="12"/>
  </si>
  <si>
    <t>　　　　核　　　  　家　　 　　族　　 　　世　　 　　帯</t>
    <rPh sb="4" eb="5">
      <t>カク</t>
    </rPh>
    <rPh sb="11" eb="12">
      <t>イエ</t>
    </rPh>
    <rPh sb="17" eb="18">
      <t>ヤカラ</t>
    </rPh>
    <rPh sb="23" eb="24">
      <t>ヨ</t>
    </rPh>
    <rPh sb="29" eb="30">
      <t>オビ</t>
    </rPh>
    <phoneticPr fontId="12"/>
  </si>
  <si>
    <t>24-A</t>
    <phoneticPr fontId="12"/>
  </si>
  <si>
    <t>　　　親    　　　　  族  　　　　    世   　　 　   帯</t>
    <rPh sb="3" eb="4">
      <t>オヤ</t>
    </rPh>
    <rPh sb="14" eb="15">
      <t>ヤカラ</t>
    </rPh>
    <rPh sb="25" eb="26">
      <t>ヨ</t>
    </rPh>
    <rPh sb="36" eb="37">
      <t>オビ</t>
    </rPh>
    <phoneticPr fontId="12"/>
  </si>
  <si>
    <t>1)</t>
    <phoneticPr fontId="12"/>
  </si>
  <si>
    <t>22-B.C</t>
    <phoneticPr fontId="12"/>
  </si>
  <si>
    <t>　同 居 世 帯・住 宅 以 外 の 建 物 に 居 住 す る 世帯</t>
    <rPh sb="9" eb="10">
      <t>ジュウ</t>
    </rPh>
    <rPh sb="11" eb="12">
      <t>タク</t>
    </rPh>
    <rPh sb="13" eb="14">
      <t>イ</t>
    </rPh>
    <rPh sb="15" eb="16">
      <t>ガイ</t>
    </rPh>
    <rPh sb="19" eb="20">
      <t>ケン</t>
    </rPh>
    <rPh sb="21" eb="22">
      <t>ブツ</t>
    </rPh>
    <rPh sb="25" eb="26">
      <t>キョ</t>
    </rPh>
    <rPh sb="27" eb="28">
      <t>ジュウ</t>
    </rPh>
    <rPh sb="33" eb="34">
      <t>ヨ</t>
    </rPh>
    <rPh sb="34" eb="35">
      <t>オビ</t>
    </rPh>
    <phoneticPr fontId="12"/>
  </si>
  <si>
    <t>54-e</t>
    <phoneticPr fontId="12"/>
  </si>
  <si>
    <t>ST-1</t>
    <phoneticPr fontId="12"/>
  </si>
  <si>
    <t>54-K</t>
    <phoneticPr fontId="12"/>
  </si>
  <si>
    <t>24-E</t>
    <phoneticPr fontId="12"/>
  </si>
  <si>
    <t>24-C9</t>
    <phoneticPr fontId="12"/>
  </si>
  <si>
    <t>24-C8</t>
    <phoneticPr fontId="12"/>
  </si>
  <si>
    <t>24-C5</t>
    <phoneticPr fontId="12"/>
  </si>
  <si>
    <t>24-C4</t>
    <phoneticPr fontId="12"/>
  </si>
  <si>
    <t>24-C3</t>
    <phoneticPr fontId="12"/>
  </si>
  <si>
    <t xml:space="preserve">　　　　　夫  婦  ,  子  供  と 両 親 か ら 成 る 世 帯 </t>
    <phoneticPr fontId="12"/>
  </si>
  <si>
    <t>24-C2</t>
    <phoneticPr fontId="12"/>
  </si>
  <si>
    <t>24-C</t>
    <phoneticPr fontId="12"/>
  </si>
  <si>
    <t>24-B2b</t>
    <phoneticPr fontId="12"/>
  </si>
  <si>
    <t>24-B3a</t>
    <phoneticPr fontId="12"/>
  </si>
  <si>
    <t>24-B2a</t>
    <phoneticPr fontId="12"/>
  </si>
  <si>
    <t>24-B2</t>
    <phoneticPr fontId="12"/>
  </si>
  <si>
    <t>24-B1</t>
    <phoneticPr fontId="12"/>
  </si>
  <si>
    <t>24-B</t>
    <phoneticPr fontId="12"/>
  </si>
  <si>
    <t>6-B4</t>
    <phoneticPr fontId="12"/>
  </si>
  <si>
    <t>　　給　　　　　　　与　　　　　　　 住　　　　　　　宅</t>
    <phoneticPr fontId="12"/>
  </si>
  <si>
    <t>24-D</t>
    <phoneticPr fontId="12"/>
  </si>
  <si>
    <t>24-C10</t>
    <phoneticPr fontId="12"/>
  </si>
  <si>
    <t>24-C6</t>
    <phoneticPr fontId="12"/>
  </si>
  <si>
    <t>24-C5</t>
    <phoneticPr fontId="12"/>
  </si>
  <si>
    <t>24-C3</t>
    <phoneticPr fontId="12"/>
  </si>
  <si>
    <t>24-C2</t>
    <phoneticPr fontId="12"/>
  </si>
  <si>
    <t>24-B4a</t>
    <phoneticPr fontId="12"/>
  </si>
  <si>
    <t>24-B4</t>
    <phoneticPr fontId="12"/>
  </si>
  <si>
    <t>24-B3</t>
    <phoneticPr fontId="12"/>
  </si>
  <si>
    <t>24-B1</t>
    <phoneticPr fontId="12"/>
  </si>
  <si>
    <t>24-B</t>
    <phoneticPr fontId="12"/>
  </si>
  <si>
    <t>24-A</t>
    <phoneticPr fontId="12"/>
  </si>
  <si>
    <t>6-B3</t>
    <phoneticPr fontId="12"/>
  </si>
  <si>
    <t>　　民　　　　　　　営　　　　　　　 借　　　　　　　家</t>
    <phoneticPr fontId="12"/>
  </si>
  <si>
    <t>ST-1</t>
    <phoneticPr fontId="12"/>
  </si>
  <si>
    <t>24-E</t>
    <phoneticPr fontId="12"/>
  </si>
  <si>
    <t>24-D</t>
    <phoneticPr fontId="12"/>
  </si>
  <si>
    <t>24-C7</t>
    <phoneticPr fontId="12"/>
  </si>
  <si>
    <t>24-C6</t>
    <phoneticPr fontId="12"/>
  </si>
  <si>
    <t>24-C4</t>
    <phoneticPr fontId="12"/>
  </si>
  <si>
    <t>24-B4a</t>
    <phoneticPr fontId="12"/>
  </si>
  <si>
    <t>24-B4</t>
    <phoneticPr fontId="12"/>
  </si>
  <si>
    <t>24-B3a</t>
    <phoneticPr fontId="12"/>
  </si>
  <si>
    <t>24-B3</t>
    <phoneticPr fontId="12"/>
  </si>
  <si>
    <t>6-B2</t>
    <phoneticPr fontId="12"/>
  </si>
  <si>
    <t>　　都  市  再  生  機  構 (UR)　・　公  社  の  借  家</t>
    <rPh sb="2" eb="3">
      <t>ミヤコ</t>
    </rPh>
    <rPh sb="5" eb="6">
      <t>シ</t>
    </rPh>
    <rPh sb="8" eb="9">
      <t>サイ</t>
    </rPh>
    <rPh sb="11" eb="12">
      <t>ショウ</t>
    </rPh>
    <rPh sb="14" eb="15">
      <t>キ</t>
    </rPh>
    <rPh sb="17" eb="18">
      <t>カマエ</t>
    </rPh>
    <phoneticPr fontId="12"/>
  </si>
  <si>
    <t>24-E</t>
    <phoneticPr fontId="12"/>
  </si>
  <si>
    <t>24-C8</t>
    <phoneticPr fontId="12"/>
  </si>
  <si>
    <t xml:space="preserve">　　　　　夫  婦  ,  子  供  と 両 親 か ら 成 る 世 帯 </t>
    <phoneticPr fontId="12"/>
  </si>
  <si>
    <t>24-B4</t>
    <phoneticPr fontId="12"/>
  </si>
  <si>
    <t>6-B1</t>
    <phoneticPr fontId="12"/>
  </si>
  <si>
    <t>　　公　　　　　営　　　　　の　　　　　 借　　　　　家</t>
    <phoneticPr fontId="12"/>
  </si>
  <si>
    <t>54-K</t>
    <phoneticPr fontId="12"/>
  </si>
  <si>
    <t>24-D</t>
    <phoneticPr fontId="12"/>
  </si>
  <si>
    <t>24-C7</t>
    <phoneticPr fontId="12"/>
  </si>
  <si>
    <t>24-C</t>
    <phoneticPr fontId="12"/>
  </si>
  <si>
    <t>24-B2b</t>
    <phoneticPr fontId="12"/>
  </si>
  <si>
    <t>24-B2a</t>
    <phoneticPr fontId="12"/>
  </si>
  <si>
    <t>24-B2</t>
    <phoneticPr fontId="12"/>
  </si>
  <si>
    <t>24-A</t>
    <phoneticPr fontId="12"/>
  </si>
  <si>
    <t>6-B</t>
    <phoneticPr fontId="12"/>
  </si>
  <si>
    <t>　　借   　　  　　　　　　　　　　　                家</t>
    <phoneticPr fontId="12"/>
  </si>
  <si>
    <t>＜再  掲＞</t>
    <phoneticPr fontId="12"/>
  </si>
  <si>
    <t>＜再  掲＞</t>
    <phoneticPr fontId="12"/>
  </si>
  <si>
    <t>24-C1</t>
    <phoneticPr fontId="12"/>
  </si>
  <si>
    <t>24-C</t>
    <phoneticPr fontId="12"/>
  </si>
  <si>
    <t>6-A</t>
    <phoneticPr fontId="12"/>
  </si>
  <si>
    <t>　　持　　　　　　　　　 　　ち　　　　　　　　　　　家</t>
    <phoneticPr fontId="12"/>
  </si>
  <si>
    <t>24-C9</t>
    <phoneticPr fontId="12"/>
  </si>
  <si>
    <t>1)2)</t>
    <phoneticPr fontId="12"/>
  </si>
  <si>
    <t>22-A</t>
    <phoneticPr fontId="12"/>
  </si>
  <si>
    <t>　主　　　　　　　　　　　　世　　　　　　　　　　　 帯</t>
    <phoneticPr fontId="12"/>
  </si>
  <si>
    <t>24-C9</t>
    <phoneticPr fontId="12"/>
  </si>
  <si>
    <t>24-C6</t>
    <phoneticPr fontId="12"/>
  </si>
  <si>
    <t>24-C1</t>
    <phoneticPr fontId="12"/>
  </si>
  <si>
    <t>24-A</t>
    <phoneticPr fontId="12"/>
  </si>
  <si>
    <t>54-B</t>
    <phoneticPr fontId="12"/>
  </si>
  <si>
    <t>普　　　　通　　　　 世　　　　 帯　　　　 総　　　　数</t>
    <phoneticPr fontId="12"/>
  </si>
  <si>
    <t>Ku-area</t>
    <phoneticPr fontId="17"/>
  </si>
  <si>
    <t xml:space="preserve">100   特　 別　 区　  部 </t>
    <phoneticPr fontId="17"/>
  </si>
  <si>
    <t>Not reported</t>
    <phoneticPr fontId="12"/>
  </si>
  <si>
    <t xml:space="preserve">and over </t>
    <phoneticPr fontId="12"/>
  </si>
  <si>
    <t>Total</t>
    <phoneticPr fontId="17"/>
  </si>
  <si>
    <t>Type of household (2 Groups),
family type (19 Groups) and
tenure of dwelling (5 Groups)</t>
    <phoneticPr fontId="12"/>
  </si>
  <si>
    <t>2000万円以上</t>
    <rPh sb="4" eb="6">
      <t>マンエン</t>
    </rPh>
    <rPh sb="6" eb="8">
      <t>イジョウ</t>
    </rPh>
    <phoneticPr fontId="12"/>
  </si>
  <si>
    <t>1500～2000</t>
    <phoneticPr fontId="12"/>
  </si>
  <si>
    <t>1000～1500</t>
    <phoneticPr fontId="12"/>
  </si>
  <si>
    <t>700～1000</t>
    <phoneticPr fontId="12"/>
  </si>
  <si>
    <t>400～500</t>
    <phoneticPr fontId="12"/>
  </si>
  <si>
    <t>300～400</t>
    <phoneticPr fontId="12"/>
  </si>
  <si>
    <t>200～300</t>
    <phoneticPr fontId="12"/>
  </si>
  <si>
    <t>100～200</t>
    <phoneticPr fontId="12"/>
  </si>
  <si>
    <t>100万円未満</t>
    <rPh sb="3" eb="4">
      <t>マン</t>
    </rPh>
    <rPh sb="4" eb="5">
      <t>エン</t>
    </rPh>
    <rPh sb="5" eb="7">
      <t>ミマン</t>
    </rPh>
    <phoneticPr fontId="12"/>
  </si>
  <si>
    <t>Annual income</t>
    <phoneticPr fontId="12"/>
  </si>
  <si>
    <t>世帯の年間収入階級</t>
    <rPh sb="0" eb="2">
      <t>セタイ</t>
    </rPh>
    <rPh sb="3" eb="5">
      <t>ネンカン</t>
    </rPh>
    <rPh sb="5" eb="7">
      <t>シュウニュウ</t>
    </rPh>
    <rPh sb="7" eb="9">
      <t>カイキュウ</t>
    </rPh>
    <phoneticPr fontId="12"/>
  </si>
  <si>
    <t xml:space="preserve">世帯の種類 (2区分),
家族類型 (19区分),
住宅の所有の関係 (5区分)
</t>
    <rPh sb="0" eb="2">
      <t>セタイ</t>
    </rPh>
    <rPh sb="3" eb="5">
      <t>シュルイ</t>
    </rPh>
    <rPh sb="8" eb="10">
      <t>クブン</t>
    </rPh>
    <phoneticPr fontId="12"/>
  </si>
  <si>
    <t>(Special Tabulation : Households of an Aged Couple and Households with Household Members Age 65 or Older) - Prefecture and 21 Major Cities</t>
    <phoneticPr fontId="12"/>
  </si>
  <si>
    <t xml:space="preserve">Ordinary Households by Type of Household (2 Groups), Family Type (19 Groups), Annual Income (10 Groups) and Tenure of Dwelling (5 Groups) </t>
    <phoneticPr fontId="12"/>
  </si>
  <si>
    <t xml:space="preserve">Table 43.  </t>
    <phoneticPr fontId="12"/>
  </si>
  <si>
    <t>世帯の種類(2区分)，家族類型(19区分)，世帯の年間収入階級(10区分)，住宅の所有の関係(5区分)別普通世帯数</t>
    <phoneticPr fontId="10"/>
  </si>
  <si>
    <t>第43表　</t>
    <phoneticPr fontId="12"/>
  </si>
  <si>
    <t>うち、単身世帯数（推計値　借家のみ）</t>
    <rPh sb="3" eb="5">
      <t>タンシン</t>
    </rPh>
    <rPh sb="5" eb="7">
      <t>セタイ</t>
    </rPh>
    <rPh sb="7" eb="8">
      <t>スウ</t>
    </rPh>
    <rPh sb="9" eb="12">
      <t>スイケイチ</t>
    </rPh>
    <rPh sb="13" eb="15">
      <t>シャクヤ</t>
    </rPh>
    <phoneticPr fontId="4"/>
  </si>
  <si>
    <t>計（借家のみ）</t>
    <rPh sb="0" eb="1">
      <t>ケイ</t>
    </rPh>
    <rPh sb="2" eb="4">
      <t>シャクヤ</t>
    </rPh>
    <phoneticPr fontId="4"/>
  </si>
  <si>
    <t>年収300万円未満の世帯の割合</t>
    <rPh sb="0" eb="2">
      <t>ネンシュウ</t>
    </rPh>
    <rPh sb="5" eb="7">
      <t>マンエン</t>
    </rPh>
    <rPh sb="7" eb="9">
      <t>ミマン</t>
    </rPh>
    <rPh sb="10" eb="12">
      <t>セタイ</t>
    </rPh>
    <rPh sb="13" eb="15">
      <t>ワリアイ</t>
    </rPh>
    <phoneticPr fontId="4"/>
  </si>
  <si>
    <t>持ち家</t>
    <phoneticPr fontId="4"/>
  </si>
  <si>
    <t>　民営借家</t>
    <phoneticPr fontId="4"/>
  </si>
  <si>
    <t>　給与住宅</t>
    <phoneticPr fontId="4"/>
  </si>
  <si>
    <t>③総数に占める割合（①÷③）</t>
    <rPh sb="1" eb="3">
      <t>ソウスウ</t>
    </rPh>
    <rPh sb="4" eb="5">
      <t>シ</t>
    </rPh>
    <rPh sb="7" eb="9">
      <t>ワリアイ</t>
    </rPh>
    <phoneticPr fontId="4"/>
  </si>
  <si>
    <t>③総数-②夫婦世帯総数-①単身世帯総数　　</t>
    <rPh sb="1" eb="3">
      <t>ソウスウ</t>
    </rPh>
    <rPh sb="5" eb="7">
      <t>フウフ</t>
    </rPh>
    <rPh sb="7" eb="9">
      <t>セタイ</t>
    </rPh>
    <rPh sb="9" eb="10">
      <t>ソウ</t>
    </rPh>
    <rPh sb="10" eb="11">
      <t>スウ</t>
    </rPh>
    <rPh sb="13" eb="15">
      <t>タンシン</t>
    </rPh>
    <rPh sb="15" eb="17">
      <t>セタイ</t>
    </rPh>
    <rPh sb="17" eb="18">
      <t>ソウ</t>
    </rPh>
    <rPh sb="18" eb="19">
      <t>スウ</t>
    </rPh>
    <phoneticPr fontId="4"/>
  </si>
  <si>
    <t>単身高齢者世帯</t>
    <rPh sb="0" eb="2">
      <t>タンシン</t>
    </rPh>
    <rPh sb="2" eb="5">
      <t>コウレイシャ</t>
    </rPh>
    <rPh sb="5" eb="7">
      <t>セタイ</t>
    </rPh>
    <phoneticPr fontId="4"/>
  </si>
  <si>
    <t>高齢夫婦世帯</t>
    <rPh sb="0" eb="2">
      <t>コウレイ</t>
    </rPh>
    <rPh sb="2" eb="4">
      <t>フウフ</t>
    </rPh>
    <rPh sb="4" eb="6">
      <t>セタイ</t>
    </rPh>
    <phoneticPr fontId="4"/>
  </si>
  <si>
    <t>差分</t>
    <rPh sb="0" eb="2">
      <t>サブン</t>
    </rPh>
    <phoneticPr fontId="4"/>
  </si>
  <si>
    <t>差分世帯数</t>
    <rPh sb="2" eb="5">
      <t>セタイスウ</t>
    </rPh>
    <phoneticPr fontId="4"/>
  </si>
  <si>
    <t>備考</t>
    <rPh sb="0" eb="2">
      <t>ビコウ</t>
    </rPh>
    <phoneticPr fontId="4"/>
  </si>
  <si>
    <t>②住宅所有関係別65歳以上世帯員のいる世帯の年収別世帯数-都道府県表第43表</t>
    <rPh sb="1" eb="3">
      <t>ジュウタク</t>
    </rPh>
    <rPh sb="3" eb="5">
      <t>ショユウ</t>
    </rPh>
    <rPh sb="5" eb="7">
      <t>カンケイ</t>
    </rPh>
    <rPh sb="7" eb="8">
      <t>ベツ</t>
    </rPh>
    <rPh sb="10" eb="13">
      <t>サイイジョウ</t>
    </rPh>
    <rPh sb="13" eb="16">
      <t>セタイイン</t>
    </rPh>
    <rPh sb="19" eb="21">
      <t>セタイ</t>
    </rPh>
    <rPh sb="22" eb="24">
      <t>ネンシュウ</t>
    </rPh>
    <rPh sb="24" eb="25">
      <t>ベツ</t>
    </rPh>
    <rPh sb="25" eb="27">
      <t>セタイ</t>
    </rPh>
    <rPh sb="27" eb="28">
      <t>スウ</t>
    </rPh>
    <rPh sb="29" eb="33">
      <t>トドウフケン</t>
    </rPh>
    <rPh sb="33" eb="34">
      <t>ヒョウ</t>
    </rPh>
    <rPh sb="34" eb="35">
      <t>ダイ</t>
    </rPh>
    <rPh sb="37" eb="38">
      <t>ヒョウ</t>
    </rPh>
    <phoneticPr fontId="4"/>
  </si>
  <si>
    <t>年収100~200万円未満の世帯（推計）</t>
    <rPh sb="0" eb="2">
      <t>ネンシュウ</t>
    </rPh>
    <rPh sb="9" eb="10">
      <t>マン</t>
    </rPh>
    <rPh sb="10" eb="11">
      <t>エン</t>
    </rPh>
    <rPh sb="11" eb="13">
      <t>ミマン</t>
    </rPh>
    <rPh sb="14" eb="16">
      <t>セタイ</t>
    </rPh>
    <rPh sb="17" eb="19">
      <t>スイケイ</t>
    </rPh>
    <phoneticPr fontId="4"/>
  </si>
  <si>
    <t>年収100万円未満の世帯（推計）</t>
    <rPh sb="0" eb="2">
      <t>ネンシュウ</t>
    </rPh>
    <rPh sb="5" eb="6">
      <t>マン</t>
    </rPh>
    <rPh sb="6" eb="7">
      <t>エン</t>
    </rPh>
    <rPh sb="7" eb="9">
      <t>ミマン</t>
    </rPh>
    <rPh sb="10" eb="12">
      <t>セタイ</t>
    </rPh>
    <rPh sb="13" eb="15">
      <t>スイケイ</t>
    </rPh>
    <phoneticPr fontId="4"/>
  </si>
  <si>
    <t>年収200~300万円未満の世帯（推計）</t>
    <rPh sb="0" eb="2">
      <t>ネンシュウ</t>
    </rPh>
    <rPh sb="9" eb="10">
      <t>マン</t>
    </rPh>
    <rPh sb="10" eb="11">
      <t>エン</t>
    </rPh>
    <rPh sb="11" eb="13">
      <t>ミマン</t>
    </rPh>
    <rPh sb="14" eb="16">
      <t>セタイ</t>
    </rPh>
    <rPh sb="17" eb="19">
      <t>スイケイ</t>
    </rPh>
    <phoneticPr fontId="4"/>
  </si>
  <si>
    <t>(i)  Households consisting of 3 generations and other relative(s)</t>
    <phoneticPr fontId="17"/>
  </si>
  <si>
    <t>(h)  Households with a married couple, parent(s) and other relative(s) (other than child(ren))</t>
    <phoneticPr fontId="17"/>
  </si>
  <si>
    <t>(g)  Three-generation households with a married couple, child(ren) and 1 grandparent</t>
    <phoneticPr fontId="17"/>
  </si>
  <si>
    <t>(f)  Three-generation households with a married couple,  child(ren) and 2 grandparents</t>
    <phoneticPr fontId="17"/>
  </si>
  <si>
    <t>(e)  Households consisting of a married couple and their parent</t>
    <phoneticPr fontId="17"/>
  </si>
  <si>
    <t>(d)  Households consisting of a married couple and their parents</t>
    <phoneticPr fontId="17"/>
  </si>
  <si>
    <t>(c)  Households with female householder with her child(ren)</t>
    <phoneticPr fontId="17"/>
  </si>
  <si>
    <t>(b)  Households with male householder with his child(ren)</t>
    <phoneticPr fontId="17"/>
  </si>
  <si>
    <t>(a)  Households consisting of a married couple and their child(ren)</t>
    <phoneticPr fontId="17"/>
  </si>
  <si>
    <t>3)  Including tenure of dwelling "Not reported".</t>
    <phoneticPr fontId="17"/>
  </si>
  <si>
    <t xml:space="preserve">3)　住宅の所有の関係「不詳」を含む。 </t>
  </si>
  <si>
    <t>2)  Including cases where we can not specify whether the parent is husband's or wife's.</t>
    <phoneticPr fontId="17"/>
  </si>
  <si>
    <t>2)　夫の親か妻の親か特定できない場合を含む。</t>
    <rPh sb="3" eb="4">
      <t>オット</t>
    </rPh>
    <rPh sb="5" eb="6">
      <t>オヤ</t>
    </rPh>
    <rPh sb="7" eb="8">
      <t>ツマ</t>
    </rPh>
    <rPh sb="9" eb="10">
      <t>オヤ</t>
    </rPh>
    <rPh sb="11" eb="13">
      <t>トクテイ</t>
    </rPh>
    <rPh sb="17" eb="19">
      <t>バアイ</t>
    </rPh>
    <rPh sb="20" eb="21">
      <t>フク</t>
    </rPh>
    <phoneticPr fontId="17"/>
  </si>
  <si>
    <t>1)  Including family type "Not reported".</t>
    <phoneticPr fontId="17"/>
  </si>
  <si>
    <t xml:space="preserve">1)　家族類型「不詳」を含む。 </t>
  </si>
  <si>
    <t xml:space="preserve">076  </t>
  </si>
  <si>
    <t>2)</t>
  </si>
  <si>
    <t>1)</t>
  </si>
  <si>
    <t>One-person
households</t>
    <phoneticPr fontId="17"/>
  </si>
  <si>
    <t>&lt;Re-classified&gt;
Households of
an aged couple</t>
    <phoneticPr fontId="17"/>
  </si>
  <si>
    <t>Households
consisting of
non-relative(s)</t>
    <phoneticPr fontId="17"/>
  </si>
  <si>
    <t>Households
consisting
only of siblings</t>
    <phoneticPr fontId="17"/>
  </si>
  <si>
    <t>Households 
with child 
householder 
of main earner</t>
    <phoneticPr fontId="12"/>
  </si>
  <si>
    <t>Households with 
female householder 
of main earner</t>
    <phoneticPr fontId="12"/>
  </si>
  <si>
    <t>Households with 
male householder 
of main earner</t>
    <phoneticPr fontId="12"/>
  </si>
  <si>
    <t>Households with 
only one main 
earner of couple</t>
    <phoneticPr fontId="12"/>
  </si>
  <si>
    <t>Households
consisting only of
a married couple</t>
    <phoneticPr fontId="17"/>
  </si>
  <si>
    <t>Households
consisting of
relative(s) not
classified elsewhere</t>
    <phoneticPr fontId="17"/>
  </si>
  <si>
    <t>Households with
a married couple,
a wife's parent(s)
and other 
relative(s)</t>
    <phoneticPr fontId="17"/>
  </si>
  <si>
    <t>&lt;Re-classified&gt;
Households with
household 
members
age 65 or older</t>
    <phoneticPr fontId="17"/>
  </si>
  <si>
    <t>Households with
a married couple,
child(ren), a wife's
parent(s) and
other relative(s)</t>
    <phoneticPr fontId="17"/>
  </si>
  <si>
    <t>Households with
a married couple,
child(ren), a 
husband's parent(s)
and other 
relative(s)</t>
    <phoneticPr fontId="17"/>
  </si>
  <si>
    <t>Households with
a married couple,
a husband's
parent(s) and
other relative(s)</t>
    <phoneticPr fontId="17"/>
  </si>
  <si>
    <t>Households with
a married couple
and other 
relative(s)
(other than parents
and child(ren))</t>
    <phoneticPr fontId="17"/>
  </si>
  <si>
    <t>Households
consisting of
a married couple,
child(ren) and
a wife's parent(s)</t>
    <phoneticPr fontId="17"/>
  </si>
  <si>
    <t>Households
consisting of
a married couple,
child(ren) and a
husband's parent(s)</t>
    <phoneticPr fontId="17"/>
  </si>
  <si>
    <t>Households
consisting of
a married couple
and a wife's
parent(s)</t>
    <phoneticPr fontId="17"/>
  </si>
  <si>
    <t>Households
consisting of
a married couple
and a husband's
parent(s)</t>
    <phoneticPr fontId="17"/>
  </si>
  <si>
    <t>Households
consisting of
a married couple
and a husband's
parent(s)</t>
    <phoneticPr fontId="17"/>
  </si>
  <si>
    <t xml:space="preserve">Type of household (3 Groups),
age of main earner (12 Groups) and
tenure of dwelling (6 Groups) </t>
    <phoneticPr fontId="17"/>
  </si>
  <si>
    <t>Households with
a married couple,
child(ren) and
other relative(s)
(other than
parent(s))</t>
    <phoneticPr fontId="17"/>
  </si>
  <si>
    <t>夫婦,子供,妻の
親と他の親族
から成る世帯</t>
    <phoneticPr fontId="17"/>
  </si>
  <si>
    <t>夫婦,子供,夫の
親と他の親族
から成る世帯</t>
    <phoneticPr fontId="17"/>
  </si>
  <si>
    <t>総　数</t>
    <phoneticPr fontId="17"/>
  </si>
  <si>
    <t>夫婦,妻の親と
他の親族から
成る世帯</t>
    <rPh sb="3" eb="4">
      <t>ツマ</t>
    </rPh>
    <phoneticPr fontId="0"/>
  </si>
  <si>
    <t>夫婦,夫の親と
他の親族から
成る世帯</t>
    <phoneticPr fontId="17"/>
  </si>
  <si>
    <t>夫婦,子供と妻の
親から成る世帯</t>
    <phoneticPr fontId="17"/>
  </si>
  <si>
    <t>夫婦,子供と夫の
親から成る世帯</t>
    <phoneticPr fontId="17"/>
  </si>
  <si>
    <t>総　数</t>
    <phoneticPr fontId="17"/>
  </si>
  <si>
    <t>夫婦,子供と妻の
親から成る世帯</t>
    <phoneticPr fontId="17"/>
  </si>
  <si>
    <t>夫婦,子供と夫の
親から成る世帯</t>
    <phoneticPr fontId="17"/>
  </si>
  <si>
    <t>夫婦と妻の親
から成る世帯</t>
    <rPh sb="3" eb="4">
      <t>ツマ</t>
    </rPh>
    <phoneticPr fontId="0"/>
  </si>
  <si>
    <t>夫婦と夫の親
から成る世帯</t>
    <phoneticPr fontId="17"/>
  </si>
  <si>
    <t>夫婦と夫の親
から成る世帯</t>
    <phoneticPr fontId="17"/>
  </si>
  <si>
    <t>子供が
家計を主に
支える者の世帯</t>
    <phoneticPr fontId="12"/>
  </si>
  <si>
    <t>女親が
家計を主に
支える者の世帯</t>
    <rPh sb="0" eb="1">
      <t>オンナ</t>
    </rPh>
    <phoneticPr fontId="12"/>
  </si>
  <si>
    <t>子供が
家計を主に
支える者の世帯</t>
    <phoneticPr fontId="12"/>
  </si>
  <si>
    <t>男親が
家計を主に
支える者の世帯</t>
    <phoneticPr fontId="12"/>
  </si>
  <si>
    <t>夫婦の
いずれかが
家計を主に
支える者の世帯</t>
    <phoneticPr fontId="12"/>
  </si>
  <si>
    <t>他に分類され
ない親族世帯</t>
    <rPh sb="0" eb="1">
      <t>タ</t>
    </rPh>
    <rPh sb="2" eb="3">
      <t>ブン</t>
    </rPh>
    <rPh sb="3" eb="4">
      <t>タグイ</t>
    </rPh>
    <phoneticPr fontId="0"/>
  </si>
  <si>
    <t>兄弟姉妹のみ
から成る世帯</t>
    <rPh sb="0" eb="1">
      <t>アニ</t>
    </rPh>
    <rPh sb="1" eb="2">
      <t>オトウト</t>
    </rPh>
    <rPh sb="2" eb="3">
      <t>アネ</t>
    </rPh>
    <rPh sb="3" eb="4">
      <t>イモウト</t>
    </rPh>
    <phoneticPr fontId="0"/>
  </si>
  <si>
    <r>
      <t>夫婦,子供,親と他の親族から成る世帯　　</t>
    </r>
    <r>
      <rPr>
        <sz val="9"/>
        <color indexed="8"/>
        <rFont val="Times New Roman"/>
        <family val="1"/>
      </rPr>
      <t>(i)</t>
    </r>
    <phoneticPr fontId="17"/>
  </si>
  <si>
    <r>
      <t>夫婦,親と他の親族(子供を含まない)から成る世帯</t>
    </r>
    <r>
      <rPr>
        <sz val="9"/>
        <color indexed="8"/>
        <rFont val="Times New Roman"/>
        <family val="1"/>
      </rPr>
      <t xml:space="preserve">(h) </t>
    </r>
    <phoneticPr fontId="17"/>
  </si>
  <si>
    <t>夫婦,子供と他の
親族(親を含まな
い)から成る世帯</t>
    <phoneticPr fontId="17"/>
  </si>
  <si>
    <t>夫婦と他の親族
(親,子供を含ま
ない)から成る
世帯</t>
    <phoneticPr fontId="17"/>
  </si>
  <si>
    <r>
      <t>夫婦,子供とひとり親から成る世帯　　</t>
    </r>
    <r>
      <rPr>
        <sz val="9"/>
        <color indexed="8"/>
        <rFont val="Times New Roman"/>
        <family val="1"/>
      </rPr>
      <t xml:space="preserve">(g) </t>
    </r>
    <rPh sb="3" eb="5">
      <t>コドモ</t>
    </rPh>
    <phoneticPr fontId="0"/>
  </si>
  <si>
    <r>
      <t>夫婦,子供と両親から成る世帯　　</t>
    </r>
    <r>
      <rPr>
        <sz val="9"/>
        <color indexed="8"/>
        <rFont val="Times New Roman"/>
        <family val="1"/>
      </rPr>
      <t xml:space="preserve">(f) </t>
    </r>
    <rPh sb="3" eb="5">
      <t>コドモ</t>
    </rPh>
    <rPh sb="6" eb="7">
      <t>リョウ</t>
    </rPh>
    <phoneticPr fontId="0"/>
  </si>
  <si>
    <r>
      <t>夫婦とひとり親から成る世帯　　</t>
    </r>
    <r>
      <rPr>
        <sz val="9"/>
        <color indexed="8"/>
        <rFont val="Times New Roman"/>
        <family val="1"/>
      </rPr>
      <t>(e)</t>
    </r>
    <rPh sb="11" eb="13">
      <t>セタイ</t>
    </rPh>
    <phoneticPr fontId="0"/>
  </si>
  <si>
    <r>
      <t>夫婦と両親から成る世帯　　</t>
    </r>
    <r>
      <rPr>
        <sz val="9"/>
        <color indexed="8"/>
        <rFont val="Times New Roman"/>
        <family val="1"/>
      </rPr>
      <t>(d)</t>
    </r>
    <phoneticPr fontId="17"/>
  </si>
  <si>
    <t>総　数</t>
    <phoneticPr fontId="17"/>
  </si>
  <si>
    <r>
      <t>女親と子供から成る世帯　　</t>
    </r>
    <r>
      <rPr>
        <sz val="9"/>
        <rFont val="Times New Roman"/>
        <family val="1"/>
      </rPr>
      <t>(c)</t>
    </r>
    <rPh sb="0" eb="1">
      <t>オンナ</t>
    </rPh>
    <rPh sb="1" eb="2">
      <t>オヤ</t>
    </rPh>
    <phoneticPr fontId="0"/>
  </si>
  <si>
    <r>
      <t>男親と子供から成る世帯　　</t>
    </r>
    <r>
      <rPr>
        <sz val="9"/>
        <rFont val="Times New Roman"/>
        <family val="1"/>
      </rPr>
      <t>(b)</t>
    </r>
    <rPh sb="0" eb="1">
      <t>オトコ</t>
    </rPh>
    <rPh sb="1" eb="2">
      <t>オヤ</t>
    </rPh>
    <phoneticPr fontId="0"/>
  </si>
  <si>
    <r>
      <t>夫婦と子供から成る世帯　　</t>
    </r>
    <r>
      <rPr>
        <sz val="9"/>
        <color indexed="8"/>
        <rFont val="Times New Roman"/>
        <family val="1"/>
      </rPr>
      <t>(a)</t>
    </r>
    <rPh sb="0" eb="1">
      <t>オット</t>
    </rPh>
    <rPh sb="1" eb="2">
      <t>フ</t>
    </rPh>
    <phoneticPr fontId="0"/>
  </si>
  <si>
    <t>夫婦のみの世帯</t>
    <phoneticPr fontId="17"/>
  </si>
  <si>
    <t>総　数</t>
    <phoneticPr fontId="17"/>
  </si>
  <si>
    <r>
      <t>その他の親族世帯　　　　　　</t>
    </r>
    <r>
      <rPr>
        <sz val="9"/>
        <color indexed="8"/>
        <rFont val="Times New Roman"/>
        <family val="1"/>
      </rPr>
      <t>Other households consisting of relative(s)</t>
    </r>
    <rPh sb="2" eb="3">
      <t>タ</t>
    </rPh>
    <rPh sb="4" eb="5">
      <t>オヤ</t>
    </rPh>
    <rPh sb="5" eb="6">
      <t>ヤカラ</t>
    </rPh>
    <rPh sb="6" eb="7">
      <t>ヨ</t>
    </rPh>
    <rPh sb="7" eb="8">
      <t>オビ</t>
    </rPh>
    <phoneticPr fontId="17"/>
  </si>
  <si>
    <r>
      <t>核家族世帯　　　</t>
    </r>
    <r>
      <rPr>
        <sz val="9"/>
        <color indexed="8"/>
        <rFont val="Times New Roman"/>
        <family val="1"/>
      </rPr>
      <t>Nuclear family households</t>
    </r>
    <phoneticPr fontId="17"/>
  </si>
  <si>
    <t>総　数</t>
    <phoneticPr fontId="17"/>
  </si>
  <si>
    <t>＜再 掲＞
65歳以上の
世帯員のいる
世帯数</t>
    <phoneticPr fontId="17"/>
  </si>
  <si>
    <t>＜再 掲＞
高齢夫婦世帯数</t>
    <phoneticPr fontId="17"/>
  </si>
  <si>
    <t>非親族世帯</t>
  </si>
  <si>
    <r>
      <t>親族世帯　　　　　　</t>
    </r>
    <r>
      <rPr>
        <sz val="9"/>
        <color indexed="8"/>
        <rFont val="Times New Roman"/>
        <family val="1"/>
      </rPr>
      <t>Households consisting of relatives</t>
    </r>
    <phoneticPr fontId="17"/>
  </si>
  <si>
    <t xml:space="preserve">世帯の種類 (3区分),
家計を主に支える者の年齢 (12区分),
住宅の所有の関係 (6区分)
</t>
    <phoneticPr fontId="17"/>
  </si>
  <si>
    <t>Households with Household Members Age 65 or Older) - Prefecture and 21 Major Cities</t>
    <phoneticPr fontId="17"/>
  </si>
  <si>
    <t xml:space="preserve">Ordinary Households by Type of Household (3 Groups), Family Type (25 Groups), Age of Main Earner (12 Groups) and Tenure of Dwelling (6 Groups) (Special Tabulation : Households of an Aged Couple and  </t>
    <phoneticPr fontId="17"/>
  </si>
  <si>
    <t xml:space="preserve">Table 41.  </t>
    <phoneticPr fontId="17"/>
  </si>
  <si>
    <t>第41表　</t>
    <phoneticPr fontId="12"/>
  </si>
  <si>
    <t>単独世帯</t>
    <phoneticPr fontId="4"/>
  </si>
  <si>
    <t>持ち家</t>
    <phoneticPr fontId="4"/>
  </si>
  <si>
    <t>※都道府県のデータで300万円未満世帯数を按分</t>
    <rPh sb="1" eb="5">
      <t>トドウフケン</t>
    </rPh>
    <rPh sb="13" eb="15">
      <t>マンエン</t>
    </rPh>
    <rPh sb="15" eb="17">
      <t>ミマン</t>
    </rPh>
    <rPh sb="17" eb="20">
      <t>セタイスウ</t>
    </rPh>
    <rPh sb="21" eb="23">
      <t>アンブン</t>
    </rPh>
    <phoneticPr fontId="4"/>
  </si>
  <si>
    <t>　民営借家(木造)</t>
    <phoneticPr fontId="4"/>
  </si>
  <si>
    <t>　給与住宅</t>
    <phoneticPr fontId="4"/>
  </si>
  <si>
    <t>出典：H25.住宅土地統計調査</t>
    <rPh sb="0" eb="2">
      <t>シュッテン</t>
    </rPh>
    <phoneticPr fontId="4"/>
  </si>
  <si>
    <t>①65歳以上 単身世帯・夫婦のみ世帯数-都道府県表第41表</t>
    <rPh sb="3" eb="6">
      <t>サイイジョウ</t>
    </rPh>
    <rPh sb="7" eb="9">
      <t>タンシン</t>
    </rPh>
    <rPh sb="9" eb="11">
      <t>セタイ</t>
    </rPh>
    <rPh sb="12" eb="14">
      <t>フウフ</t>
    </rPh>
    <rPh sb="16" eb="18">
      <t>セタイ</t>
    </rPh>
    <rPh sb="18" eb="19">
      <t>スウ</t>
    </rPh>
    <rPh sb="20" eb="24">
      <t>トドウフケン</t>
    </rPh>
    <rPh sb="24" eb="25">
      <t>ヒョウ</t>
    </rPh>
    <rPh sb="25" eb="26">
      <t>ダイ</t>
    </rPh>
    <rPh sb="28" eb="29">
      <t>ヒョウ</t>
    </rPh>
    <phoneticPr fontId="4"/>
  </si>
  <si>
    <t>※差分大⇒利用不可</t>
    <rPh sb="1" eb="3">
      <t>サブン</t>
    </rPh>
    <rPh sb="3" eb="4">
      <t>オオ</t>
    </rPh>
    <rPh sb="5" eb="7">
      <t>リヨウ</t>
    </rPh>
    <rPh sb="7" eb="9">
      <t>フカ</t>
    </rPh>
    <phoneticPr fontId="4"/>
  </si>
  <si>
    <t>※約8割を単身・夫婦世帯が占める⇒利用可</t>
    <rPh sb="1" eb="2">
      <t>ヤク</t>
    </rPh>
    <rPh sb="3" eb="4">
      <t>ワリ</t>
    </rPh>
    <rPh sb="5" eb="7">
      <t>タンシン</t>
    </rPh>
    <rPh sb="8" eb="10">
      <t>フウフ</t>
    </rPh>
    <rPh sb="10" eb="12">
      <t>セタイ</t>
    </rPh>
    <rPh sb="13" eb="14">
      <t>シ</t>
    </rPh>
    <rPh sb="17" eb="20">
      <t>リヨウカ</t>
    </rPh>
    <phoneticPr fontId="4"/>
  </si>
  <si>
    <t xml:space="preserve"> 持ち家は差分が大きいが、借家は③総数の80%程度を単身高齢・夫婦世帯が占める　⇒　③の借家から②夫婦世帯数を除した値の年収比率を単身高齢世帯（借家）に適用</t>
    <rPh sb="23" eb="25">
      <t>テイド</t>
    </rPh>
    <rPh sb="26" eb="28">
      <t>タンシン</t>
    </rPh>
    <rPh sb="28" eb="30">
      <t>コウレイ</t>
    </rPh>
    <rPh sb="31" eb="33">
      <t>フウフ</t>
    </rPh>
    <rPh sb="33" eb="35">
      <t>セタイ</t>
    </rPh>
    <rPh sb="36" eb="37">
      <t>シ</t>
    </rPh>
    <rPh sb="49" eb="51">
      <t>フウフ</t>
    </rPh>
    <rPh sb="51" eb="53">
      <t>セタイ</t>
    </rPh>
    <rPh sb="53" eb="54">
      <t>スウ</t>
    </rPh>
    <rPh sb="55" eb="56">
      <t>ジョ</t>
    </rPh>
    <rPh sb="58" eb="59">
      <t>アタイ</t>
    </rPh>
    <rPh sb="60" eb="62">
      <t>ネンシュウ</t>
    </rPh>
    <phoneticPr fontId="4"/>
  </si>
  <si>
    <t>　民営借家</t>
    <phoneticPr fontId="4"/>
  </si>
  <si>
    <t>④家計を主に支える者の年齢が65歳以上世帯の世帯年収別世帯数（高齢夫婦世帯を除く）-都道府県</t>
    <rPh sb="16" eb="19">
      <t>サイイジョウ</t>
    </rPh>
    <rPh sb="19" eb="21">
      <t>セタイ</t>
    </rPh>
    <rPh sb="22" eb="24">
      <t>セタイ</t>
    </rPh>
    <rPh sb="24" eb="26">
      <t>ネンシュウ</t>
    </rPh>
    <rPh sb="26" eb="27">
      <t>ベツ</t>
    </rPh>
    <rPh sb="27" eb="30">
      <t>セタイスウ</t>
    </rPh>
    <rPh sb="31" eb="37">
      <t>コウレイフウフセタイ</t>
    </rPh>
    <rPh sb="38" eb="39">
      <t>ノゾ</t>
    </rPh>
    <rPh sb="42" eb="46">
      <t>トドウフケン</t>
    </rPh>
    <phoneticPr fontId="4"/>
  </si>
  <si>
    <t>以下、都道府県の統計情報</t>
    <rPh sb="0" eb="2">
      <t>イカ</t>
    </rPh>
    <rPh sb="3" eb="7">
      <t>トドウフケン</t>
    </rPh>
    <rPh sb="8" eb="10">
      <t>トウケイ</t>
    </rPh>
    <rPh sb="10" eb="12">
      <t>ジョウホウ</t>
    </rPh>
    <phoneticPr fontId="4"/>
  </si>
  <si>
    <r>
      <t>(高齢夫婦世帯数，65歳以上の世帯員のいる世帯数―特掲)</t>
    </r>
    <r>
      <rPr>
        <sz val="12"/>
        <rFont val="ＭＳ 明朝"/>
        <family val="1"/>
        <charset val="128"/>
      </rPr>
      <t>―</t>
    </r>
    <r>
      <rPr>
        <sz val="12"/>
        <color rgb="FFFF0000"/>
        <rFont val="ＭＳ 明朝"/>
        <family val="1"/>
        <charset val="128"/>
      </rPr>
      <t>都道府県，21大都市</t>
    </r>
    <rPh sb="29" eb="33">
      <t>トドウフケン</t>
    </rPh>
    <rPh sb="36" eb="37">
      <t>ダイ</t>
    </rPh>
    <rPh sb="37" eb="39">
      <t>トシ</t>
    </rPh>
    <phoneticPr fontId="12"/>
  </si>
  <si>
    <r>
      <t>世帯の種類(3区分)，家族類型(25区分)，家計を主に支える者の年齢(12区分)，住宅の所有の関係(6区分)別普通世帯数(高齢夫婦世帯数，65歳以上の世帯員のいる世帯数―特掲)</t>
    </r>
    <r>
      <rPr>
        <sz val="12"/>
        <rFont val="ＭＳ 明朝"/>
        <family val="1"/>
        <charset val="128"/>
      </rPr>
      <t>―</t>
    </r>
    <r>
      <rPr>
        <sz val="12"/>
        <color rgb="FFFF0000"/>
        <rFont val="ＭＳ 明朝"/>
        <family val="1"/>
        <charset val="128"/>
      </rPr>
      <t>都道府県，21大都市</t>
    </r>
    <rPh sb="89" eb="93">
      <t>トドウフケン</t>
    </rPh>
    <rPh sb="96" eb="99">
      <t>ダイトシ</t>
    </rPh>
    <phoneticPr fontId="17"/>
  </si>
  <si>
    <t>１．65歳以上の単身世帯・夫婦のみ世帯数の状況</t>
    <rPh sb="4" eb="7">
      <t>サイイジョウ</t>
    </rPh>
    <rPh sb="8" eb="10">
      <t>タンシン</t>
    </rPh>
    <rPh sb="10" eb="12">
      <t>セタイ</t>
    </rPh>
    <rPh sb="13" eb="15">
      <t>フウフ</t>
    </rPh>
    <rPh sb="17" eb="19">
      <t>セタイ</t>
    </rPh>
    <rPh sb="19" eb="20">
      <t>スウ</t>
    </rPh>
    <rPh sb="21" eb="23">
      <t>ジョウキョウ</t>
    </rPh>
    <phoneticPr fontId="4"/>
  </si>
  <si>
    <t>単位：世帯</t>
    <rPh sb="0" eb="2">
      <t>タンイ</t>
    </rPh>
    <rPh sb="3" eb="5">
      <t>セタイ</t>
    </rPh>
    <phoneticPr fontId="4"/>
  </si>
  <si>
    <t>借家</t>
    <rPh sb="0" eb="2">
      <t>シャクヤ</t>
    </rPh>
    <phoneticPr fontId="4"/>
  </si>
  <si>
    <t>65歳以上単身世帯数</t>
    <rPh sb="2" eb="5">
      <t>サイイジョウ</t>
    </rPh>
    <rPh sb="5" eb="7">
      <t>タンシン</t>
    </rPh>
    <rPh sb="7" eb="9">
      <t>セタイ</t>
    </rPh>
    <rPh sb="9" eb="10">
      <t>スウ</t>
    </rPh>
    <phoneticPr fontId="4"/>
  </si>
  <si>
    <t>※要見守り世帯</t>
    <rPh sb="1" eb="2">
      <t>ヨウ</t>
    </rPh>
    <rPh sb="2" eb="4">
      <t>ミマモ</t>
    </rPh>
    <rPh sb="5" eb="7">
      <t>セタイ</t>
    </rPh>
    <phoneticPr fontId="4"/>
  </si>
  <si>
    <t>65歳以上夫婦のみ世帯数</t>
    <rPh sb="2" eb="5">
      <t>サイイジョウ</t>
    </rPh>
    <rPh sb="5" eb="7">
      <t>フウフ</t>
    </rPh>
    <rPh sb="9" eb="12">
      <t>セタイスウ</t>
    </rPh>
    <phoneticPr fontId="4"/>
  </si>
  <si>
    <t>※潜在的要見守り世帯</t>
    <rPh sb="1" eb="4">
      <t>センザイテキ</t>
    </rPh>
    <rPh sb="4" eb="5">
      <t>ヨウ</t>
    </rPh>
    <rPh sb="5" eb="7">
      <t>ミマモ</t>
    </rPh>
    <rPh sb="8" eb="10">
      <t>セタイ</t>
    </rPh>
    <phoneticPr fontId="4"/>
  </si>
  <si>
    <t>借家で暮らす高齢単身世帯・夫婦のみ世帯数</t>
    <rPh sb="0" eb="2">
      <t>シャクヤ</t>
    </rPh>
    <rPh sb="3" eb="4">
      <t>ク</t>
    </rPh>
    <rPh sb="6" eb="8">
      <t>コウレイ</t>
    </rPh>
    <rPh sb="8" eb="10">
      <t>タンシン</t>
    </rPh>
    <rPh sb="10" eb="12">
      <t>セタイ</t>
    </rPh>
    <rPh sb="13" eb="15">
      <t>フウフ</t>
    </rPh>
    <rPh sb="17" eb="19">
      <t>セタイ</t>
    </rPh>
    <rPh sb="19" eb="20">
      <t>スウ</t>
    </rPh>
    <phoneticPr fontId="4"/>
  </si>
  <si>
    <t>（内訳）</t>
    <rPh sb="1" eb="3">
      <t>ウチワケ</t>
    </rPh>
    <phoneticPr fontId="4"/>
  </si>
  <si>
    <t>低所得世帯※</t>
    <rPh sb="0" eb="3">
      <t>テイショトク</t>
    </rPh>
    <rPh sb="3" eb="5">
      <t>セタイ</t>
    </rPh>
    <phoneticPr fontId="4"/>
  </si>
  <si>
    <t>年収100万円未満</t>
    <rPh sb="0" eb="2">
      <t>ネンシュウ</t>
    </rPh>
    <rPh sb="5" eb="6">
      <t>マン</t>
    </rPh>
    <rPh sb="6" eb="7">
      <t>エン</t>
    </rPh>
    <rPh sb="7" eb="9">
      <t>ミマン</t>
    </rPh>
    <phoneticPr fontId="4"/>
  </si>
  <si>
    <t>100～200万円未満</t>
    <rPh sb="7" eb="8">
      <t>マン</t>
    </rPh>
    <rPh sb="8" eb="9">
      <t>エン</t>
    </rPh>
    <rPh sb="9" eb="11">
      <t>ミマン</t>
    </rPh>
    <phoneticPr fontId="4"/>
  </si>
  <si>
    <t>200～300万円未満</t>
    <rPh sb="7" eb="8">
      <t>マン</t>
    </rPh>
    <rPh sb="8" eb="9">
      <t>エン</t>
    </rPh>
    <rPh sb="9" eb="11">
      <t>ミマン</t>
    </rPh>
    <phoneticPr fontId="4"/>
  </si>
  <si>
    <t>世帯数</t>
    <rPh sb="0" eb="3">
      <t>セタイスウ</t>
    </rPh>
    <phoneticPr fontId="4"/>
  </si>
  <si>
    <t>（＝月収8万3千円未満）</t>
    <rPh sb="2" eb="4">
      <t>ゲッシュウ</t>
    </rPh>
    <rPh sb="5" eb="6">
      <t>マン</t>
    </rPh>
    <rPh sb="7" eb="9">
      <t>センエン</t>
    </rPh>
    <rPh sb="9" eb="11">
      <t>ミマン</t>
    </rPh>
    <phoneticPr fontId="4"/>
  </si>
  <si>
    <t>（＝月収16万6千円未満）</t>
    <rPh sb="2" eb="4">
      <t>ゲッシュウ</t>
    </rPh>
    <rPh sb="6" eb="7">
      <t>マン</t>
    </rPh>
    <rPh sb="8" eb="10">
      <t>センエン</t>
    </rPh>
    <rPh sb="10" eb="12">
      <t>ミマン</t>
    </rPh>
    <phoneticPr fontId="4"/>
  </si>
  <si>
    <t>（＝月収25万円未満）</t>
    <rPh sb="2" eb="4">
      <t>ゲッシュウ</t>
    </rPh>
    <rPh sb="6" eb="7">
      <t>マン</t>
    </rPh>
    <rPh sb="7" eb="8">
      <t>エン</t>
    </rPh>
    <rPh sb="8" eb="10">
      <t>ミマン</t>
    </rPh>
    <phoneticPr fontId="4"/>
  </si>
  <si>
    <t>※ここでは「低所得世帯」を下記の定義で分類</t>
    <rPh sb="6" eb="9">
      <t>テイショトク</t>
    </rPh>
    <rPh sb="9" eb="11">
      <t>セタイ</t>
    </rPh>
    <rPh sb="13" eb="15">
      <t>カキ</t>
    </rPh>
    <rPh sb="16" eb="18">
      <t>テイギ</t>
    </rPh>
    <rPh sb="19" eb="21">
      <t>ブンルイ</t>
    </rPh>
    <phoneticPr fontId="4"/>
  </si>
  <si>
    <t>高齢単身世帯</t>
    <rPh sb="0" eb="2">
      <t>コウレイ</t>
    </rPh>
    <rPh sb="2" eb="4">
      <t>タンシン</t>
    </rPh>
    <rPh sb="4" eb="6">
      <t>セタイ</t>
    </rPh>
    <phoneticPr fontId="4"/>
  </si>
  <si>
    <t>世帯</t>
    <rPh sb="0" eb="2">
      <t>セタイ</t>
    </rPh>
    <phoneticPr fontId="4"/>
  </si>
  <si>
    <t>高齢夫婦のみ世帯</t>
    <rPh sb="0" eb="2">
      <t>コウレイ</t>
    </rPh>
    <rPh sb="2" eb="4">
      <t>フウフ</t>
    </rPh>
    <rPh sb="6" eb="8">
      <t>セタイ</t>
    </rPh>
    <phoneticPr fontId="4"/>
  </si>
  <si>
    <t>2)  Including tenure of dwelling "Not reported".</t>
    <phoneticPr fontId="12"/>
  </si>
  <si>
    <t>2)　住宅の所有の関係「不詳」を含む。</t>
    <phoneticPr fontId="12"/>
  </si>
  <si>
    <t>1)  Including domicile of the main earner's children "Not reported".</t>
    <phoneticPr fontId="12"/>
  </si>
  <si>
    <t>1)　子の居住地「不詳」を含む。</t>
    <phoneticPr fontId="12"/>
  </si>
  <si>
    <t xml:space="preserve">1322946     </t>
  </si>
  <si>
    <t xml:space="preserve">115  </t>
  </si>
  <si>
    <t>6-C</t>
  </si>
  <si>
    <t xml:space="preserve">1322846     </t>
  </si>
  <si>
    <t xml:space="preserve">1322746     </t>
  </si>
  <si>
    <t xml:space="preserve">1322546     </t>
  </si>
  <si>
    <t xml:space="preserve">1322446     </t>
  </si>
  <si>
    <t xml:space="preserve">1322346     </t>
  </si>
  <si>
    <t xml:space="preserve">1322246     </t>
  </si>
  <si>
    <t xml:space="preserve">1322146     </t>
  </si>
  <si>
    <t xml:space="preserve">1322046     </t>
  </si>
  <si>
    <t xml:space="preserve">1321946     </t>
  </si>
  <si>
    <t xml:space="preserve">1321846     </t>
  </si>
  <si>
    <t xml:space="preserve">1321546     </t>
  </si>
  <si>
    <t xml:space="preserve">1321446     </t>
  </si>
  <si>
    <t xml:space="preserve">1321346     </t>
  </si>
  <si>
    <t xml:space="preserve">1321246     </t>
  </si>
  <si>
    <t xml:space="preserve">1321146     </t>
  </si>
  <si>
    <t xml:space="preserve">1321046     </t>
  </si>
  <si>
    <t xml:space="preserve">1320946     </t>
  </si>
  <si>
    <t xml:space="preserve">1320846     </t>
  </si>
  <si>
    <t xml:space="preserve">1320746     </t>
  </si>
  <si>
    <t xml:space="preserve">1320646     </t>
  </si>
  <si>
    <t xml:space="preserve">1320546     </t>
  </si>
  <si>
    <t xml:space="preserve">1320446     </t>
  </si>
  <si>
    <t xml:space="preserve">1320346     </t>
  </si>
  <si>
    <t xml:space="preserve">1320246     </t>
  </si>
  <si>
    <t xml:space="preserve">1320146     </t>
  </si>
  <si>
    <t xml:space="preserve">1312356     </t>
  </si>
  <si>
    <t xml:space="preserve">1312256     </t>
  </si>
  <si>
    <t xml:space="preserve">1312156     </t>
  </si>
  <si>
    <t xml:space="preserve">1312056     </t>
  </si>
  <si>
    <t xml:space="preserve">1311956     </t>
  </si>
  <si>
    <t xml:space="preserve">1311856     </t>
  </si>
  <si>
    <t xml:space="preserve">1311756     </t>
  </si>
  <si>
    <t xml:space="preserve">1311656     </t>
  </si>
  <si>
    <t xml:space="preserve">1311556     </t>
  </si>
  <si>
    <t xml:space="preserve">1311456     </t>
  </si>
  <si>
    <t xml:space="preserve">1311356     </t>
  </si>
  <si>
    <t xml:space="preserve">1311156     </t>
  </si>
  <si>
    <t xml:space="preserve">1311056     </t>
  </si>
  <si>
    <t xml:space="preserve">1310956     </t>
  </si>
  <si>
    <t xml:space="preserve">1310856     </t>
  </si>
  <si>
    <t>6-B4</t>
    <phoneticPr fontId="12"/>
  </si>
  <si>
    <t xml:space="preserve">1310756     </t>
  </si>
  <si>
    <t xml:space="preserve">1310656     </t>
  </si>
  <si>
    <t xml:space="preserve">1310556     </t>
  </si>
  <si>
    <t xml:space="preserve">1310456     </t>
  </si>
  <si>
    <t xml:space="preserve">1310356     </t>
  </si>
  <si>
    <t xml:space="preserve">1310256     </t>
  </si>
  <si>
    <t xml:space="preserve">1310156     </t>
  </si>
  <si>
    <t>1)</t>
    <phoneticPr fontId="17"/>
  </si>
  <si>
    <t>Total</t>
    <phoneticPr fontId="17"/>
  </si>
  <si>
    <t>Living 1 hour
or more away</t>
    <phoneticPr fontId="12"/>
  </si>
  <si>
    <t>Living at
a place of less
than 1 hour</t>
    <phoneticPr fontId="12"/>
  </si>
  <si>
    <t>Living 
less than 
15-minute</t>
    <phoneticPr fontId="12"/>
  </si>
  <si>
    <t>Living within
5-minute walk</t>
    <phoneticPr fontId="12"/>
  </si>
  <si>
    <t>Living together 
(including 
the same area 
or household)</t>
    <phoneticPr fontId="17"/>
  </si>
  <si>
    <t xml:space="preserve">Tenure of dwelling (6 Groups)
</t>
    <phoneticPr fontId="12"/>
  </si>
  <si>
    <t>No children</t>
    <phoneticPr fontId="17"/>
  </si>
  <si>
    <t>片道１時間
以上の場所に
住んでいる</t>
    <phoneticPr fontId="17"/>
  </si>
  <si>
    <t>片道１時間
未満の場所に
住んでいる</t>
    <phoneticPr fontId="17"/>
  </si>
  <si>
    <t>片道15分
未満の場所に
住んでいる</t>
    <phoneticPr fontId="17"/>
  </si>
  <si>
    <t>徒歩５分
程度の場所に
住んでいる</t>
    <phoneticPr fontId="17"/>
  </si>
  <si>
    <t>一緒に
住んでいる
（同じ建物
又は敷地内に
住んでいる
場合も含む）</t>
    <rPh sb="4" eb="5">
      <t>ス</t>
    </rPh>
    <rPh sb="11" eb="12">
      <t>オナ</t>
    </rPh>
    <rPh sb="13" eb="15">
      <t>タテモノ</t>
    </rPh>
    <rPh sb="16" eb="17">
      <t>マタ</t>
    </rPh>
    <rPh sb="18" eb="20">
      <t>シキチ</t>
    </rPh>
    <rPh sb="20" eb="21">
      <t>ナイ</t>
    </rPh>
    <rPh sb="23" eb="24">
      <t>ス</t>
    </rPh>
    <rPh sb="29" eb="31">
      <t>バアイ</t>
    </rPh>
    <rPh sb="32" eb="33">
      <t>フク</t>
    </rPh>
    <phoneticPr fontId="17"/>
  </si>
  <si>
    <t>総　数</t>
    <rPh sb="0" eb="1">
      <t>フサ</t>
    </rPh>
    <rPh sb="2" eb="3">
      <t>カズ</t>
    </rPh>
    <phoneticPr fontId="0"/>
  </si>
  <si>
    <t>子はいない</t>
    <rPh sb="0" eb="1">
      <t>コ</t>
    </rPh>
    <phoneticPr fontId="0"/>
  </si>
  <si>
    <r>
      <t>子がいる　</t>
    </r>
    <r>
      <rPr>
        <sz val="9"/>
        <color indexed="8"/>
        <rFont val="Times New Roman"/>
        <family val="1"/>
      </rPr>
      <t xml:space="preserve">                      </t>
    </r>
    <r>
      <rPr>
        <sz val="9"/>
        <color indexed="8"/>
        <rFont val="ＭＳ 明朝"/>
        <family val="1"/>
        <charset val="128"/>
      </rPr>
      <t>　</t>
    </r>
    <r>
      <rPr>
        <sz val="9"/>
        <color indexed="8"/>
        <rFont val="Times New Roman"/>
        <family val="1"/>
      </rPr>
      <t>Have children</t>
    </r>
    <rPh sb="0" eb="1">
      <t>コ</t>
    </rPh>
    <phoneticPr fontId="0"/>
  </si>
  <si>
    <t>総　数</t>
    <phoneticPr fontId="17"/>
  </si>
  <si>
    <t xml:space="preserve">住宅の所有の関係 (6区分)
</t>
    <phoneticPr fontId="12"/>
  </si>
  <si>
    <t>(Special Tabulation : Ordinary Households of an Aged Couple) - Shi and Ku</t>
    <phoneticPr fontId="12"/>
  </si>
  <si>
    <t>of Dwelling (6 Groups) and Domicile of the Main Earner's Children (6 Groups)</t>
    <phoneticPr fontId="12"/>
  </si>
  <si>
    <t>Ordinary Households of One-person of Age 65 or Older and of Married Couple Only by Tenure</t>
    <phoneticPr fontId="12"/>
  </si>
  <si>
    <t xml:space="preserve">Table 45.  </t>
    <phoneticPr fontId="17"/>
  </si>
  <si>
    <r>
      <t>普通世帯数(高齢夫婦普通世帯数―特掲)</t>
    </r>
    <r>
      <rPr>
        <sz val="12"/>
        <color indexed="8"/>
        <rFont val="ＭＳ 明朝"/>
        <family val="1"/>
        <charset val="128"/>
      </rPr>
      <t>―</t>
    </r>
    <r>
      <rPr>
        <sz val="12"/>
        <color indexed="8"/>
        <rFont val="ＭＳ 明朝"/>
        <family val="1"/>
        <charset val="128"/>
      </rPr>
      <t>市区</t>
    </r>
    <phoneticPr fontId="12"/>
  </si>
  <si>
    <t>住宅の所有の関係(6区分)，子の居住地(6区分)別65歳以上の単身及び夫婦のみの</t>
    <phoneticPr fontId="12"/>
  </si>
  <si>
    <t>第45表　</t>
    <phoneticPr fontId="17"/>
  </si>
  <si>
    <t>　公営・都市再生機構(UR)・公社の借家</t>
    <phoneticPr fontId="4"/>
  </si>
  <si>
    <t>　民営借家</t>
    <phoneticPr fontId="4"/>
  </si>
  <si>
    <t xml:space="preserve">　給与住宅 </t>
    <phoneticPr fontId="4"/>
  </si>
  <si>
    <t>住宅以外の建物に居住</t>
    <phoneticPr fontId="4"/>
  </si>
  <si>
    <t>同居世帯</t>
    <rPh sb="0" eb="2">
      <t>ドウキョ</t>
    </rPh>
    <rPh sb="2" eb="4">
      <t>セタイ</t>
    </rPh>
    <phoneticPr fontId="4"/>
  </si>
  <si>
    <t>第９表　</t>
    <phoneticPr fontId="12"/>
  </si>
  <si>
    <r>
      <t>住宅の所有の関係(6区分)，建築の時期(9区分)別住宅数</t>
    </r>
    <r>
      <rPr>
        <sz val="12"/>
        <rFont val="ＭＳ 明朝"/>
        <family val="1"/>
        <charset val="128"/>
      </rPr>
      <t>―市区</t>
    </r>
    <phoneticPr fontId="17"/>
  </si>
  <si>
    <t xml:space="preserve">Table 9.  </t>
    <phoneticPr fontId="17"/>
  </si>
  <si>
    <t>Dwellings by Tenure of Dwelling (6 Groups) and Year of Construction (9 Groups) - Shi and Ku</t>
    <phoneticPr fontId="17"/>
  </si>
  <si>
    <t xml:space="preserve">建築の時期 (9区分)
</t>
    <phoneticPr fontId="12"/>
  </si>
  <si>
    <t>総　数</t>
    <phoneticPr fontId="12"/>
  </si>
  <si>
    <r>
      <t>借　家　　　　　　　</t>
    </r>
    <r>
      <rPr>
        <sz val="9"/>
        <color indexed="8"/>
        <rFont val="Times New Roman"/>
        <family val="1"/>
      </rPr>
      <t>Rented houses</t>
    </r>
    <rPh sb="0" eb="1">
      <t>シャク</t>
    </rPh>
    <rPh sb="2" eb="3">
      <t>イエ</t>
    </rPh>
    <phoneticPr fontId="5"/>
  </si>
  <si>
    <t>総　数</t>
    <phoneticPr fontId="12"/>
  </si>
  <si>
    <t>公営の借家</t>
    <phoneticPr fontId="12"/>
  </si>
  <si>
    <t>都市再生機構
(UR)・公社の
借家</t>
    <phoneticPr fontId="12"/>
  </si>
  <si>
    <r>
      <t>民営借家</t>
    </r>
    <r>
      <rPr>
        <sz val="9"/>
        <color indexed="8"/>
        <rFont val="Times New Roman"/>
        <family val="1"/>
      </rPr>
      <t xml:space="preserve"> </t>
    </r>
    <r>
      <rPr>
        <sz val="9"/>
        <color indexed="8"/>
        <rFont val="ＭＳ 明朝"/>
        <family val="1"/>
        <charset val="128"/>
      </rPr>
      <t>　</t>
    </r>
    <r>
      <rPr>
        <sz val="9"/>
        <color indexed="8"/>
        <rFont val="Times New Roman"/>
        <family val="1"/>
      </rPr>
      <t>Owned privately</t>
    </r>
    <rPh sb="0" eb="2">
      <t>ミンエイ</t>
    </rPh>
    <rPh sb="2" eb="4">
      <t>シャクヤ</t>
    </rPh>
    <phoneticPr fontId="5"/>
  </si>
  <si>
    <t>給与住宅</t>
    <phoneticPr fontId="12"/>
  </si>
  <si>
    <t>総　数</t>
    <phoneticPr fontId="12"/>
  </si>
  <si>
    <t>木　造</t>
    <phoneticPr fontId="12"/>
  </si>
  <si>
    <t>非木造</t>
    <phoneticPr fontId="12"/>
  </si>
  <si>
    <t>Owned by Urban
Renaissance
Agency or public
corporation</t>
    <phoneticPr fontId="12"/>
  </si>
  <si>
    <t>Year of construction (9 Groups)</t>
    <phoneticPr fontId="17"/>
  </si>
  <si>
    <t>Owned
by local
government</t>
    <phoneticPr fontId="12"/>
  </si>
  <si>
    <t>Owned
houses</t>
    <phoneticPr fontId="12"/>
  </si>
  <si>
    <t>Issued
houses</t>
    <phoneticPr fontId="12"/>
  </si>
  <si>
    <t>Total</t>
    <phoneticPr fontId="12"/>
  </si>
  <si>
    <t>Wooden</t>
    <phoneticPr fontId="12"/>
  </si>
  <si>
    <t>Non-wooden</t>
    <phoneticPr fontId="12"/>
  </si>
  <si>
    <t>1)</t>
    <phoneticPr fontId="12"/>
  </si>
  <si>
    <t xml:space="preserve">100   特　 別　 区　  部 </t>
    <phoneticPr fontId="17"/>
  </si>
  <si>
    <t>Ku-area</t>
    <phoneticPr fontId="17"/>
  </si>
  <si>
    <t xml:space="preserve">016  </t>
  </si>
  <si>
    <t>住　　　宅　　　総　　　数</t>
    <phoneticPr fontId="17"/>
  </si>
  <si>
    <t>Dwellings</t>
    <phoneticPr fontId="12"/>
  </si>
  <si>
    <t>2)</t>
    <phoneticPr fontId="17"/>
  </si>
  <si>
    <t>　昭　和 　35 　年　以　前</t>
    <rPh sb="12" eb="13">
      <t>イ</t>
    </rPh>
    <rPh sb="14" eb="15">
      <t>マエ</t>
    </rPh>
    <phoneticPr fontId="10"/>
  </si>
  <si>
    <t>1960 or earlier</t>
    <phoneticPr fontId="12"/>
  </si>
  <si>
    <t>　昭和36年　 ～ 　　　45年</t>
  </si>
  <si>
    <t>1961~1970</t>
    <phoneticPr fontId="12"/>
  </si>
  <si>
    <t>　昭和46年 　～ 　　　55年</t>
  </si>
  <si>
    <t>1971~1980</t>
    <phoneticPr fontId="12"/>
  </si>
  <si>
    <t>　昭和56年 　～　 平成２年</t>
    <rPh sb="11" eb="13">
      <t>ヘイセイ</t>
    </rPh>
    <rPh sb="14" eb="15">
      <t>ネン</t>
    </rPh>
    <phoneticPr fontId="10"/>
  </si>
  <si>
    <t>1981~1990</t>
    <phoneticPr fontId="12"/>
  </si>
  <si>
    <t>　平成３年　 ～ 　　　７年</t>
    <rPh sb="1" eb="3">
      <t>ヘイセイ</t>
    </rPh>
    <rPh sb="13" eb="14">
      <t>ネン</t>
    </rPh>
    <phoneticPr fontId="10"/>
  </si>
  <si>
    <t>1991~1995</t>
    <phoneticPr fontId="12"/>
  </si>
  <si>
    <t>　平成８年　 ～　 　　12年</t>
  </si>
  <si>
    <t>1996~2000</t>
    <phoneticPr fontId="12"/>
  </si>
  <si>
    <t>　平成13年　 ～　 　　17年</t>
    <rPh sb="15" eb="16">
      <t>ネン</t>
    </rPh>
    <phoneticPr fontId="12"/>
  </si>
  <si>
    <t>2001~2005</t>
    <phoneticPr fontId="12"/>
  </si>
  <si>
    <t>　平成18年　 ～　 　　22年</t>
    <rPh sb="15" eb="16">
      <t>ネン</t>
    </rPh>
    <phoneticPr fontId="12"/>
  </si>
  <si>
    <t>2006~2010</t>
    <phoneticPr fontId="12"/>
  </si>
  <si>
    <t>　平成23年　 ～ 　25年９月</t>
    <rPh sb="1" eb="3">
      <t>ヘイセイ</t>
    </rPh>
    <rPh sb="5" eb="6">
      <t>ネン</t>
    </rPh>
    <rPh sb="13" eb="14">
      <t>ネン</t>
    </rPh>
    <rPh sb="15" eb="16">
      <t>ガツ</t>
    </rPh>
    <phoneticPr fontId="12"/>
  </si>
  <si>
    <t>2011~Sep.2013</t>
    <phoneticPr fontId="12"/>
  </si>
  <si>
    <t>101　 千　 代　 田　  区</t>
    <phoneticPr fontId="17"/>
  </si>
  <si>
    <t>Chiyoda-ku</t>
    <phoneticPr fontId="17"/>
  </si>
  <si>
    <t>2001~2005</t>
    <phoneticPr fontId="12"/>
  </si>
  <si>
    <t>2006~2010</t>
    <phoneticPr fontId="12"/>
  </si>
  <si>
    <t>102　 中　　  央　　　区</t>
    <phoneticPr fontId="17"/>
  </si>
  <si>
    <t>Chuo-ku</t>
    <phoneticPr fontId="17"/>
  </si>
  <si>
    <t>1960 or earlier</t>
    <phoneticPr fontId="12"/>
  </si>
  <si>
    <t>1971~1980</t>
    <phoneticPr fontId="12"/>
  </si>
  <si>
    <t>103　 港　　　　　    区</t>
    <phoneticPr fontId="17"/>
  </si>
  <si>
    <t>Minato-ku</t>
    <phoneticPr fontId="17"/>
  </si>
  <si>
    <t>1981~1990</t>
    <phoneticPr fontId="12"/>
  </si>
  <si>
    <t>1996~2000</t>
    <phoneticPr fontId="12"/>
  </si>
  <si>
    <t>104　 新　　  宿　　　区</t>
    <phoneticPr fontId="17"/>
  </si>
  <si>
    <t>Shinjuku-ku</t>
    <phoneticPr fontId="17"/>
  </si>
  <si>
    <t>住　　　宅　　　総　　　数</t>
    <phoneticPr fontId="17"/>
  </si>
  <si>
    <t>Dwellings</t>
    <phoneticPr fontId="12"/>
  </si>
  <si>
    <t>2011~Sep.2013</t>
    <phoneticPr fontId="12"/>
  </si>
  <si>
    <t>105　 文　　  京　　　区</t>
    <phoneticPr fontId="17"/>
  </si>
  <si>
    <t>Bunkyo-ku</t>
    <phoneticPr fontId="17"/>
  </si>
  <si>
    <t>住　　　宅　　　総　　　数</t>
    <phoneticPr fontId="17"/>
  </si>
  <si>
    <t>2)</t>
    <phoneticPr fontId="17"/>
  </si>
  <si>
    <t>1961~1970</t>
    <phoneticPr fontId="12"/>
  </si>
  <si>
    <t>1991~1995</t>
    <phoneticPr fontId="12"/>
  </si>
  <si>
    <t>1996~2000</t>
    <phoneticPr fontId="12"/>
  </si>
  <si>
    <t>106　 台　　  東　　　区</t>
    <phoneticPr fontId="17"/>
  </si>
  <si>
    <t>Taito-ku</t>
    <phoneticPr fontId="17"/>
  </si>
  <si>
    <t>Dwellings</t>
    <phoneticPr fontId="12"/>
  </si>
  <si>
    <t>2)</t>
    <phoneticPr fontId="17"/>
  </si>
  <si>
    <t>1960 or earlier</t>
    <phoneticPr fontId="12"/>
  </si>
  <si>
    <t>107　 墨　　  田　　　区</t>
    <phoneticPr fontId="17"/>
  </si>
  <si>
    <t>Sumida-ku</t>
    <phoneticPr fontId="17"/>
  </si>
  <si>
    <t>1971~1980</t>
    <phoneticPr fontId="12"/>
  </si>
  <si>
    <t>108　 江　　  東　　　区</t>
    <phoneticPr fontId="17"/>
  </si>
  <si>
    <t>Koto-ku</t>
    <phoneticPr fontId="17"/>
  </si>
  <si>
    <t>109　 品　　  川　　　区</t>
    <phoneticPr fontId="17"/>
  </si>
  <si>
    <t>Shinagawa-ku</t>
    <phoneticPr fontId="17"/>
  </si>
  <si>
    <t>110　 目　　  黒　　　区</t>
    <phoneticPr fontId="17"/>
  </si>
  <si>
    <t>Meguro-ku</t>
    <phoneticPr fontId="17"/>
  </si>
  <si>
    <t>111　 大　　  田　　　区</t>
    <phoneticPr fontId="17"/>
  </si>
  <si>
    <t>Ota-ku</t>
    <phoneticPr fontId="17"/>
  </si>
  <si>
    <t>113　 渋　　  谷　　　区</t>
    <phoneticPr fontId="17"/>
  </si>
  <si>
    <t>Shibuya-ku</t>
    <phoneticPr fontId="17"/>
  </si>
  <si>
    <t>114　 中　　  野　　　区</t>
    <phoneticPr fontId="17"/>
  </si>
  <si>
    <t>Nakano-ku</t>
    <phoneticPr fontId="17"/>
  </si>
  <si>
    <t>115　 杉　　  並　　　区</t>
    <phoneticPr fontId="17"/>
  </si>
  <si>
    <t>Suginami-ku</t>
    <phoneticPr fontId="17"/>
  </si>
  <si>
    <t>116　 豊　　  島　　　区</t>
    <phoneticPr fontId="17"/>
  </si>
  <si>
    <t>Toshima-ku</t>
    <phoneticPr fontId="17"/>
  </si>
  <si>
    <t>117　 北　　　　　    区</t>
    <phoneticPr fontId="17"/>
  </si>
  <si>
    <t>Kita-ku</t>
    <phoneticPr fontId="17"/>
  </si>
  <si>
    <t>1991~1995</t>
    <phoneticPr fontId="12"/>
  </si>
  <si>
    <t>118　 荒　　  川　　　区</t>
    <phoneticPr fontId="17"/>
  </si>
  <si>
    <t>Arakawa-ku</t>
    <phoneticPr fontId="17"/>
  </si>
  <si>
    <t>119　 板　　  橋　　　区</t>
    <phoneticPr fontId="17"/>
  </si>
  <si>
    <t>Itabashi-ku</t>
    <phoneticPr fontId="17"/>
  </si>
  <si>
    <t>120　 練　　  馬　　　区</t>
    <phoneticPr fontId="17"/>
  </si>
  <si>
    <t>Nerima-ku</t>
    <phoneticPr fontId="17"/>
  </si>
  <si>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</si>
  <si>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</si>
  <si>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</si>
  <si>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</si>
  <si>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</si>
  <si>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</si>
  <si>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</si>
  <si>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</si>
  <si>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</si>
  <si>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</si>
  <si>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</si>
  <si>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</si>
  <si>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204　 三　　  鷹　　　市</t>
    <phoneticPr fontId="17"/>
  </si>
  <si>
    <t>Mitaka-shi</t>
    <phoneticPr fontId="17"/>
  </si>
  <si>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</si>
  <si>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</si>
  <si>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</si>
  <si>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</si>
  <si>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</si>
  <si>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</si>
  <si>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</si>
  <si>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</si>
  <si>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209　 町　　  田　　　市</t>
    <phoneticPr fontId="17"/>
  </si>
  <si>
    <t>Machida-shi</t>
    <phoneticPr fontId="17"/>
  </si>
  <si>
    <t>210　 小　 金　 井　  市</t>
    <phoneticPr fontId="17"/>
  </si>
  <si>
    <t>Koganei-shi</t>
    <phoneticPr fontId="17"/>
  </si>
  <si>
    <t>211　 小　　  平　　　市</t>
    <phoneticPr fontId="17"/>
  </si>
  <si>
    <t>Kodaira-shi</t>
    <phoneticPr fontId="17"/>
  </si>
  <si>
    <t>212　 日　　  野　　　市</t>
    <phoneticPr fontId="17"/>
  </si>
  <si>
    <t>Hino-shi</t>
    <phoneticPr fontId="17"/>
  </si>
  <si>
    <t>213　 東　 村　 山　  市</t>
    <phoneticPr fontId="17"/>
  </si>
  <si>
    <t>Higashimurayama-shi</t>
    <phoneticPr fontId="17"/>
  </si>
  <si>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</si>
  <si>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</si>
  <si>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</si>
  <si>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</si>
  <si>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</si>
  <si>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</si>
  <si>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</si>
  <si>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</si>
  <si>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</si>
  <si>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</si>
  <si>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</si>
  <si>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</si>
  <si>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</si>
  <si>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</si>
  <si>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</si>
  <si>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</si>
  <si>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</si>
  <si>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</si>
  <si>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</si>
  <si>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</si>
  <si>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</si>
  <si>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</si>
  <si>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</si>
  <si>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</si>
  <si>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</si>
  <si>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</si>
  <si>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7"/>
  </si>
  <si>
    <t>1)  Including tenure of dwelling "Not reported".</t>
    <phoneticPr fontId="12"/>
  </si>
  <si>
    <t>2)　建築の時期「不詳」を含む。</t>
    <rPh sb="3" eb="5">
      <t>ケンチク</t>
    </rPh>
    <rPh sb="6" eb="8">
      <t>ジキ</t>
    </rPh>
    <phoneticPr fontId="12"/>
  </si>
  <si>
    <t>2)  Including year of construction "Not reported".</t>
    <phoneticPr fontId="17"/>
  </si>
  <si>
    <t>①H25.住宅土地統計調査による65歳以上 単身・夫婦のみ世帯数　市町村第45表</t>
    <rPh sb="5" eb="7">
      <t>ジュウタク</t>
    </rPh>
    <rPh sb="7" eb="9">
      <t>トチ</t>
    </rPh>
    <rPh sb="9" eb="11">
      <t>トウケイ</t>
    </rPh>
    <rPh sb="11" eb="13">
      <t>チョウサ</t>
    </rPh>
    <rPh sb="18" eb="21">
      <t>サイイジョウ</t>
    </rPh>
    <rPh sb="22" eb="24">
      <t>タンシン</t>
    </rPh>
    <rPh sb="25" eb="27">
      <t>フウフ</t>
    </rPh>
    <rPh sb="29" eb="31">
      <t>セタイ</t>
    </rPh>
    <rPh sb="31" eb="32">
      <t>スウ</t>
    </rPh>
    <rPh sb="33" eb="36">
      <t>シチョウソン</t>
    </rPh>
    <rPh sb="36" eb="37">
      <t>ダイ</t>
    </rPh>
    <rPh sb="39" eb="40">
      <t>ヒョウ</t>
    </rPh>
    <phoneticPr fontId="4"/>
  </si>
  <si>
    <t>②H25.住宅土地統計調査による住宅関係所有別 年収300万円未満の世帯数とその割合　市町村33表＋都道府県データを用いた推計値</t>
    <rPh sb="5" eb="7">
      <t>ジュウタク</t>
    </rPh>
    <rPh sb="7" eb="9">
      <t>トチ</t>
    </rPh>
    <rPh sb="9" eb="11">
      <t>トウケイ</t>
    </rPh>
    <rPh sb="11" eb="13">
      <t>チョウサ</t>
    </rPh>
    <rPh sb="16" eb="18">
      <t>ジュウタク</t>
    </rPh>
    <rPh sb="18" eb="20">
      <t>カンケイ</t>
    </rPh>
    <rPh sb="20" eb="22">
      <t>ショユウ</t>
    </rPh>
    <rPh sb="22" eb="23">
      <t>ベツ</t>
    </rPh>
    <rPh sb="24" eb="26">
      <t>ネンシュウ</t>
    </rPh>
    <rPh sb="29" eb="31">
      <t>マンエン</t>
    </rPh>
    <rPh sb="31" eb="33">
      <t>ミマン</t>
    </rPh>
    <rPh sb="34" eb="36">
      <t>セタイ</t>
    </rPh>
    <rPh sb="36" eb="37">
      <t>スウ</t>
    </rPh>
    <rPh sb="40" eb="42">
      <t>ワリアイ</t>
    </rPh>
    <rPh sb="43" eb="46">
      <t>シチョウソン</t>
    </rPh>
    <rPh sb="48" eb="49">
      <t>ヒョウ</t>
    </rPh>
    <rPh sb="50" eb="54">
      <t>トドウフケン</t>
    </rPh>
    <rPh sb="58" eb="59">
      <t>モチ</t>
    </rPh>
    <rPh sb="61" eb="64">
      <t>スイケイチ</t>
    </rPh>
    <phoneticPr fontId="4"/>
  </si>
  <si>
    <t>　（（再掲）85歳以上世帯員のいる一般世帯）85歳以上世帯人員</t>
  </si>
  <si>
    <t>　（（再掲）85歳以上世帯員のいる一般世帯）世帯人員</t>
  </si>
  <si>
    <t>　（（再掲）85歳以上世帯員のいる一般世帯）世帯数</t>
  </si>
  <si>
    <t>　（（再掲）75歳以上世帯員のいる一般世帯）75歳以上世帯人員</t>
  </si>
  <si>
    <t>　（（再掲）75歳以上世帯員のいる一般世帯）世帯人員</t>
  </si>
  <si>
    <t>　（（再掲）75歳以上世帯員のいる一般世帯）世帯数</t>
  </si>
  <si>
    <t>65歳以上世帯人員</t>
  </si>
  <si>
    <t>　うち65歳以上世帯員がいる世帯</t>
  </si>
  <si>
    <t>一般世帯人員</t>
  </si>
  <si>
    <t>一般世帯数</t>
  </si>
  <si>
    <t>（再掲）3世代世帯</t>
  </si>
  <si>
    <t>世帯の家族類型「不詳」</t>
  </si>
  <si>
    <t>Ｃ 単独世帯</t>
  </si>
  <si>
    <t>Ｂ 非親族を含む世帯</t>
  </si>
  <si>
    <t>（14） 他に分類されない世帯</t>
  </si>
  <si>
    <t>（13） 兄弟姉妹のみから成る世帯</t>
  </si>
  <si>
    <t>[2] 夫婦，子供，妻の親と他の親族から成る世帯</t>
  </si>
  <si>
    <t>[1] 夫婦，子供，夫の親と他の親族から成る世帯</t>
  </si>
  <si>
    <t>（12） 夫婦，子供，親と他の親族から成る世帯 1)</t>
  </si>
  <si>
    <t>[2] 夫婦，妻の親と他の親族から成る世帯</t>
  </si>
  <si>
    <t>[1] 夫婦，夫の親と他の親族から成る世帯</t>
  </si>
  <si>
    <t>（11） 夫婦，親と他の親族（子供を含まない）から成る世帯 1)</t>
  </si>
  <si>
    <t>（10） 夫婦，子供と他の親族（親を含まない）から成る世帯</t>
  </si>
  <si>
    <t>（9） 夫婦と他の親族（親，子供を含まない）から成る世帯</t>
  </si>
  <si>
    <t>[2] 夫婦，子供と妻の親から成る世帯</t>
  </si>
  <si>
    <t>[1] 夫婦，子供と夫の親から成る世帯</t>
  </si>
  <si>
    <t>（8） 夫婦，子供とひとり親から成る世帯 1)</t>
  </si>
  <si>
    <t>（7） 夫婦，子供と両親から成る世帯 1)</t>
  </si>
  <si>
    <t>[2] 夫婦と妻の親から成る世帯</t>
  </si>
  <si>
    <t>[1] 夫婦と夫の親から成る世帯</t>
  </si>
  <si>
    <t>（6） 夫婦とひとり親から成る世帯</t>
  </si>
  <si>
    <t>（5） 夫婦と両親から成る世帯</t>
  </si>
  <si>
    <t>2 核家族以外の世帯</t>
  </si>
  <si>
    <t>（4） 女親と子供から成る世帯</t>
  </si>
  <si>
    <t>（3） 男親と子供から成る世帯</t>
  </si>
  <si>
    <t>（2） 夫婦と子供から成る世帯</t>
  </si>
  <si>
    <t>（1） 夫婦のみの世帯</t>
  </si>
  <si>
    <t>1 核家族世帯</t>
  </si>
  <si>
    <t>Ａ 親族のみの世帯</t>
  </si>
  <si>
    <t>総数（世帯の家族類型）</t>
  </si>
  <si>
    <t>rui22-2.0033</t>
  </si>
  <si>
    <t>rui22-2.0032</t>
  </si>
  <si>
    <t>rui22-2.0031</t>
  </si>
  <si>
    <t>rui22-2.0030</t>
  </si>
  <si>
    <t>rui22-2.0029</t>
  </si>
  <si>
    <t>rui22-2.0028</t>
  </si>
  <si>
    <t>rui22-2.0027</t>
  </si>
  <si>
    <t>rui22-2.0026</t>
  </si>
  <si>
    <t>rui22-2.0025</t>
  </si>
  <si>
    <t>rui22-2.0024</t>
  </si>
  <si>
    <t>rui22-2.0023</t>
  </si>
  <si>
    <t>rui22-2.0022</t>
  </si>
  <si>
    <t>rui22-2.0021</t>
  </si>
  <si>
    <t>rui22-2.0020</t>
  </si>
  <si>
    <t>rui22-2.0019</t>
  </si>
  <si>
    <t>rui22-2.0018</t>
  </si>
  <si>
    <t>rui22-2.0017</t>
  </si>
  <si>
    <t>rui22-2.0016</t>
  </si>
  <si>
    <t>rui22-2.0015</t>
  </si>
  <si>
    <t>rui22-2.0014</t>
  </si>
  <si>
    <t>rui22-2.0013</t>
  </si>
  <si>
    <t>rui22-2.0012</t>
  </si>
  <si>
    <t>rui22-2.0011</t>
  </si>
  <si>
    <t>rui22-2.0010</t>
  </si>
  <si>
    <t>rui22-2.0009</t>
  </si>
  <si>
    <t>rui22-2.0008</t>
  </si>
  <si>
    <t>rui22-2.0007</t>
  </si>
  <si>
    <t>rui22-2.0006</t>
  </si>
  <si>
    <t>rui22-2.0005</t>
  </si>
  <si>
    <t>rui22-2.0004</t>
  </si>
  <si>
    <t>rui22-2.0003</t>
  </si>
  <si>
    <t>rui22-2.0002</t>
  </si>
  <si>
    <t>rui22-2.0001</t>
  </si>
  <si>
    <t>rui22-2.0000</t>
  </si>
  <si>
    <t>1) 夫の親か妻の親か特定できない場合を含む。</t>
  </si>
  <si>
    <t xml:space="preserve">and Presence of Household Members 65 Years of Age and Over - Japan*, All Shi, All Gun, Prefectures*, All Shi of Prefectures, All Gun of Prefectures, Shi*, Ku*, Machi* and Mura* </t>
  </si>
  <si>
    <t xml:space="preserve">Table 30-2. Private Households, Household Members and Household Members 65 Years of Age and Over, by Family Type of Household (22 Groups) </t>
  </si>
  <si>
    <t xml:space="preserve">第30-2表　世帯の家族類型(22区分)，65歳以上世帯員の有無別一般世帯数，一般世帯人員及び65歳以上世帯人員(3世代世帯及び75歳以上・85歳以上世帯員のいる一般世帯－特掲) － 全国※，全国市部・郡部，都道府県※，都道府県市部・郡部，市区町村※ </t>
  </si>
  <si>
    <t>世帯人員</t>
    <rPh sb="0" eb="2">
      <t>セタイ</t>
    </rPh>
    <rPh sb="2" eb="4">
      <t>ジンイン</t>
    </rPh>
    <phoneticPr fontId="4"/>
  </si>
  <si>
    <t>※世帯人員：65歳以上、75歳以上の世帯人員</t>
    <rPh sb="1" eb="3">
      <t>セタイ</t>
    </rPh>
    <rPh sb="3" eb="5">
      <t>ジンイン</t>
    </rPh>
    <rPh sb="8" eb="11">
      <t>サイイジョウ</t>
    </rPh>
    <rPh sb="14" eb="17">
      <t>サイイジョウ</t>
    </rPh>
    <rPh sb="18" eb="20">
      <t>セタイ</t>
    </rPh>
    <rPh sb="20" eb="22">
      <t>ジンイン</t>
    </rPh>
    <phoneticPr fontId="4"/>
  </si>
  <si>
    <t>75歳以上単身世帯</t>
    <rPh sb="2" eb="5">
      <t>サイイジョウ</t>
    </rPh>
    <rPh sb="5" eb="7">
      <t>タンシン</t>
    </rPh>
    <rPh sb="7" eb="9">
      <t>セタイ</t>
    </rPh>
    <phoneticPr fontId="4"/>
  </si>
  <si>
    <t>75歳以上夫婦のみ世帯</t>
    <rPh sb="2" eb="5">
      <t>サイイジョウ</t>
    </rPh>
    <rPh sb="5" eb="7">
      <t>フウフ</t>
    </rPh>
    <rPh sb="9" eb="11">
      <t>セタイ</t>
    </rPh>
    <phoneticPr fontId="4"/>
  </si>
  <si>
    <t>※世 帯 数：65歳以上、75歳以上の世帯員のいる世帯</t>
    <rPh sb="1" eb="2">
      <t>ヨ</t>
    </rPh>
    <rPh sb="3" eb="4">
      <t>オビ</t>
    </rPh>
    <rPh sb="5" eb="6">
      <t>カズ</t>
    </rPh>
    <rPh sb="9" eb="12">
      <t>サイイジョウ</t>
    </rPh>
    <rPh sb="15" eb="18">
      <t>サイイジョウ</t>
    </rPh>
    <rPh sb="19" eb="22">
      <t>セタイイン</t>
    </rPh>
    <rPh sb="25" eb="27">
      <t>セタイ</t>
    </rPh>
    <phoneticPr fontId="4"/>
  </si>
  <si>
    <t>第１表　居住世帯の有無(8区分)別住宅数及び</t>
    <phoneticPr fontId="17"/>
  </si>
  <si>
    <r>
      <t>住宅以外で人が居住する建物数</t>
    </r>
    <r>
      <rPr>
        <sz val="12"/>
        <color indexed="8"/>
        <rFont val="ＭＳ 明朝"/>
        <family val="1"/>
        <charset val="128"/>
      </rPr>
      <t>―市区町村</t>
    </r>
    <phoneticPr fontId="17"/>
  </si>
  <si>
    <t xml:space="preserve">Table 1.  Dwellings by Occupancy Status (8 Groups) and Occupied </t>
    <phoneticPr fontId="17"/>
  </si>
  <si>
    <t xml:space="preserve">Buildings Other than Dwelling - Shi, Ku, Machi and Mura </t>
    <phoneticPr fontId="17"/>
  </si>
  <si>
    <t xml:space="preserve">地域
</t>
    <rPh sb="0" eb="2">
      <t>チイキ</t>
    </rPh>
    <phoneticPr fontId="17"/>
  </si>
  <si>
    <t>住宅総数</t>
    <rPh sb="0" eb="2">
      <t>ジュウタク</t>
    </rPh>
    <phoneticPr fontId="17"/>
  </si>
  <si>
    <t>Dwellings</t>
    <phoneticPr fontId="17"/>
  </si>
  <si>
    <t>住宅以外で人が
居住する建物数</t>
    <phoneticPr fontId="17"/>
  </si>
  <si>
    <t>総　数</t>
    <phoneticPr fontId="17"/>
  </si>
  <si>
    <r>
      <t>居住世帯あり　　　</t>
    </r>
    <r>
      <rPr>
        <sz val="9"/>
        <color indexed="8"/>
        <rFont val="Times New Roman"/>
        <family val="1"/>
      </rPr>
      <t>Occupied</t>
    </r>
    <rPh sb="0" eb="2">
      <t>キョジュウ</t>
    </rPh>
    <rPh sb="2" eb="4">
      <t>セタイ</t>
    </rPh>
    <phoneticPr fontId="17"/>
  </si>
  <si>
    <r>
      <t>居住世帯なし　　　　　　　　　　　　　　　　</t>
    </r>
    <r>
      <rPr>
        <sz val="9"/>
        <color indexed="8"/>
        <rFont val="Times New Roman"/>
        <family val="1"/>
      </rPr>
      <t>Unoccupied</t>
    </r>
    <phoneticPr fontId="17"/>
  </si>
  <si>
    <t>総　数</t>
    <phoneticPr fontId="17"/>
  </si>
  <si>
    <t>同居世帯なし</t>
    <rPh sb="0" eb="2">
      <t>ドウキョ</t>
    </rPh>
    <rPh sb="2" eb="4">
      <t>セタイ</t>
    </rPh>
    <phoneticPr fontId="17"/>
  </si>
  <si>
    <t>同居世帯あり</t>
    <rPh sb="0" eb="2">
      <t>ドウキョ</t>
    </rPh>
    <rPh sb="2" eb="4">
      <t>セタイ</t>
    </rPh>
    <phoneticPr fontId="17"/>
  </si>
  <si>
    <t>一時現在者のみ</t>
    <rPh sb="0" eb="2">
      <t>イチジ</t>
    </rPh>
    <rPh sb="2" eb="4">
      <t>ゲンザイ</t>
    </rPh>
    <rPh sb="4" eb="5">
      <t>シャ</t>
    </rPh>
    <phoneticPr fontId="17"/>
  </si>
  <si>
    <r>
      <t>空き家 　　　　　　　　　　　　　　　</t>
    </r>
    <r>
      <rPr>
        <sz val="9"/>
        <color indexed="8"/>
        <rFont val="Times New Roman"/>
        <family val="1"/>
      </rPr>
      <t>Vacant</t>
    </r>
    <rPh sb="0" eb="1">
      <t>ア</t>
    </rPh>
    <rPh sb="2" eb="3">
      <t>ヤ</t>
    </rPh>
    <phoneticPr fontId="17"/>
  </si>
  <si>
    <t>建築中</t>
    <rPh sb="0" eb="3">
      <t>ケンチクチュウ</t>
    </rPh>
    <phoneticPr fontId="17"/>
  </si>
  <si>
    <t>二次的住宅</t>
    <phoneticPr fontId="17"/>
  </si>
  <si>
    <t>賃貸用の住宅</t>
    <rPh sb="0" eb="3">
      <t>チンタイヨウ</t>
    </rPh>
    <rPh sb="4" eb="6">
      <t>ジュウタク</t>
    </rPh>
    <phoneticPr fontId="17"/>
  </si>
  <si>
    <t>売却用の住宅</t>
    <rPh sb="0" eb="3">
      <t>バイキャクヨウ</t>
    </rPh>
    <rPh sb="4" eb="6">
      <t>ジュウタク</t>
    </rPh>
    <phoneticPr fontId="17"/>
  </si>
  <si>
    <t>その他の住宅</t>
    <rPh sb="2" eb="3">
      <t>タ</t>
    </rPh>
    <rPh sb="4" eb="6">
      <t>ジュウタク</t>
    </rPh>
    <phoneticPr fontId="17"/>
  </si>
  <si>
    <t>Area</t>
    <phoneticPr fontId="17"/>
  </si>
  <si>
    <t>Without shared
households</t>
    <phoneticPr fontId="17"/>
  </si>
  <si>
    <t>With shared
households</t>
    <phoneticPr fontId="17"/>
  </si>
  <si>
    <t>Temporary
occupants only</t>
    <phoneticPr fontId="17"/>
  </si>
  <si>
    <t>Occupied buildings
other than dwelling</t>
    <phoneticPr fontId="17"/>
  </si>
  <si>
    <t>Total</t>
    <phoneticPr fontId="17"/>
  </si>
  <si>
    <t>Total</t>
    <phoneticPr fontId="17"/>
  </si>
  <si>
    <t>Total</t>
    <phoneticPr fontId="17"/>
  </si>
  <si>
    <t>Total</t>
    <phoneticPr fontId="17"/>
  </si>
  <si>
    <t>As second dwellings</t>
    <phoneticPr fontId="17"/>
  </si>
  <si>
    <t>For rent</t>
    <phoneticPr fontId="17"/>
  </si>
  <si>
    <t>For sale</t>
    <phoneticPr fontId="17"/>
  </si>
  <si>
    <t>Others</t>
    <phoneticPr fontId="17"/>
  </si>
  <si>
    <t>Under construction</t>
    <phoneticPr fontId="17"/>
  </si>
  <si>
    <t xml:space="preserve">002  </t>
  </si>
  <si>
    <t>第２表　</t>
    <phoneticPr fontId="17"/>
  </si>
  <si>
    <r>
      <t>住宅の種類(2区分)・住宅の所有の関係(2区分)別住宅数，住宅以外で人が居住する建物数並びに世帯の種類(4区分)別世帯数及び世帯人員―</t>
    </r>
    <r>
      <rPr>
        <sz val="12"/>
        <color indexed="8"/>
        <rFont val="ＭＳ 明朝"/>
        <family val="1"/>
        <charset val="128"/>
      </rPr>
      <t>市区町村</t>
    </r>
    <phoneticPr fontId="17"/>
  </si>
  <si>
    <t xml:space="preserve">Table 2.  </t>
    <phoneticPr fontId="17"/>
  </si>
  <si>
    <t>Dwellings by Type of Dwelling (2 Groups) and Tenure of Dwelling (2 Groups) and Occupied Buildings Other than Dwelling and Households and Household Members by Type of Household (4 Groups) - Shi, Ku, Machi and Mura</t>
    <phoneticPr fontId="17"/>
  </si>
  <si>
    <t xml:space="preserve">住宅の種類 (2区分)･
住宅の所有の関係 (2区分) 
 </t>
    <rPh sb="0" eb="1">
      <t>ジュウ</t>
    </rPh>
    <rPh sb="1" eb="2">
      <t>タク</t>
    </rPh>
    <rPh sb="3" eb="4">
      <t>タネ</t>
    </rPh>
    <rPh sb="4" eb="5">
      <t>タグイ</t>
    </rPh>
    <rPh sb="8" eb="10">
      <t>クブン</t>
    </rPh>
    <rPh sb="13" eb="14">
      <t>ジュウ</t>
    </rPh>
    <rPh sb="14" eb="15">
      <t>タク</t>
    </rPh>
    <rPh sb="16" eb="17">
      <t>ジョ</t>
    </rPh>
    <rPh sb="17" eb="18">
      <t>アリ</t>
    </rPh>
    <rPh sb="19" eb="21">
      <t>カンケイ</t>
    </rPh>
    <rPh sb="24" eb="26">
      <t>クブン</t>
    </rPh>
    <phoneticPr fontId="66"/>
  </si>
  <si>
    <t>住宅数又は
住宅以外で
人が居住する
建物数</t>
    <rPh sb="0" eb="2">
      <t>ジュウタク</t>
    </rPh>
    <rPh sb="2" eb="3">
      <t>スウ</t>
    </rPh>
    <rPh sb="3" eb="4">
      <t>マタ</t>
    </rPh>
    <rPh sb="20" eb="21">
      <t>モノ</t>
    </rPh>
    <phoneticPr fontId="14"/>
  </si>
  <si>
    <r>
      <t>世帯総数　　</t>
    </r>
    <r>
      <rPr>
        <sz val="9"/>
        <color indexed="8"/>
        <rFont val="Times New Roman"/>
        <family val="1"/>
      </rPr>
      <t>Households</t>
    </r>
    <rPh sb="0" eb="2">
      <t>セタイ</t>
    </rPh>
    <rPh sb="2" eb="4">
      <t>ソウスウ</t>
    </rPh>
    <phoneticPr fontId="14"/>
  </si>
  <si>
    <r>
      <t>世帯人員　　</t>
    </r>
    <r>
      <rPr>
        <sz val="9"/>
        <color indexed="8"/>
        <rFont val="Times New Roman"/>
        <family val="1"/>
      </rPr>
      <t>Household members</t>
    </r>
    <rPh sb="0" eb="2">
      <t>セタイ</t>
    </rPh>
    <rPh sb="2" eb="4">
      <t>ジンイン</t>
    </rPh>
    <phoneticPr fontId="14"/>
  </si>
  <si>
    <t>総　数</t>
    <phoneticPr fontId="17"/>
  </si>
  <si>
    <t>主世帯</t>
    <rPh sb="0" eb="1">
      <t>シュ</t>
    </rPh>
    <rPh sb="1" eb="2">
      <t>ヨ</t>
    </rPh>
    <rPh sb="2" eb="3">
      <t>オビ</t>
    </rPh>
    <phoneticPr fontId="14"/>
  </si>
  <si>
    <t>同居世帯又は住宅以外の建物に居住する世帯</t>
    <rPh sb="0" eb="2">
      <t>ドウキョ</t>
    </rPh>
    <rPh sb="2" eb="4">
      <t>セタイ</t>
    </rPh>
    <rPh sb="4" eb="5">
      <t>マタ</t>
    </rPh>
    <phoneticPr fontId="14"/>
  </si>
  <si>
    <r>
      <t>同居世帯又は住宅以外の建物に居住する世帯　</t>
    </r>
    <r>
      <rPr>
        <sz val="9"/>
        <rFont val="Times New Roman"/>
        <family val="1"/>
      </rPr>
      <t/>
    </r>
    <rPh sb="0" eb="2">
      <t>ドウキョ</t>
    </rPh>
    <rPh sb="2" eb="4">
      <t>セタイ</t>
    </rPh>
    <rPh sb="4" eb="5">
      <t>マタ</t>
    </rPh>
    <rPh sb="6" eb="8">
      <t>ジュウタク</t>
    </rPh>
    <rPh sb="8" eb="10">
      <t>イガイ</t>
    </rPh>
    <phoneticPr fontId="14"/>
  </si>
  <si>
    <t>Shared households or households living 
in occupied buildings other than dwelling</t>
    <phoneticPr fontId="17"/>
  </si>
  <si>
    <t>Shared households or households living
in occupied buildings other than dwelling</t>
    <phoneticPr fontId="17"/>
  </si>
  <si>
    <t>Principal households</t>
    <phoneticPr fontId="17"/>
  </si>
  <si>
    <t>Principal households</t>
    <phoneticPr fontId="17"/>
  </si>
  <si>
    <t>１人世帯</t>
    <rPh sb="1" eb="2">
      <t>ニン</t>
    </rPh>
    <rPh sb="2" eb="4">
      <t>セタイ</t>
    </rPh>
    <phoneticPr fontId="14"/>
  </si>
  <si>
    <t>２人以上の世帯</t>
    <rPh sb="1" eb="2">
      <t>ニン</t>
    </rPh>
    <rPh sb="2" eb="4">
      <t>イジョウ</t>
    </rPh>
    <phoneticPr fontId="14"/>
  </si>
  <si>
    <t>総　数</t>
    <phoneticPr fontId="17"/>
  </si>
  <si>
    <t>普通世帯</t>
    <rPh sb="0" eb="2">
      <t>フツウ</t>
    </rPh>
    <rPh sb="2" eb="4">
      <t>セタイ</t>
    </rPh>
    <phoneticPr fontId="14"/>
  </si>
  <si>
    <t>準世帯</t>
    <rPh sb="0" eb="1">
      <t>ジュン</t>
    </rPh>
    <rPh sb="1" eb="2">
      <t>ヨ</t>
    </rPh>
    <rPh sb="2" eb="3">
      <t>オビ</t>
    </rPh>
    <phoneticPr fontId="14"/>
  </si>
  <si>
    <t xml:space="preserve">Type of dwelling (2 Groups) and 
tenure of dwelling (2 Groups)
 </t>
    <phoneticPr fontId="17"/>
  </si>
  <si>
    <t>Dwellings or
occupied buildings
other than dwelling</t>
    <phoneticPr fontId="17"/>
  </si>
  <si>
    <t>Two or more
persons
households</t>
    <phoneticPr fontId="17"/>
  </si>
  <si>
    <t>Two or more
persons
households</t>
    <phoneticPr fontId="17"/>
  </si>
  <si>
    <t>One-person
households</t>
    <phoneticPr fontId="17"/>
  </si>
  <si>
    <t>Ordinary
households</t>
    <phoneticPr fontId="17"/>
  </si>
  <si>
    <t>Quasi-
households</t>
    <phoneticPr fontId="17"/>
  </si>
  <si>
    <t>One-person
households</t>
    <phoneticPr fontId="17"/>
  </si>
  <si>
    <t>Quasi-
households</t>
    <phoneticPr fontId="17"/>
  </si>
  <si>
    <t>Total</t>
    <phoneticPr fontId="17"/>
  </si>
  <si>
    <t xml:space="preserve">004  </t>
  </si>
  <si>
    <t xml:space="preserve">住　　 　　宅　　 　　総　　　　数 </t>
  </si>
  <si>
    <t>(CD-5)</t>
  </si>
  <si>
    <t xml:space="preserve">5-A  </t>
  </si>
  <si>
    <t xml:space="preserve">5-B  </t>
  </si>
  <si>
    <t>(CD-6)</t>
  </si>
  <si>
    <t>CD-53</t>
  </si>
  <si>
    <t xml:space="preserve">1)  住宅の所有の関係「不詳｣ を含む｡  </t>
    <phoneticPr fontId="17"/>
  </si>
  <si>
    <t>1)  Including tenure of dwelling "Not reported".</t>
    <phoneticPr fontId="17"/>
  </si>
  <si>
    <t>第７表　</t>
    <phoneticPr fontId="12"/>
  </si>
  <si>
    <r>
      <t>住宅の所有の関係(5区分)，建て方(4区分)，階数(4区分)別専用住宅数</t>
    </r>
    <r>
      <rPr>
        <sz val="12"/>
        <rFont val="ＭＳ 明朝"/>
        <family val="1"/>
        <charset val="128"/>
      </rPr>
      <t>―市区</t>
    </r>
    <phoneticPr fontId="10"/>
  </si>
  <si>
    <t xml:space="preserve">Table 7.  </t>
    <phoneticPr fontId="12"/>
  </si>
  <si>
    <t>Dwellings Used Exclusively for Living by Tenure of Dwelling (5 Groups), Type of Building (4 Groups) and Stories of Building (4 Groups) - Shi and Ku</t>
    <phoneticPr fontId="12"/>
  </si>
  <si>
    <t xml:space="preserve">住宅の所有の関係 (5区分)
</t>
    <phoneticPr fontId="12"/>
  </si>
  <si>
    <r>
      <t>一戸建　　　　</t>
    </r>
    <r>
      <rPr>
        <sz val="9"/>
        <rFont val="Times New Roman"/>
        <family val="1"/>
      </rPr>
      <t>Detached houses</t>
    </r>
    <rPh sb="0" eb="2">
      <t>イッコ</t>
    </rPh>
    <rPh sb="2" eb="3">
      <t>ダ</t>
    </rPh>
    <phoneticPr fontId="12"/>
  </si>
  <si>
    <r>
      <t>長屋建　　　　</t>
    </r>
    <r>
      <rPr>
        <sz val="9"/>
        <rFont val="Times New Roman"/>
        <family val="1"/>
      </rPr>
      <t>Tenement-houses</t>
    </r>
    <rPh sb="0" eb="2">
      <t>ナガヤ</t>
    </rPh>
    <rPh sb="2" eb="3">
      <t>タ</t>
    </rPh>
    <phoneticPr fontId="12"/>
  </si>
  <si>
    <r>
      <t>共同住宅　　　　　　　　　　</t>
    </r>
    <r>
      <rPr>
        <sz val="9"/>
        <rFont val="Times New Roman"/>
        <family val="1"/>
      </rPr>
      <t>Apartments</t>
    </r>
    <rPh sb="0" eb="2">
      <t>キョウドウ</t>
    </rPh>
    <rPh sb="2" eb="4">
      <t>ジュウタク</t>
    </rPh>
    <phoneticPr fontId="12"/>
  </si>
  <si>
    <t>その他</t>
    <rPh sb="2" eb="3">
      <t>タ</t>
    </rPh>
    <phoneticPr fontId="12"/>
  </si>
  <si>
    <t>１階建</t>
    <rPh sb="1" eb="2">
      <t>カイ</t>
    </rPh>
    <rPh sb="2" eb="3">
      <t>ダテ</t>
    </rPh>
    <phoneticPr fontId="12"/>
  </si>
  <si>
    <t>２階建以上</t>
    <rPh sb="0" eb="2">
      <t>ニカイ</t>
    </rPh>
    <rPh sb="2" eb="3">
      <t>ダテ</t>
    </rPh>
    <rPh sb="3" eb="5">
      <t>イジョウ</t>
    </rPh>
    <phoneticPr fontId="12"/>
  </si>
  <si>
    <t>２</t>
    <phoneticPr fontId="12"/>
  </si>
  <si>
    <t>３ ～ ５</t>
    <phoneticPr fontId="12"/>
  </si>
  <si>
    <t>６階建以上</t>
    <rPh sb="1" eb="3">
      <t>カイダテ</t>
    </rPh>
    <rPh sb="3" eb="5">
      <t>イジョウ</t>
    </rPh>
    <phoneticPr fontId="12"/>
  </si>
  <si>
    <t>Tenure of dwelling (5 Groups)</t>
    <phoneticPr fontId="12"/>
  </si>
  <si>
    <t>Total</t>
    <phoneticPr fontId="12"/>
  </si>
  <si>
    <t>Total</t>
    <phoneticPr fontId="12"/>
  </si>
  <si>
    <t>story</t>
    <phoneticPr fontId="12"/>
  </si>
  <si>
    <t>stories and over</t>
    <phoneticPr fontId="12"/>
  </si>
  <si>
    <t>story</t>
    <phoneticPr fontId="12"/>
  </si>
  <si>
    <t>stories and over</t>
    <phoneticPr fontId="12"/>
  </si>
  <si>
    <t>Total</t>
    <phoneticPr fontId="12"/>
  </si>
  <si>
    <t>story</t>
    <phoneticPr fontId="12"/>
  </si>
  <si>
    <t>stories</t>
    <phoneticPr fontId="12"/>
  </si>
  <si>
    <t>Others</t>
    <phoneticPr fontId="12"/>
  </si>
  <si>
    <t xml:space="preserve">100   特　 別　 区　  部 </t>
    <phoneticPr fontId="17"/>
  </si>
  <si>
    <t>Ku-area</t>
    <phoneticPr fontId="17"/>
  </si>
  <si>
    <t xml:space="preserve">014  </t>
  </si>
  <si>
    <t>専　  用　  住　  宅　  総 　 数</t>
    <rPh sb="0" eb="1">
      <t>アツム</t>
    </rPh>
    <rPh sb="4" eb="5">
      <t>ヨウ</t>
    </rPh>
    <rPh sb="8" eb="9">
      <t>ジュウ</t>
    </rPh>
    <rPh sb="12" eb="13">
      <t>タク</t>
    </rPh>
    <rPh sb="16" eb="17">
      <t>フサ</t>
    </rPh>
    <rPh sb="20" eb="21">
      <t>スウ</t>
    </rPh>
    <phoneticPr fontId="12"/>
  </si>
  <si>
    <t>5-A</t>
    <phoneticPr fontId="12"/>
  </si>
  <si>
    <t>1)</t>
    <phoneticPr fontId="12"/>
  </si>
  <si>
    <t>　持　　　　　　ち　　　　　　家</t>
    <rPh sb="1" eb="2">
      <t>モ</t>
    </rPh>
    <rPh sb="15" eb="16">
      <t>イエ</t>
    </rPh>
    <phoneticPr fontId="12"/>
  </si>
  <si>
    <t>6-A</t>
    <phoneticPr fontId="12"/>
  </si>
  <si>
    <t>　借　　　　　　　　　　　　　家</t>
    <rPh sb="1" eb="2">
      <t>シャク</t>
    </rPh>
    <rPh sb="15" eb="16">
      <t>イエ</t>
    </rPh>
    <phoneticPr fontId="12"/>
  </si>
  <si>
    <t>6-B</t>
    <phoneticPr fontId="12"/>
  </si>
  <si>
    <t>　　公　   営 　 の 　 借  　 家</t>
    <rPh sb="2" eb="3">
      <t>コウ</t>
    </rPh>
    <rPh sb="7" eb="8">
      <t>エイ</t>
    </rPh>
    <rPh sb="15" eb="16">
      <t>シャク</t>
    </rPh>
    <rPh sb="20" eb="21">
      <t>イエ</t>
    </rPh>
    <phoneticPr fontId="12"/>
  </si>
  <si>
    <t>6-B1</t>
    <phoneticPr fontId="12"/>
  </si>
  <si>
    <t>　　都市再生機構(UR)・公社の借家</t>
    <phoneticPr fontId="12"/>
  </si>
  <si>
    <t>6-B2</t>
    <phoneticPr fontId="12"/>
  </si>
  <si>
    <t>　　民　　   営 　 　 借   　 家</t>
    <rPh sb="2" eb="3">
      <t>ミン</t>
    </rPh>
    <rPh sb="8" eb="9">
      <t>エイ</t>
    </rPh>
    <rPh sb="14" eb="15">
      <t>シャク</t>
    </rPh>
    <rPh sb="20" eb="21">
      <t>イエ</t>
    </rPh>
    <phoneticPr fontId="12"/>
  </si>
  <si>
    <t>6-B3</t>
    <phoneticPr fontId="12"/>
  </si>
  <si>
    <t>　　給　　   与　　　 住　 　 宅</t>
    <rPh sb="2" eb="3">
      <t>キュウ</t>
    </rPh>
    <rPh sb="8" eb="9">
      <t>アタエ</t>
    </rPh>
    <rPh sb="13" eb="14">
      <t>ジュウ</t>
    </rPh>
    <rPh sb="18" eb="19">
      <t>タク</t>
    </rPh>
    <phoneticPr fontId="12"/>
  </si>
  <si>
    <t>6-B4</t>
    <phoneticPr fontId="12"/>
  </si>
  <si>
    <t>101　 千　 代　 田　  区</t>
    <phoneticPr fontId="17"/>
  </si>
  <si>
    <t>Chiyoda-ku</t>
    <phoneticPr fontId="17"/>
  </si>
  <si>
    <t>5-A</t>
    <phoneticPr fontId="12"/>
  </si>
  <si>
    <t>1)</t>
    <phoneticPr fontId="12"/>
  </si>
  <si>
    <t>6-A</t>
    <phoneticPr fontId="12"/>
  </si>
  <si>
    <t>6-B</t>
    <phoneticPr fontId="12"/>
  </si>
  <si>
    <t>6-B1</t>
    <phoneticPr fontId="12"/>
  </si>
  <si>
    <t>6-B3</t>
    <phoneticPr fontId="12"/>
  </si>
  <si>
    <t>6-B4</t>
    <phoneticPr fontId="12"/>
  </si>
  <si>
    <t>102　 中　　  央　　　区</t>
    <phoneticPr fontId="17"/>
  </si>
  <si>
    <t>Chuo-ku</t>
    <phoneticPr fontId="17"/>
  </si>
  <si>
    <t>5-A</t>
    <phoneticPr fontId="12"/>
  </si>
  <si>
    <t>6-A</t>
    <phoneticPr fontId="12"/>
  </si>
  <si>
    <t>6-B</t>
    <phoneticPr fontId="12"/>
  </si>
  <si>
    <t>6-B1</t>
    <phoneticPr fontId="12"/>
  </si>
  <si>
    <t>6-B4</t>
    <phoneticPr fontId="12"/>
  </si>
  <si>
    <t>103　 港　　　　　    区</t>
    <phoneticPr fontId="17"/>
  </si>
  <si>
    <t>Minato-ku</t>
    <phoneticPr fontId="17"/>
  </si>
  <si>
    <t>6-A</t>
    <phoneticPr fontId="12"/>
  </si>
  <si>
    <t>　　都市再生機構(UR)・公社の借家</t>
    <phoneticPr fontId="12"/>
  </si>
  <si>
    <t>6-B4</t>
    <phoneticPr fontId="12"/>
  </si>
  <si>
    <t>104　 新　　  宿　　　区</t>
    <phoneticPr fontId="17"/>
  </si>
  <si>
    <t>Shinjuku-ku</t>
    <phoneticPr fontId="17"/>
  </si>
  <si>
    <t>6-A</t>
    <phoneticPr fontId="12"/>
  </si>
  <si>
    <t>6-B</t>
    <phoneticPr fontId="12"/>
  </si>
  <si>
    <t>105　 文　　  京　　　区</t>
    <phoneticPr fontId="17"/>
  </si>
  <si>
    <t>Bunkyo-ku</t>
    <phoneticPr fontId="17"/>
  </si>
  <si>
    <t>6-B1</t>
    <phoneticPr fontId="12"/>
  </si>
  <si>
    <t>6-B3</t>
    <phoneticPr fontId="12"/>
  </si>
  <si>
    <t>106　 台　　  東　　　区</t>
    <phoneticPr fontId="17"/>
  </si>
  <si>
    <t>Taito-ku</t>
    <phoneticPr fontId="17"/>
  </si>
  <si>
    <t>6-B1</t>
    <phoneticPr fontId="12"/>
  </si>
  <si>
    <t>6-B2</t>
    <phoneticPr fontId="12"/>
  </si>
  <si>
    <t>107　 墨　　  田　　　区</t>
    <phoneticPr fontId="17"/>
  </si>
  <si>
    <t>Sumida-ku</t>
    <phoneticPr fontId="17"/>
  </si>
  <si>
    <t>108　 江　　  東　　　区</t>
    <phoneticPr fontId="17"/>
  </si>
  <si>
    <t>Koto-ku</t>
    <phoneticPr fontId="17"/>
  </si>
  <si>
    <t>109　 品　　  川　　　区</t>
    <phoneticPr fontId="17"/>
  </si>
  <si>
    <t>Shinagawa-ku</t>
    <phoneticPr fontId="17"/>
  </si>
  <si>
    <t>　　都市再生機構(UR)・公社の借家</t>
    <phoneticPr fontId="12"/>
  </si>
  <si>
    <t>6-B2</t>
    <phoneticPr fontId="12"/>
  </si>
  <si>
    <t>6-B3</t>
    <phoneticPr fontId="12"/>
  </si>
  <si>
    <t>110　 目　　  黒　　　区</t>
    <phoneticPr fontId="17"/>
  </si>
  <si>
    <t>Meguro-ku</t>
    <phoneticPr fontId="17"/>
  </si>
  <si>
    <t>111　 大　　  田　　　区</t>
    <phoneticPr fontId="17"/>
  </si>
  <si>
    <t>Ota-ku</t>
    <phoneticPr fontId="17"/>
  </si>
  <si>
    <t>5-A</t>
    <phoneticPr fontId="12"/>
  </si>
  <si>
    <t>113　 渋　　  谷　　　区</t>
    <phoneticPr fontId="17"/>
  </si>
  <si>
    <t>Shibuya-ku</t>
    <phoneticPr fontId="17"/>
  </si>
  <si>
    <t>114　 中　　  野　　　区</t>
    <phoneticPr fontId="17"/>
  </si>
  <si>
    <t>Nakano-ku</t>
    <phoneticPr fontId="17"/>
  </si>
  <si>
    <t>6-B</t>
    <phoneticPr fontId="12"/>
  </si>
  <si>
    <t>6-B2</t>
    <phoneticPr fontId="12"/>
  </si>
  <si>
    <t>115　 杉　　  並　　　区</t>
    <phoneticPr fontId="17"/>
  </si>
  <si>
    <t>Suginami-ku</t>
    <phoneticPr fontId="17"/>
  </si>
  <si>
    <t>5-A</t>
    <phoneticPr fontId="12"/>
  </si>
  <si>
    <t>1)</t>
    <phoneticPr fontId="12"/>
  </si>
  <si>
    <t>116　 豊　　  島　　　区</t>
    <phoneticPr fontId="17"/>
  </si>
  <si>
    <t>Toshima-ku</t>
    <phoneticPr fontId="17"/>
  </si>
  <si>
    <t>6-A</t>
    <phoneticPr fontId="12"/>
  </si>
  <si>
    <t>6-B1</t>
    <phoneticPr fontId="12"/>
  </si>
  <si>
    <t>6-B2</t>
    <phoneticPr fontId="12"/>
  </si>
  <si>
    <t>117　 北　　　　　    区</t>
    <phoneticPr fontId="17"/>
  </si>
  <si>
    <t>Kita-ku</t>
    <phoneticPr fontId="17"/>
  </si>
  <si>
    <t>5-A</t>
    <phoneticPr fontId="12"/>
  </si>
  <si>
    <t>118　 荒　　  川　　　区</t>
    <phoneticPr fontId="17"/>
  </si>
  <si>
    <t>Arakawa-ku</t>
    <phoneticPr fontId="17"/>
  </si>
  <si>
    <t>6-B3</t>
    <phoneticPr fontId="12"/>
  </si>
  <si>
    <t>119　 板　　  橋　　　区</t>
    <phoneticPr fontId="17"/>
  </si>
  <si>
    <t>Itabashi-ku</t>
    <phoneticPr fontId="17"/>
  </si>
  <si>
    <t>120　 練　　  馬　　　区</t>
    <phoneticPr fontId="17"/>
  </si>
  <si>
    <t>Nerima-ku</t>
    <phoneticPr fontId="17"/>
  </si>
  <si>
    <t>1)</t>
    <phoneticPr fontId="12"/>
  </si>
  <si>
    <t>121　 足　　  立　　　区</t>
    <phoneticPr fontId="17"/>
  </si>
  <si>
    <t>Adachi-ku</t>
    <phoneticPr fontId="17"/>
  </si>
  <si>
    <t>122　 葛　　  飾　　　区</t>
    <phoneticPr fontId="17"/>
  </si>
  <si>
    <t>Katsushika-ku</t>
    <phoneticPr fontId="17"/>
  </si>
  <si>
    <t>123　 江　 戸　 川　  区</t>
    <phoneticPr fontId="17"/>
  </si>
  <si>
    <t>Edogawa-ku</t>
    <phoneticPr fontId="17"/>
  </si>
  <si>
    <t>201　 八　 王　 子　  市</t>
    <phoneticPr fontId="17"/>
  </si>
  <si>
    <t>Hachioji-shi</t>
    <phoneticPr fontId="17"/>
  </si>
  <si>
    <t>202　 立　　  川　　　市</t>
    <phoneticPr fontId="17"/>
  </si>
  <si>
    <t>Tachikawa-shi</t>
    <phoneticPr fontId="17"/>
  </si>
  <si>
    <t>203　 武　 蔵　 野　  市</t>
    <phoneticPr fontId="17"/>
  </si>
  <si>
    <t>Musashino-shi</t>
    <phoneticPr fontId="17"/>
  </si>
  <si>
    <t>　　都市再生機構(UR)・公社の借家</t>
    <phoneticPr fontId="12"/>
  </si>
  <si>
    <t>6-B4</t>
    <phoneticPr fontId="12"/>
  </si>
  <si>
    <t>204　 三　　  鷹　　　市</t>
    <phoneticPr fontId="17"/>
  </si>
  <si>
    <t>Mitaka-shi</t>
    <phoneticPr fontId="17"/>
  </si>
  <si>
    <t>6-B</t>
    <phoneticPr fontId="12"/>
  </si>
  <si>
    <t>6-B3</t>
    <phoneticPr fontId="12"/>
  </si>
  <si>
    <t>205　 青　　  梅　　　市</t>
    <phoneticPr fontId="17"/>
  </si>
  <si>
    <t>Ome-shi</t>
    <phoneticPr fontId="17"/>
  </si>
  <si>
    <t>206　 府　　  中　　　市</t>
    <phoneticPr fontId="17"/>
  </si>
  <si>
    <t>Fuchu-shi</t>
    <phoneticPr fontId="17"/>
  </si>
  <si>
    <t>207　 昭　　  島　　　市</t>
    <phoneticPr fontId="17"/>
  </si>
  <si>
    <t>Akishima-shi</t>
    <phoneticPr fontId="17"/>
  </si>
  <si>
    <t>208　 調　　  布　　　市</t>
    <phoneticPr fontId="17"/>
  </si>
  <si>
    <t>Chofu-shi</t>
    <phoneticPr fontId="17"/>
  </si>
  <si>
    <t>　　都市再生機構(UR)・公社の借家</t>
    <phoneticPr fontId="12"/>
  </si>
  <si>
    <t>209　 町　　  田　　　市</t>
    <phoneticPr fontId="17"/>
  </si>
  <si>
    <t>Machida-shi</t>
    <phoneticPr fontId="17"/>
  </si>
  <si>
    <t>　　都市再生機構(UR)・公社の借家</t>
    <phoneticPr fontId="12"/>
  </si>
  <si>
    <t>210　 小　 金　 井　  市</t>
    <phoneticPr fontId="17"/>
  </si>
  <si>
    <t>Koganei-shi</t>
    <phoneticPr fontId="17"/>
  </si>
  <si>
    <t>211　 小　　  平　　　市</t>
    <phoneticPr fontId="17"/>
  </si>
  <si>
    <t>Kodaira-shi</t>
    <phoneticPr fontId="17"/>
  </si>
  <si>
    <t>212　 日　　  野　　　市</t>
    <phoneticPr fontId="17"/>
  </si>
  <si>
    <t>Hino-shi</t>
    <phoneticPr fontId="17"/>
  </si>
  <si>
    <t>6-B2</t>
    <phoneticPr fontId="12"/>
  </si>
  <si>
    <t>213　 東　 村　 山　  市</t>
    <phoneticPr fontId="17"/>
  </si>
  <si>
    <t>Higashimurayama-shi</t>
    <phoneticPr fontId="17"/>
  </si>
  <si>
    <t>1)</t>
    <phoneticPr fontId="12"/>
  </si>
  <si>
    <t>214　 国　 分　 寺　  市</t>
    <phoneticPr fontId="17"/>
  </si>
  <si>
    <t>Kokubunji-shi</t>
    <phoneticPr fontId="17"/>
  </si>
  <si>
    <t>215　 国　　  立　　　市</t>
    <phoneticPr fontId="17"/>
  </si>
  <si>
    <t>Kunitachi-shi</t>
    <phoneticPr fontId="17"/>
  </si>
  <si>
    <t>218　 福　　  生　　　市</t>
    <phoneticPr fontId="17"/>
  </si>
  <si>
    <t>Fussa-shi</t>
    <phoneticPr fontId="17"/>
  </si>
  <si>
    <t>219　 狛　　  江　　　市</t>
    <phoneticPr fontId="17"/>
  </si>
  <si>
    <t>Komae-shi</t>
    <phoneticPr fontId="17"/>
  </si>
  <si>
    <t>220　 東　 大　 和　  市</t>
    <phoneticPr fontId="17"/>
  </si>
  <si>
    <t>Higashiyamato-shi</t>
    <phoneticPr fontId="17"/>
  </si>
  <si>
    <t>221　 清　　  瀬　　　市</t>
    <phoneticPr fontId="17"/>
  </si>
  <si>
    <t>Kiyose-shi</t>
    <phoneticPr fontId="17"/>
  </si>
  <si>
    <t>222　 東  久  留　米　市</t>
    <phoneticPr fontId="17"/>
  </si>
  <si>
    <t>Higashikurume-shi</t>
    <phoneticPr fontId="17"/>
  </si>
  <si>
    <t>223　 武  蔵  村　山　市</t>
    <phoneticPr fontId="17"/>
  </si>
  <si>
    <t>Musashimurayama-shi</t>
    <phoneticPr fontId="17"/>
  </si>
  <si>
    <t>224　 多　　  摩　　　市</t>
    <phoneticPr fontId="17"/>
  </si>
  <si>
    <t>Tama-shi</t>
    <phoneticPr fontId="17"/>
  </si>
  <si>
    <t>225　 稲　　  城　　　市</t>
    <phoneticPr fontId="17"/>
  </si>
  <si>
    <t>Inagi-shi</t>
    <phoneticPr fontId="17"/>
  </si>
  <si>
    <t>227　 羽　　  村　　　市</t>
    <phoneticPr fontId="17"/>
  </si>
  <si>
    <t>Hamura-shi</t>
    <phoneticPr fontId="17"/>
  </si>
  <si>
    <t>228　 あ  き  る　野　市</t>
    <phoneticPr fontId="17"/>
  </si>
  <si>
    <t>Akiruno-shi</t>
    <phoneticPr fontId="17"/>
  </si>
  <si>
    <t>229　 西　 東　 京　  市</t>
    <phoneticPr fontId="17"/>
  </si>
  <si>
    <t>Nishitokyo-shi</t>
    <phoneticPr fontId="17"/>
  </si>
  <si>
    <t>1)　住宅の所有の関係「不詳」を含む。</t>
    <phoneticPr fontId="12"/>
  </si>
  <si>
    <t>1)  Including tenure of dwelling "Not reported".</t>
  </si>
  <si>
    <t>第25表　</t>
    <phoneticPr fontId="17"/>
  </si>
  <si>
    <t>空き家の種類(4区分)，腐朽・破損の有無(2区分)，建て方(2区分)，</t>
    <phoneticPr fontId="17"/>
  </si>
  <si>
    <r>
      <t>構造(2区分)別空き家数</t>
    </r>
    <r>
      <rPr>
        <sz val="12"/>
        <rFont val="ＭＳ 明朝"/>
        <family val="1"/>
        <charset val="128"/>
      </rPr>
      <t>―市区</t>
    </r>
    <phoneticPr fontId="17"/>
  </si>
  <si>
    <t xml:space="preserve">Table 25.  </t>
    <phoneticPr fontId="17"/>
  </si>
  <si>
    <t>Vacant Dwellings by Vacant Status (4 Groups), Situation of Dilapidation (2 Groups),</t>
    <phoneticPr fontId="17"/>
  </si>
  <si>
    <t>Type of Building (2 Groups) and Construction Material (2 Groups) - Shi and Ku</t>
    <phoneticPr fontId="17"/>
  </si>
  <si>
    <t xml:space="preserve">空き家の種類 (4区分),
腐朽・破損の有無 (2区分)
</t>
    <phoneticPr fontId="17"/>
  </si>
  <si>
    <t>総　数</t>
    <rPh sb="0" eb="1">
      <t>フサ</t>
    </rPh>
    <rPh sb="2" eb="3">
      <t>カズ</t>
    </rPh>
    <phoneticPr fontId="14"/>
  </si>
  <si>
    <t>一戸建</t>
    <rPh sb="0" eb="2">
      <t>イッコ</t>
    </rPh>
    <rPh sb="2" eb="3">
      <t>ダテ</t>
    </rPh>
    <phoneticPr fontId="14"/>
  </si>
  <si>
    <t>長屋建・共同住宅・その他</t>
    <phoneticPr fontId="14"/>
  </si>
  <si>
    <t>Detached houses</t>
    <phoneticPr fontId="17"/>
  </si>
  <si>
    <t>Tenement-houses, apartments and others</t>
    <phoneticPr fontId="17"/>
  </si>
  <si>
    <t>木　造</t>
    <rPh sb="0" eb="1">
      <t>キ</t>
    </rPh>
    <rPh sb="2" eb="3">
      <t>ヅクリ</t>
    </rPh>
    <phoneticPr fontId="14"/>
  </si>
  <si>
    <t>非木造</t>
    <rPh sb="0" eb="1">
      <t>ヒ</t>
    </rPh>
    <rPh sb="1" eb="3">
      <t>モクゾウ</t>
    </rPh>
    <phoneticPr fontId="14"/>
  </si>
  <si>
    <t xml:space="preserve">Vacant status (4 Groups) and
situation of dilapidation (2 Groups)
</t>
    <phoneticPr fontId="17"/>
  </si>
  <si>
    <t>Wooden</t>
    <phoneticPr fontId="17"/>
  </si>
  <si>
    <t>Non-wooden</t>
    <phoneticPr fontId="17"/>
  </si>
  <si>
    <t xml:space="preserve">053  </t>
  </si>
  <si>
    <t>　　売　却　用　の　住  宅</t>
  </si>
  <si>
    <t>居住世帯のある住宅</t>
    <rPh sb="0" eb="2">
      <t>キョジュウ</t>
    </rPh>
    <rPh sb="2" eb="4">
      <t>セタイ</t>
    </rPh>
    <rPh sb="7" eb="9">
      <t>ジュウタク</t>
    </rPh>
    <phoneticPr fontId="4"/>
  </si>
  <si>
    <t>専用住宅</t>
    <rPh sb="0" eb="2">
      <t>センヨウ</t>
    </rPh>
    <rPh sb="2" eb="4">
      <t>ジュウタク</t>
    </rPh>
    <phoneticPr fontId="4"/>
  </si>
  <si>
    <t>持ち家</t>
    <rPh sb="0" eb="1">
      <t>モ</t>
    </rPh>
    <rPh sb="2" eb="3">
      <t>ヤ</t>
    </rPh>
    <phoneticPr fontId="4"/>
  </si>
  <si>
    <t>うち、昭和56年以前建築</t>
    <rPh sb="3" eb="5">
      <t>ショウワ</t>
    </rPh>
    <rPh sb="7" eb="8">
      <t>ネン</t>
    </rPh>
    <rPh sb="8" eb="10">
      <t>イゼン</t>
    </rPh>
    <rPh sb="10" eb="12">
      <t>ケンチク</t>
    </rPh>
    <phoneticPr fontId="4"/>
  </si>
  <si>
    <t>借家</t>
    <rPh sb="0" eb="2">
      <t>シャッカ</t>
    </rPh>
    <phoneticPr fontId="4"/>
  </si>
  <si>
    <t>公営・都市再生機構(UR)・公社の借家</t>
    <rPh sb="14" eb="16">
      <t>コウシャ</t>
    </rPh>
    <rPh sb="17" eb="19">
      <t>シャッカ</t>
    </rPh>
    <phoneticPr fontId="4"/>
  </si>
  <si>
    <t>公営の借家</t>
    <rPh sb="0" eb="2">
      <t>コウエイ</t>
    </rPh>
    <rPh sb="3" eb="5">
      <t>シャッカ</t>
    </rPh>
    <phoneticPr fontId="4"/>
  </si>
  <si>
    <t>都市再生機構(UR)・公社の借家</t>
    <phoneticPr fontId="4"/>
  </si>
  <si>
    <t>民営借家</t>
    <phoneticPr fontId="4"/>
  </si>
  <si>
    <t>一戸建</t>
    <rPh sb="0" eb="1">
      <t>１</t>
    </rPh>
    <rPh sb="1" eb="2">
      <t>ト</t>
    </rPh>
    <rPh sb="2" eb="3">
      <t>ダ</t>
    </rPh>
    <phoneticPr fontId="5"/>
  </si>
  <si>
    <t>長屋建</t>
    <rPh sb="0" eb="1">
      <t>チョウ</t>
    </rPh>
    <rPh sb="1" eb="2">
      <t>ヤ</t>
    </rPh>
    <rPh sb="2" eb="3">
      <t>タ</t>
    </rPh>
    <phoneticPr fontId="5"/>
  </si>
  <si>
    <t>共同住宅</t>
    <rPh sb="0" eb="1">
      <t>トモ</t>
    </rPh>
    <rPh sb="1" eb="2">
      <t>ドウ</t>
    </rPh>
    <rPh sb="2" eb="3">
      <t>ジュウ</t>
    </rPh>
    <rPh sb="3" eb="4">
      <t>タク</t>
    </rPh>
    <phoneticPr fontId="5"/>
  </si>
  <si>
    <t>住宅総数</t>
    <rPh sb="0" eb="2">
      <t>ジュウタク</t>
    </rPh>
    <rPh sb="2" eb="4">
      <t>ソウスウ</t>
    </rPh>
    <phoneticPr fontId="4"/>
  </si>
  <si>
    <t>木造</t>
    <rPh sb="0" eb="2">
      <t>モクゾウ</t>
    </rPh>
    <phoneticPr fontId="4"/>
  </si>
  <si>
    <t>その他</t>
    <rPh sb="2" eb="3">
      <t>タ</t>
    </rPh>
    <phoneticPr fontId="5"/>
  </si>
  <si>
    <t>非木造</t>
    <rPh sb="0" eb="1">
      <t>ヒ</t>
    </rPh>
    <rPh sb="1" eb="3">
      <t>モクゾウ</t>
    </rPh>
    <phoneticPr fontId="4"/>
  </si>
  <si>
    <t>給与住宅</t>
    <rPh sb="0" eb="2">
      <t>キュウヨ</t>
    </rPh>
    <rPh sb="2" eb="4">
      <t>ジュウタク</t>
    </rPh>
    <phoneticPr fontId="4"/>
  </si>
  <si>
    <t>店舗その他の併用住宅</t>
    <rPh sb="0" eb="2">
      <t>テンポ</t>
    </rPh>
    <rPh sb="4" eb="5">
      <t>タ</t>
    </rPh>
    <rPh sb="6" eb="8">
      <t>ヘイヨウ</t>
    </rPh>
    <rPh sb="8" eb="10">
      <t>ジュウタク</t>
    </rPh>
    <phoneticPr fontId="4"/>
  </si>
  <si>
    <t>居住世帯のない住宅</t>
    <rPh sb="0" eb="2">
      <t>キョジュウ</t>
    </rPh>
    <rPh sb="2" eb="4">
      <t>セタイ</t>
    </rPh>
    <rPh sb="7" eb="9">
      <t>ジュウタク</t>
    </rPh>
    <phoneticPr fontId="4"/>
  </si>
  <si>
    <t>空き家</t>
    <rPh sb="0" eb="1">
      <t>ア</t>
    </rPh>
    <rPh sb="2" eb="3">
      <t>ヤ</t>
    </rPh>
    <phoneticPr fontId="4"/>
  </si>
  <si>
    <t>二次的住宅</t>
    <rPh sb="0" eb="3">
      <t>ニジテキ</t>
    </rPh>
    <rPh sb="3" eb="5">
      <t>ジュウタク</t>
    </rPh>
    <phoneticPr fontId="4"/>
  </si>
  <si>
    <t>一戸建</t>
    <rPh sb="0" eb="1">
      <t>イチ</t>
    </rPh>
    <rPh sb="1" eb="3">
      <t>コダ</t>
    </rPh>
    <phoneticPr fontId="4"/>
  </si>
  <si>
    <t>賃貸用の住宅</t>
    <rPh sb="0" eb="3">
      <t>チンタイヨウ</t>
    </rPh>
    <rPh sb="4" eb="6">
      <t>ジュウタク</t>
    </rPh>
    <phoneticPr fontId="4"/>
  </si>
  <si>
    <t>売却用の住宅</t>
    <rPh sb="0" eb="3">
      <t>バイキャクヨウ</t>
    </rPh>
    <rPh sb="4" eb="6">
      <t>ジュウタク</t>
    </rPh>
    <phoneticPr fontId="4"/>
  </si>
  <si>
    <t>その他の住宅</t>
    <rPh sb="2" eb="3">
      <t>タ</t>
    </rPh>
    <rPh sb="4" eb="6">
      <t>ジュウタク</t>
    </rPh>
    <phoneticPr fontId="4"/>
  </si>
  <si>
    <t>一時現在者のみの住宅</t>
    <rPh sb="0" eb="2">
      <t>イチジ</t>
    </rPh>
    <rPh sb="2" eb="4">
      <t>ゲンザイ</t>
    </rPh>
    <rPh sb="4" eb="5">
      <t>シャ</t>
    </rPh>
    <rPh sb="8" eb="10">
      <t>ジュウタク</t>
    </rPh>
    <phoneticPr fontId="4"/>
  </si>
  <si>
    <t>建築中の住宅</t>
    <rPh sb="0" eb="3">
      <t>ケンチクチュウ</t>
    </rPh>
    <rPh sb="4" eb="6">
      <t>ジュウタク</t>
    </rPh>
    <phoneticPr fontId="4"/>
  </si>
  <si>
    <t>うち、腐朽･破損なし</t>
    <phoneticPr fontId="4"/>
  </si>
  <si>
    <t>（建て方別内訳）</t>
    <rPh sb="1" eb="2">
      <t>タ</t>
    </rPh>
    <rPh sb="3" eb="4">
      <t>カタ</t>
    </rPh>
    <rPh sb="4" eb="5">
      <t>ベツ</t>
    </rPh>
    <rPh sb="5" eb="7">
      <t>ウチワケ</t>
    </rPh>
    <phoneticPr fontId="4"/>
  </si>
  <si>
    <t>長屋建・共同住宅・その他</t>
    <phoneticPr fontId="4"/>
  </si>
  <si>
    <t>長屋建・共同住宅・その他</t>
    <phoneticPr fontId="4"/>
  </si>
  <si>
    <t>長屋建・共同住宅・その他</t>
    <phoneticPr fontId="4"/>
  </si>
  <si>
    <t>うち、腐朽･破損なし</t>
    <phoneticPr fontId="4"/>
  </si>
  <si>
    <t>腐朽･破損のない賃貸住宅戸数</t>
    <rPh sb="8" eb="10">
      <t>チンタイ</t>
    </rPh>
    <rPh sb="10" eb="12">
      <t>ジュウタク</t>
    </rPh>
    <rPh sb="12" eb="14">
      <t>コスウ</t>
    </rPh>
    <phoneticPr fontId="4"/>
  </si>
  <si>
    <t>（年齢別割合（％））85歳以上 2)</t>
  </si>
  <si>
    <t>（年齢別割合（％））75歳以上 2)</t>
  </si>
  <si>
    <t>（年齢別割合（％））65歳以上 2)</t>
  </si>
  <si>
    <t>（年齢別割合（％））15～64歳 2)</t>
  </si>
  <si>
    <t>（年齢別割合（％））15歳未満 2)</t>
  </si>
  <si>
    <t>（再掲）100歳以上</t>
  </si>
  <si>
    <t>（再掲）85歳以上</t>
  </si>
  <si>
    <t>（再掲）75歳以上</t>
  </si>
  <si>
    <t>（再掲）65歳以上</t>
  </si>
  <si>
    <t>（再掲）15～64歳</t>
  </si>
  <si>
    <t>（再掲）15歳未満</t>
  </si>
  <si>
    <t>（再掲）95～99歳</t>
  </si>
  <si>
    <t>（再掲）90～94歳</t>
  </si>
  <si>
    <t>（再掲）85～89歳</t>
  </si>
  <si>
    <t>（再掲）80～84歳</t>
  </si>
  <si>
    <t>（再掲）75～79歳</t>
  </si>
  <si>
    <t>（再掲）70～74歳</t>
  </si>
  <si>
    <t>（再掲）65～69歳</t>
  </si>
  <si>
    <t>（再掲）60～64歳</t>
  </si>
  <si>
    <t>（再掲）55～59歳</t>
  </si>
  <si>
    <t>（再掲）50～54歳</t>
  </si>
  <si>
    <t>（再掲）45～49歳</t>
  </si>
  <si>
    <t>（再掲）40～44歳</t>
  </si>
  <si>
    <t>（再掲）35～39歳</t>
  </si>
  <si>
    <t>（再掲）30～34歳</t>
  </si>
  <si>
    <t>（再掲）25～29歳</t>
  </si>
  <si>
    <t>（再掲）20～24歳</t>
  </si>
  <si>
    <t>（再掲）15～19歳</t>
  </si>
  <si>
    <t>（再掲）10～14歳</t>
  </si>
  <si>
    <t>（再掲）5～9歳</t>
  </si>
  <si>
    <t>（再掲）0～4歳</t>
  </si>
  <si>
    <t>年齢中位数</t>
  </si>
  <si>
    <t>平均年齢</t>
  </si>
  <si>
    <t>年齢「不詳」</t>
  </si>
  <si>
    <t>99歳</t>
  </si>
  <si>
    <t>98歳</t>
  </si>
  <si>
    <t>97歳</t>
  </si>
  <si>
    <t>96歳</t>
  </si>
  <si>
    <t>95歳</t>
  </si>
  <si>
    <t>94歳</t>
  </si>
  <si>
    <t>93歳</t>
  </si>
  <si>
    <t>92歳</t>
  </si>
  <si>
    <t>91歳</t>
  </si>
  <si>
    <t>90歳</t>
  </si>
  <si>
    <t>89歳</t>
  </si>
  <si>
    <t>88歳</t>
  </si>
  <si>
    <t>87歳</t>
  </si>
  <si>
    <t>86歳</t>
  </si>
  <si>
    <t>85歳</t>
  </si>
  <si>
    <t>84歳</t>
  </si>
  <si>
    <t>83歳</t>
  </si>
  <si>
    <t>82歳</t>
  </si>
  <si>
    <t>81歳</t>
  </si>
  <si>
    <t>80歳</t>
  </si>
  <si>
    <t>79歳</t>
  </si>
  <si>
    <t>78歳</t>
  </si>
  <si>
    <t>77歳</t>
  </si>
  <si>
    <t>76歳</t>
  </si>
  <si>
    <t>75歳</t>
  </si>
  <si>
    <t>74歳</t>
  </si>
  <si>
    <t>73歳</t>
  </si>
  <si>
    <t>72歳</t>
  </si>
  <si>
    <t>71歳</t>
  </si>
  <si>
    <t>70歳</t>
  </si>
  <si>
    <t>69歳</t>
  </si>
  <si>
    <t>68歳</t>
  </si>
  <si>
    <t>67歳</t>
  </si>
  <si>
    <t>66歳</t>
  </si>
  <si>
    <t>65歳</t>
  </si>
  <si>
    <t>64歳</t>
  </si>
  <si>
    <t>63歳</t>
  </si>
  <si>
    <t>62歳</t>
  </si>
  <si>
    <t>61歳</t>
  </si>
  <si>
    <t>60歳</t>
  </si>
  <si>
    <t>59歳</t>
  </si>
  <si>
    <t>58歳</t>
  </si>
  <si>
    <t>57歳</t>
  </si>
  <si>
    <t>56歳</t>
  </si>
  <si>
    <t>55歳</t>
  </si>
  <si>
    <t>54歳</t>
  </si>
  <si>
    <t>53歳</t>
  </si>
  <si>
    <t>52歳</t>
  </si>
  <si>
    <t>51歳</t>
  </si>
  <si>
    <t>50歳</t>
  </si>
  <si>
    <t>49歳</t>
  </si>
  <si>
    <t>48歳</t>
  </si>
  <si>
    <t>47歳</t>
  </si>
  <si>
    <t>46歳</t>
  </si>
  <si>
    <t>45歳</t>
  </si>
  <si>
    <t>44歳</t>
  </si>
  <si>
    <t>43歳</t>
  </si>
  <si>
    <t>42歳</t>
  </si>
  <si>
    <t>41歳</t>
  </si>
  <si>
    <t>40歳</t>
  </si>
  <si>
    <t>39歳</t>
  </si>
  <si>
    <t>38歳</t>
  </si>
  <si>
    <t>37歳</t>
  </si>
  <si>
    <t>36歳</t>
  </si>
  <si>
    <t>35歳</t>
  </si>
  <si>
    <t>34歳</t>
  </si>
  <si>
    <t>33歳</t>
  </si>
  <si>
    <t>32歳</t>
  </si>
  <si>
    <t>31歳</t>
  </si>
  <si>
    <t>30歳</t>
  </si>
  <si>
    <t>29歳</t>
  </si>
  <si>
    <t>28歳</t>
  </si>
  <si>
    <t>27歳</t>
  </si>
  <si>
    <t>26歳</t>
  </si>
  <si>
    <t>25歳</t>
  </si>
  <si>
    <t>24歳</t>
  </si>
  <si>
    <t>23歳</t>
  </si>
  <si>
    <t>22歳</t>
  </si>
  <si>
    <t>21歳</t>
  </si>
  <si>
    <t>20歳</t>
  </si>
  <si>
    <t>19歳</t>
  </si>
  <si>
    <t>18歳</t>
  </si>
  <si>
    <t>17歳</t>
  </si>
  <si>
    <t>16歳</t>
  </si>
  <si>
    <t>15歳</t>
  </si>
  <si>
    <t>14歳</t>
  </si>
  <si>
    <t>13歳</t>
  </si>
  <si>
    <t>12歳</t>
  </si>
  <si>
    <t>11歳</t>
  </si>
  <si>
    <t>10歳</t>
  </si>
  <si>
    <t>9歳</t>
  </si>
  <si>
    <t>8歳</t>
  </si>
  <si>
    <t>7歳</t>
  </si>
  <si>
    <t>6歳</t>
  </si>
  <si>
    <t>5歳</t>
  </si>
  <si>
    <t>4歳</t>
  </si>
  <si>
    <t>3歳</t>
  </si>
  <si>
    <t>2歳</t>
  </si>
  <si>
    <t>1歳</t>
  </si>
  <si>
    <t>0歳</t>
  </si>
  <si>
    <t>総数（年齢）</t>
  </si>
  <si>
    <t>nenHN.0002</t>
  </si>
  <si>
    <t>nenHN.0001</t>
  </si>
  <si>
    <t>2) 年齢「不詳」を除いて算出。</t>
  </si>
  <si>
    <t>1) 日本人・外国人の別「不詳」を含む。</t>
  </si>
  <si>
    <t>0302(danjo.0002 女，koku2A.0001  日本人)</t>
  </si>
  <si>
    <t>0201(danjo.0001 男，koku2A.0000  総数（国籍） 1))</t>
  </si>
  <si>
    <t>0301(danjo.0002 女，koku2A.0000  総数（国籍） 1))</t>
  </si>
  <si>
    <t>0102(danjo.0000 総数（男女別），koku2A.0001  日本人)</t>
  </si>
  <si>
    <t>0202(danjo.0001 男，koku2A.0001  日本人)</t>
  </si>
  <si>
    <t>0101(danjo.0000 総数（男女別），koku2A.0000  総数（国籍） 1))</t>
  </si>
  <si>
    <t>65歳以上</t>
    <rPh sb="2" eb="5">
      <t>サイイジョウ</t>
    </rPh>
    <phoneticPr fontId="4"/>
  </si>
  <si>
    <t>75歳以上</t>
    <rPh sb="2" eb="5">
      <t>サイイジョウ</t>
    </rPh>
    <phoneticPr fontId="4"/>
  </si>
  <si>
    <t>人　口</t>
    <rPh sb="0" eb="1">
      <t>ヒト</t>
    </rPh>
    <rPh sb="2" eb="3">
      <t>クチ</t>
    </rPh>
    <phoneticPr fontId="4"/>
  </si>
  <si>
    <t>0・地域概要（人口、世帯数）平成27年国勢調査</t>
    <rPh sb="2" eb="4">
      <t>チイキ</t>
    </rPh>
    <rPh sb="4" eb="6">
      <t>ガイヨウ</t>
    </rPh>
    <rPh sb="7" eb="9">
      <t>ジンコウ</t>
    </rPh>
    <rPh sb="10" eb="13">
      <t>セタイスウ</t>
    </rPh>
    <rPh sb="14" eb="16">
      <t>ヘイセイ</t>
    </rPh>
    <rPh sb="18" eb="19">
      <t>ネン</t>
    </rPh>
    <rPh sb="19" eb="21">
      <t>コクセイ</t>
    </rPh>
    <rPh sb="21" eb="23">
      <t>チョウサ</t>
    </rPh>
    <phoneticPr fontId="4"/>
  </si>
  <si>
    <t>65歳以上世帯人員のいる世帯</t>
    <rPh sb="2" eb="5">
      <t>サイイジョウ</t>
    </rPh>
    <rPh sb="5" eb="7">
      <t>セタイ</t>
    </rPh>
    <rPh sb="7" eb="9">
      <t>ジンイン</t>
    </rPh>
    <rPh sb="12" eb="14">
      <t>セタイ</t>
    </rPh>
    <phoneticPr fontId="4"/>
  </si>
  <si>
    <t>75歳以上世帯人員のいる世帯</t>
    <rPh sb="2" eb="5">
      <t>サイイジョウ</t>
    </rPh>
    <rPh sb="5" eb="7">
      <t>セタイ</t>
    </rPh>
    <rPh sb="7" eb="9">
      <t>ジンイン</t>
    </rPh>
    <rPh sb="12" eb="14">
      <t>セタイ</t>
    </rPh>
    <phoneticPr fontId="4"/>
  </si>
  <si>
    <t>100歳以上</t>
  </si>
  <si>
    <t>境域年次(2000)</t>
  </si>
  <si>
    <t>境域年次(2015)</t>
  </si>
  <si>
    <t>nen5B.0031</t>
  </si>
  <si>
    <t>nen5B.0030</t>
  </si>
  <si>
    <t>nen5B.0029</t>
  </si>
  <si>
    <t>nen5B.0028</t>
  </si>
  <si>
    <t>nen5B.0027</t>
  </si>
  <si>
    <t>nen5B.0026</t>
  </si>
  <si>
    <t>nen5B.0025</t>
  </si>
  <si>
    <t>nen5B.0024</t>
  </si>
  <si>
    <t>nen5B.0023</t>
  </si>
  <si>
    <t>nen5B.0022</t>
  </si>
  <si>
    <t>nen5B.0021</t>
  </si>
  <si>
    <t>nen5B.0020</t>
  </si>
  <si>
    <t>nen5B.0019</t>
  </si>
  <si>
    <t>nen5B.0018</t>
  </si>
  <si>
    <t>nen5B.0017</t>
  </si>
  <si>
    <t>nen5B.0016</t>
  </si>
  <si>
    <t>nen5B.0015</t>
  </si>
  <si>
    <t>nen5B.0014</t>
  </si>
  <si>
    <t>nen5B.0013</t>
  </si>
  <si>
    <t>nen5B.0012</t>
  </si>
  <si>
    <t>nen5B.0011</t>
  </si>
  <si>
    <t>nen5B.0010</t>
  </si>
  <si>
    <t>nen5B.0009</t>
  </si>
  <si>
    <t>nen5B.0008</t>
  </si>
  <si>
    <t>nen5B.0007</t>
  </si>
  <si>
    <t>nen5B.0006</t>
  </si>
  <si>
    <t>nen5B.0005</t>
  </si>
  <si>
    <t>nen5B.0004</t>
  </si>
  <si>
    <t>nen5B.0003</t>
  </si>
  <si>
    <t>nen5B.0002</t>
  </si>
  <si>
    <t>nen5B.0001</t>
  </si>
  <si>
    <t>nenKBX.0102</t>
  </si>
  <si>
    <t>nenKBX.0101</t>
  </si>
  <si>
    <t>nenKBX.0100</t>
  </si>
  <si>
    <t>nenKBX.0099</t>
  </si>
  <si>
    <t>nenKBX.0098</t>
  </si>
  <si>
    <t>nenKBX.0097</t>
  </si>
  <si>
    <t>nenKBX.0096</t>
  </si>
  <si>
    <t>nenKBX.0095</t>
  </si>
  <si>
    <t>nenKBX.0094</t>
  </si>
  <si>
    <t>nenKBX.0093</t>
  </si>
  <si>
    <t>nenKBX.0092</t>
  </si>
  <si>
    <t>nenKBX.0091</t>
  </si>
  <si>
    <t>nenKBX.0090</t>
  </si>
  <si>
    <t>nenKBX.0089</t>
  </si>
  <si>
    <t>nenKBX.0088</t>
  </si>
  <si>
    <t>nenKBX.0087</t>
  </si>
  <si>
    <t>nenKBX.0086</t>
  </si>
  <si>
    <t>nenKBX.0085</t>
  </si>
  <si>
    <t>nenKBX.0084</t>
  </si>
  <si>
    <t>nenKBX.0083</t>
  </si>
  <si>
    <t>nenKBX.0082</t>
  </si>
  <si>
    <t>nenKBX.0081</t>
  </si>
  <si>
    <t>nenKBX.0080</t>
  </si>
  <si>
    <t>nenKBX.0079</t>
  </si>
  <si>
    <t>nenKBX.0078</t>
  </si>
  <si>
    <t>nenKBX.0077</t>
  </si>
  <si>
    <t>nenKBX.0076</t>
  </si>
  <si>
    <t>nenKBX.0075</t>
  </si>
  <si>
    <t>nenKBX.0074</t>
  </si>
  <si>
    <t>nenKBX.0073</t>
  </si>
  <si>
    <t>nenKBX.0072</t>
  </si>
  <si>
    <t>nenKBX.0071</t>
  </si>
  <si>
    <t>nenKBX.0070</t>
  </si>
  <si>
    <t>nenKBX.0069</t>
  </si>
  <si>
    <t>nenKBX.0068</t>
  </si>
  <si>
    <t>nenKBX.0067</t>
  </si>
  <si>
    <t>nenKBX.0066</t>
  </si>
  <si>
    <t>nenKBX.0065</t>
  </si>
  <si>
    <t>nenKBX.0064</t>
  </si>
  <si>
    <t>nenKBX.0063</t>
  </si>
  <si>
    <t>nenKBX.0062</t>
  </si>
  <si>
    <t>nenKBX.0061</t>
  </si>
  <si>
    <t>nenKBX.0060</t>
  </si>
  <si>
    <t>nenKBX.0059</t>
  </si>
  <si>
    <t>nenKBX.0058</t>
  </si>
  <si>
    <t>nenKBX.0057</t>
  </si>
  <si>
    <t>nenKBX.0056</t>
  </si>
  <si>
    <t>nenKBX.0055</t>
  </si>
  <si>
    <t>nenKBX.0054</t>
  </si>
  <si>
    <t>nenKBX.0053</t>
  </si>
  <si>
    <t>nenKBX.0052</t>
  </si>
  <si>
    <t>nenKBX.0051</t>
  </si>
  <si>
    <t>nenKBX.0050</t>
  </si>
  <si>
    <t>nenKBX.0049</t>
  </si>
  <si>
    <t>nenKBX.0048</t>
  </si>
  <si>
    <t>nenKBX.0047</t>
  </si>
  <si>
    <t>nenKBX.0046</t>
  </si>
  <si>
    <t>nenKBX.0045</t>
  </si>
  <si>
    <t>nenKBX.0044</t>
  </si>
  <si>
    <t>nenKBX.0043</t>
  </si>
  <si>
    <t>nenKBX.0042</t>
  </si>
  <si>
    <t>nenKBX.0041</t>
  </si>
  <si>
    <t>nenKBX.0040</t>
  </si>
  <si>
    <t>nenKBX.0039</t>
  </si>
  <si>
    <t>nenKBX.0038</t>
  </si>
  <si>
    <t>nenKBX.0037</t>
  </si>
  <si>
    <t>nenKBX.0036</t>
  </si>
  <si>
    <t>nenKBX.0035</t>
  </si>
  <si>
    <t>nenKBX.0034</t>
  </si>
  <si>
    <t>nenKBX.0033</t>
  </si>
  <si>
    <t>nenKBX.0032</t>
  </si>
  <si>
    <t>nenKBX.0031</t>
  </si>
  <si>
    <t>nenKBX.0030</t>
  </si>
  <si>
    <t>nenKBX.0029</t>
  </si>
  <si>
    <t>nenKBX.0028</t>
  </si>
  <si>
    <t>nenKBX.0027</t>
  </si>
  <si>
    <t>nenKBX.0026</t>
  </si>
  <si>
    <t>nenKBX.0025</t>
  </si>
  <si>
    <t>nenKBX.0024</t>
  </si>
  <si>
    <t>nenKBX.0023</t>
  </si>
  <si>
    <t>nenKBX.0022</t>
  </si>
  <si>
    <t>nenKBX.0021</t>
  </si>
  <si>
    <t>nenKBX.0020</t>
  </si>
  <si>
    <t>nenKBX.0019</t>
  </si>
  <si>
    <t>nenKBX.0018</t>
  </si>
  <si>
    <t>nenKBX.0017</t>
  </si>
  <si>
    <t>nenKBX.0016</t>
  </si>
  <si>
    <t>nenKBX.0015</t>
  </si>
  <si>
    <t>nenKBX.0014</t>
  </si>
  <si>
    <t>nenKBX.0013</t>
  </si>
  <si>
    <t>nenKBX.0012</t>
  </si>
  <si>
    <t>nenKBX.0011</t>
  </si>
  <si>
    <t>nenKBX.0010</t>
  </si>
  <si>
    <t>nenKBX.0009</t>
  </si>
  <si>
    <t>nenKBX.0008</t>
  </si>
  <si>
    <t>nenKBX.0007</t>
  </si>
  <si>
    <t>nenKBX.0006</t>
  </si>
  <si>
    <t>nenKBX.0005</t>
  </si>
  <si>
    <t>nenKBX.0004</t>
  </si>
  <si>
    <t>nenKBX.0003</t>
  </si>
  <si>
    <t>nenKBX.0002</t>
  </si>
  <si>
    <t>nenKBX.0001</t>
  </si>
  <si>
    <t>nenKBX.0000</t>
  </si>
  <si>
    <t xml:space="preserve">Table 3-2. Population(Total and Japanese Population),  by Age (Single Years) and Sex, Percentage by Age, Average Age and Median Age - Japan*, All Shi, All Gun, Prefectures*, All Shi of Prefectures, All Gun of Prefectures, Shi*, Ku*, Machi*, Mura* and Municipalities in 2000  </t>
  </si>
  <si>
    <t>第3-2表　年齢(各歳)，男女別人口，年齢別割合，平均年齢及び年齢中位数(総数及び日本人) － 全国※，全国市部・郡部，都道府県※，都道府県市部・郡部，市区町村※，平成12年市町村</t>
  </si>
  <si>
    <t>Dwellings</t>
  </si>
  <si>
    <t>5-A</t>
  </si>
  <si>
    <t>　　都市再生機構(UR)・公社の借家</t>
  </si>
  <si>
    <t>住　　　宅　　　総　　　数</t>
  </si>
  <si>
    <t>1960 or earlier</t>
  </si>
  <si>
    <t>1961~1970</t>
  </si>
  <si>
    <t>1971~1980</t>
  </si>
  <si>
    <t>1981~1990</t>
  </si>
  <si>
    <t>1991~1995</t>
  </si>
  <si>
    <t>1996~2000</t>
  </si>
  <si>
    <t>2001~2005</t>
  </si>
  <si>
    <t>2006~2010</t>
  </si>
  <si>
    <t>2011~Sep.2013</t>
  </si>
  <si>
    <t>4-A</t>
  </si>
  <si>
    <t>4-C</t>
  </si>
  <si>
    <t>4-D1</t>
  </si>
  <si>
    <t>4-D2</t>
  </si>
  <si>
    <t>Others</t>
  </si>
  <si>
    <t>14-A</t>
  </si>
  <si>
    <t>14-B</t>
  </si>
  <si>
    <t>普　　　通　　　　世　　　 帯　　　　総　　　数</t>
  </si>
  <si>
    <t>　　　　　　　男 親　又　は　女 親　が　家 計を</t>
  </si>
  <si>
    <t>＜再  掲＞</t>
  </si>
  <si>
    <t>　主　　　　　　　  　　世　  　　　　　　 　帯</t>
  </si>
  <si>
    <t>1)2)</t>
  </si>
  <si>
    <t>person</t>
  </si>
  <si>
    <t>　　２</t>
  </si>
  <si>
    <t>　　３</t>
  </si>
  <si>
    <t>　　４</t>
  </si>
  <si>
    <t>　　５</t>
  </si>
  <si>
    <t>　　６</t>
  </si>
  <si>
    <t>persons and over</t>
  </si>
  <si>
    <t>　持　　　 ち　　　 家</t>
  </si>
  <si>
    <t>　借　　　　　　　　家</t>
  </si>
  <si>
    <t>and over</t>
  </si>
  <si>
    <t xml:space="preserve">65 歳 以 上  の  単 身 普 通 世 帯 総 数 </t>
  </si>
  <si>
    <t>54-N</t>
  </si>
  <si>
    <t>　　持　　  　  　  ち　　    　　 　 家</t>
  </si>
  <si>
    <t>　　借　　　　　　　    　　　　　　　家</t>
  </si>
  <si>
    <t>　　　公営・都市再生機構(UR)・公社の借家</t>
  </si>
  <si>
    <t>6-B1.B2</t>
  </si>
  <si>
    <t>　　　民　　  　 営　 　　　借　　 　 家</t>
  </si>
  <si>
    <t xml:space="preserve">　　　給　　　   与　 　　　住　　    宅 </t>
  </si>
  <si>
    <t>6-D</t>
  </si>
  <si>
    <t>54-P</t>
  </si>
  <si>
    <t>54-P1</t>
  </si>
  <si>
    <t>54-P2</t>
  </si>
  <si>
    <t>＜再　掲＞</t>
  </si>
  <si>
    <t>54-I</t>
  </si>
  <si>
    <t>普    通     世    帯     総    数</t>
  </si>
  <si>
    <t>54-B</t>
  </si>
  <si>
    <t>　　　　25      歳       未     満</t>
  </si>
  <si>
    <t>　　　　30         ～         34</t>
  </si>
  <si>
    <t>　　　　35         ～         39</t>
  </si>
  <si>
    <t>　　　　40         ～         44</t>
  </si>
  <si>
    <t>　　　　45         ～         49</t>
  </si>
  <si>
    <t>　　　　50         ～         54</t>
  </si>
  <si>
    <t>　　　　55         ～         59</t>
  </si>
  <si>
    <t>　　　　60         ～         64</t>
  </si>
  <si>
    <t>　　　　65         ～         69</t>
  </si>
  <si>
    <t>　　　　70         ～         74</t>
  </si>
  <si>
    <t>　　　　75      歳       以     上</t>
  </si>
  <si>
    <t>　　　　不                      詳</t>
  </si>
  <si>
    <t>Not reported</t>
  </si>
  <si>
    <t xml:space="preserve">　主             世             帯 </t>
  </si>
  <si>
    <t>3)</t>
  </si>
  <si>
    <t xml:space="preserve">　　持            ち            家 </t>
  </si>
  <si>
    <t>　　借                          家</t>
  </si>
  <si>
    <t>　　　公    営     の     借    家</t>
  </si>
  <si>
    <t>　　　民   営    借   家  (木  造)</t>
  </si>
  <si>
    <t>6-B3a</t>
  </si>
  <si>
    <t>　　　民   営    借   家  (非木造)</t>
  </si>
  <si>
    <t>6-B3b</t>
  </si>
  <si>
    <t>　　　給       与       住      宅</t>
  </si>
  <si>
    <t>　同        居        世        帯</t>
  </si>
  <si>
    <t>22-B</t>
  </si>
  <si>
    <t>　住宅 以外の 建物に 居住する 世帯</t>
  </si>
  <si>
    <t>22-C</t>
  </si>
  <si>
    <t>普　　　　通　　　　 世　　　　 帯　　　　 総　　　　数</t>
  </si>
  <si>
    <t>24-B3</t>
  </si>
  <si>
    <t>24-B3a</t>
  </si>
  <si>
    <t>24-B4</t>
  </si>
  <si>
    <t>24-B4a</t>
  </si>
  <si>
    <t>24-C1</t>
  </si>
  <si>
    <t>24-C2</t>
  </si>
  <si>
    <t xml:space="preserve">　　　　　夫  婦  ,  子  供  と 両 親 か ら 成 る 世 帯 </t>
  </si>
  <si>
    <t>24-C3</t>
  </si>
  <si>
    <t>24-C4</t>
  </si>
  <si>
    <t>24-C5</t>
  </si>
  <si>
    <t>24-C6</t>
  </si>
  <si>
    <t>24-C7</t>
  </si>
  <si>
    <t>24-C8</t>
  </si>
  <si>
    <t>24-C9</t>
  </si>
  <si>
    <t>24-C10</t>
  </si>
  <si>
    <t>　主　　　　　　　　　　　　世　　　　　　　　　　　 帯</t>
  </si>
  <si>
    <t>　　持　　　　　　　　　 　　ち　　　　　　　　　　　家</t>
  </si>
  <si>
    <t>　　借   　　  　　　　　　　　　　　                家</t>
  </si>
  <si>
    <t>　　公　　　　　営　　　　　の　　　　　 借　　　　　家</t>
  </si>
  <si>
    <t>　　民　　　　　　　営　　　　　　　 借　　　　　　　家</t>
  </si>
  <si>
    <t>　　給　　　　　　　与　　　　　　　 住　　　　　　　宅</t>
  </si>
  <si>
    <t>(その１.総                 数)</t>
  </si>
  <si>
    <t xml:space="preserve">(Total) </t>
  </si>
  <si>
    <t>普    通    世   帯   総   数</t>
  </si>
  <si>
    <t>　　 100   万    円   未   満</t>
  </si>
  <si>
    <t>　　 100        ～    　  200</t>
  </si>
  <si>
    <t>　　 200        ～  　    300</t>
  </si>
  <si>
    <t>　　 300        ～  　    400</t>
  </si>
  <si>
    <t>　　 400        ～    　  500</t>
  </si>
  <si>
    <t>　　 500        ～     　 700</t>
  </si>
  <si>
    <t>　　 700      　～   　  1000</t>
  </si>
  <si>
    <t>　　1000        ～   　  1500</t>
  </si>
  <si>
    <t>　　1500   　 　～   　　2000</t>
  </si>
  <si>
    <t>　　2000   万    円   以   上</t>
  </si>
  <si>
    <t>　　不                     詳</t>
  </si>
  <si>
    <t>　25      歳       未  　  満</t>
  </si>
  <si>
    <t>　35       　 ～     　  44</t>
  </si>
  <si>
    <t>　45      　  ～     　  54</t>
  </si>
  <si>
    <t>　55    　    ～  　     64</t>
  </si>
  <si>
    <t>　65      歳       以      上</t>
  </si>
  <si>
    <t>　不                     　詳</t>
  </si>
  <si>
    <t>(その２.雇   用   者  世   帯)</t>
  </si>
  <si>
    <t>(54-Y)</t>
  </si>
  <si>
    <t>一人暮らし</t>
    <rPh sb="0" eb="2">
      <t>ヒトリ</t>
    </rPh>
    <rPh sb="2" eb="3">
      <t>グ</t>
    </rPh>
    <phoneticPr fontId="4"/>
  </si>
  <si>
    <t>⇒この比率を単身・持ち家に適用</t>
    <rPh sb="3" eb="5">
      <t>ヒリツ</t>
    </rPh>
    <rPh sb="6" eb="8">
      <t>タンシン</t>
    </rPh>
    <rPh sb="9" eb="10">
      <t>モ</t>
    </rPh>
    <rPh sb="11" eb="12">
      <t>イエ</t>
    </rPh>
    <rPh sb="13" eb="15">
      <t>テキヨウ</t>
    </rPh>
    <phoneticPr fontId="4"/>
  </si>
  <si>
    <t>1)  Including tenure of dwelling "Not reported".</t>
    <phoneticPr fontId="17"/>
  </si>
  <si>
    <t>1)　住宅の所有の関係「不詳」を含む。</t>
    <phoneticPr fontId="17"/>
  </si>
  <si>
    <t>　　　　７     人     以    上</t>
    <rPh sb="10" eb="11">
      <t>ニン</t>
    </rPh>
    <rPh sb="16" eb="17">
      <t>イ</t>
    </rPh>
    <rPh sb="21" eb="22">
      <t>ウエ</t>
    </rPh>
    <phoneticPr fontId="12"/>
  </si>
  <si>
    <t xml:space="preserve">4400024     </t>
  </si>
  <si>
    <t xml:space="preserve">077  </t>
  </si>
  <si>
    <t>　　　　６</t>
  </si>
  <si>
    <t>　　　　５</t>
  </si>
  <si>
    <t>　　　　４</t>
  </si>
  <si>
    <t>　　　　３</t>
  </si>
  <si>
    <t>　　　　１                  人</t>
    <rPh sb="23" eb="24">
      <t>ヒト</t>
    </rPh>
    <phoneticPr fontId="12"/>
  </si>
  <si>
    <t>　　　　２                  人</t>
    <rPh sb="23" eb="24">
      <t>ヒト</t>
    </rPh>
    <phoneticPr fontId="12"/>
  </si>
  <si>
    <t>　　　 ・ 公   社  の  借   家</t>
    <rPh sb="6" eb="7">
      <t>コウ</t>
    </rPh>
    <rPh sb="10" eb="11">
      <t>シャ</t>
    </rPh>
    <phoneticPr fontId="12"/>
  </si>
  <si>
    <t>　　　都  市  再 生  機  構(UR)</t>
    <rPh sb="3" eb="4">
      <t>ミヤコ</t>
    </rPh>
    <rPh sb="6" eb="7">
      <t>シ</t>
    </rPh>
    <rPh sb="9" eb="10">
      <t>サイ</t>
    </rPh>
    <rPh sb="11" eb="12">
      <t>セイ</t>
    </rPh>
    <rPh sb="14" eb="15">
      <t>キ</t>
    </rPh>
    <rPh sb="17" eb="18">
      <t>カマエ</t>
    </rPh>
    <phoneticPr fontId="12"/>
  </si>
  <si>
    <t>Not reported</t>
    <phoneticPr fontId="12"/>
  </si>
  <si>
    <t xml:space="preserve">and over </t>
    <phoneticPr fontId="12"/>
  </si>
  <si>
    <t>Total</t>
    <phoneticPr fontId="17"/>
  </si>
  <si>
    <t>Type of household (3 Groups),
household members (7 Groups) and
tenure of dwelling (6 Groups)</t>
    <phoneticPr fontId="12"/>
  </si>
  <si>
    <t>1500～2000</t>
    <phoneticPr fontId="12"/>
  </si>
  <si>
    <t>1000～1500</t>
    <phoneticPr fontId="12"/>
  </si>
  <si>
    <t>700～1000</t>
    <phoneticPr fontId="12"/>
  </si>
  <si>
    <t>500～700</t>
    <phoneticPr fontId="12"/>
  </si>
  <si>
    <t>400～500</t>
    <phoneticPr fontId="12"/>
  </si>
  <si>
    <t>300～400</t>
    <phoneticPr fontId="12"/>
  </si>
  <si>
    <t>200～300</t>
    <phoneticPr fontId="12"/>
  </si>
  <si>
    <t>100～200</t>
    <phoneticPr fontId="12"/>
  </si>
  <si>
    <t>Annual income</t>
    <phoneticPr fontId="12"/>
  </si>
  <si>
    <t xml:space="preserve">世帯の種類 (3区分),
世帯人員 (7区分),
住宅の所有の関係 (6区分)
</t>
    <rPh sb="0" eb="2">
      <t>セタイ</t>
    </rPh>
    <rPh sb="3" eb="5">
      <t>シュルイ</t>
    </rPh>
    <rPh sb="8" eb="10">
      <t>クブン</t>
    </rPh>
    <rPh sb="25" eb="27">
      <t>ジュウタク</t>
    </rPh>
    <rPh sb="28" eb="30">
      <t>ショユウ</t>
    </rPh>
    <rPh sb="31" eb="33">
      <t>カンケイ</t>
    </rPh>
    <phoneticPr fontId="12"/>
  </si>
  <si>
    <t>Ordinary Households by Type of Household (3 Groups), Annual Income (10 Groups), Household Members (7 Groups) and Tenure of Dwelling (6 Groups) - Prefecture and 21 Major Cities</t>
    <phoneticPr fontId="17"/>
  </si>
  <si>
    <t xml:space="preserve">Table 42.  </t>
    <phoneticPr fontId="17"/>
  </si>
  <si>
    <r>
      <t>世帯の種類(3区分)，世帯の年間収入階級(10区分)，世帯人員(7区分)，住宅の所有の関係(6区分)別普通世帯数</t>
    </r>
    <r>
      <rPr>
        <sz val="12"/>
        <rFont val="ＭＳ 明朝"/>
        <family val="1"/>
        <charset val="128"/>
      </rPr>
      <t>―都道府県，21大都市</t>
    </r>
    <phoneticPr fontId="17"/>
  </si>
  <si>
    <t>第42表　</t>
    <phoneticPr fontId="17"/>
  </si>
  <si>
    <t>県42表による持ち家単身世帯数</t>
    <rPh sb="0" eb="1">
      <t>ケン</t>
    </rPh>
    <rPh sb="3" eb="4">
      <t>ヒョウ</t>
    </rPh>
    <rPh sb="7" eb="8">
      <t>モ</t>
    </rPh>
    <rPh sb="9" eb="10">
      <t>イエ</t>
    </rPh>
    <rPh sb="10" eb="12">
      <t>タンシン</t>
    </rPh>
    <rPh sb="12" eb="14">
      <t>セタイ</t>
    </rPh>
    <rPh sb="14" eb="15">
      <t>スウ</t>
    </rPh>
    <phoneticPr fontId="4"/>
  </si>
  <si>
    <t>比率</t>
    <rPh sb="0" eb="2">
      <t>ヒリツ</t>
    </rPh>
    <phoneticPr fontId="4"/>
  </si>
  <si>
    <t>65歳以上単身持ち家世帯数</t>
    <rPh sb="2" eb="5">
      <t>サイイジョウ</t>
    </rPh>
    <rPh sb="5" eb="7">
      <t>タンシン</t>
    </rPh>
    <rPh sb="7" eb="8">
      <t>モ</t>
    </rPh>
    <rPh sb="9" eb="10">
      <t>イエ</t>
    </rPh>
    <rPh sb="10" eb="12">
      <t>セタイ</t>
    </rPh>
    <rPh sb="12" eb="13">
      <t>スウ</t>
    </rPh>
    <phoneticPr fontId="4"/>
  </si>
  <si>
    <t>ａ．65歳以上の単身借家世帯の所得階層割合の推計</t>
    <rPh sb="4" eb="7">
      <t>サイイジョウ</t>
    </rPh>
    <rPh sb="8" eb="10">
      <t>タンシン</t>
    </rPh>
    <rPh sb="10" eb="12">
      <t>シャクヤ</t>
    </rPh>
    <rPh sb="12" eb="14">
      <t>セタイ</t>
    </rPh>
    <rPh sb="15" eb="17">
      <t>ショトク</t>
    </rPh>
    <rPh sb="17" eb="19">
      <t>カイソウ</t>
    </rPh>
    <rPh sb="19" eb="21">
      <t>ワリアイ</t>
    </rPh>
    <rPh sb="22" eb="24">
      <t>スイケイ</t>
    </rPh>
    <phoneticPr fontId="4"/>
  </si>
  <si>
    <t>ｂ．65歳以上の単身持ち家世帯の所得階層割合の推計</t>
    <rPh sb="4" eb="7">
      <t>サイイジョウ</t>
    </rPh>
    <rPh sb="8" eb="10">
      <t>タンシン</t>
    </rPh>
    <rPh sb="10" eb="11">
      <t>モ</t>
    </rPh>
    <rPh sb="12" eb="13">
      <t>イエ</t>
    </rPh>
    <rPh sb="13" eb="15">
      <t>セタイ</t>
    </rPh>
    <rPh sb="16" eb="18">
      <t>ショトク</t>
    </rPh>
    <rPh sb="18" eb="20">
      <t>カイソウ</t>
    </rPh>
    <rPh sb="20" eb="22">
      <t>ワリアイ</t>
    </rPh>
    <rPh sb="23" eb="25">
      <t>スイケイ</t>
    </rPh>
    <phoneticPr fontId="4"/>
  </si>
  <si>
    <t>⑤世帯人員別世帯年収別世帯数（単身者・持ち家世帯）-都道府県第42表</t>
    <rPh sb="1" eb="3">
      <t>セタイ</t>
    </rPh>
    <rPh sb="3" eb="5">
      <t>ジンイン</t>
    </rPh>
    <rPh sb="5" eb="6">
      <t>ベツ</t>
    </rPh>
    <rPh sb="6" eb="8">
      <t>セタイ</t>
    </rPh>
    <rPh sb="8" eb="10">
      <t>ネンシュウ</t>
    </rPh>
    <rPh sb="10" eb="11">
      <t>ベツ</t>
    </rPh>
    <rPh sb="11" eb="14">
      <t>セタイスウ</t>
    </rPh>
    <rPh sb="15" eb="18">
      <t>タンシンシャ</t>
    </rPh>
    <rPh sb="19" eb="20">
      <t>モ</t>
    </rPh>
    <rPh sb="21" eb="22">
      <t>イエ</t>
    </rPh>
    <rPh sb="22" eb="24">
      <t>セタイ</t>
    </rPh>
    <rPh sb="26" eb="30">
      <t>トドウフケン</t>
    </rPh>
    <rPh sb="30" eb="31">
      <t>ダイ</t>
    </rPh>
    <rPh sb="33" eb="34">
      <t>ヒョウ</t>
    </rPh>
    <phoneticPr fontId="4"/>
  </si>
  <si>
    <t>持ち家</t>
    <rPh sb="0" eb="1">
      <t>モ</t>
    </rPh>
    <rPh sb="2" eb="3">
      <t>イエ</t>
    </rPh>
    <phoneticPr fontId="4"/>
  </si>
  <si>
    <t>世帯人員1人の世帯数</t>
    <rPh sb="0" eb="2">
      <t>セタイ</t>
    </rPh>
    <rPh sb="2" eb="4">
      <t>ジンイン</t>
    </rPh>
    <rPh sb="5" eb="6">
      <t>ニン</t>
    </rPh>
    <rPh sb="7" eb="10">
      <t>セタイスウ</t>
    </rPh>
    <phoneticPr fontId="4"/>
  </si>
  <si>
    <t>300万円未満の内訳割合</t>
    <rPh sb="3" eb="5">
      <t>マンエン</t>
    </rPh>
    <rPh sb="5" eb="7">
      <t>ミマン</t>
    </rPh>
    <rPh sb="8" eb="10">
      <t>ウチワケ</t>
    </rPh>
    <rPh sb="10" eb="12">
      <t>ワリアイ</t>
    </rPh>
    <phoneticPr fontId="4"/>
  </si>
  <si>
    <t>②H25.住宅土地統計調査による住宅関係所有別 単身世帯の年収300万円未満の世帯数　市町村36表</t>
    <rPh sb="5" eb="7">
      <t>ジュウタク</t>
    </rPh>
    <rPh sb="7" eb="9">
      <t>トチ</t>
    </rPh>
    <rPh sb="9" eb="11">
      <t>トウケイ</t>
    </rPh>
    <rPh sb="11" eb="13">
      <t>チョウサ</t>
    </rPh>
    <rPh sb="16" eb="18">
      <t>ジュウタク</t>
    </rPh>
    <rPh sb="18" eb="20">
      <t>カンケイ</t>
    </rPh>
    <rPh sb="20" eb="22">
      <t>ショユウ</t>
    </rPh>
    <rPh sb="22" eb="23">
      <t>ベツ</t>
    </rPh>
    <rPh sb="24" eb="26">
      <t>タンシン</t>
    </rPh>
    <rPh sb="26" eb="28">
      <t>セタイ</t>
    </rPh>
    <rPh sb="29" eb="31">
      <t>ネンシュウ</t>
    </rPh>
    <rPh sb="34" eb="36">
      <t>マンエン</t>
    </rPh>
    <rPh sb="36" eb="38">
      <t>ミマン</t>
    </rPh>
    <rPh sb="39" eb="41">
      <t>セタイ</t>
    </rPh>
    <rPh sb="41" eb="42">
      <t>スウ</t>
    </rPh>
    <rPh sb="43" eb="46">
      <t>シチョウソン</t>
    </rPh>
    <rPh sb="48" eb="49">
      <t>ヒョウ</t>
    </rPh>
    <phoneticPr fontId="4"/>
  </si>
  <si>
    <t>※約7割が高齢単身者
⇒第42表の所得分布が利用可と判断</t>
    <rPh sb="1" eb="2">
      <t>ヤク</t>
    </rPh>
    <rPh sb="3" eb="4">
      <t>ワリ</t>
    </rPh>
    <rPh sb="5" eb="7">
      <t>コウレイ</t>
    </rPh>
    <rPh sb="7" eb="10">
      <t>タンシンシャ</t>
    </rPh>
    <rPh sb="12" eb="13">
      <t>ダイ</t>
    </rPh>
    <rPh sb="15" eb="16">
      <t>ヒョウ</t>
    </rPh>
    <rPh sb="17" eb="19">
      <t>ショトク</t>
    </rPh>
    <rPh sb="19" eb="21">
      <t>ブンプ</t>
    </rPh>
    <rPh sb="22" eb="25">
      <t>リヨウカ</t>
    </rPh>
    <rPh sb="26" eb="28">
      <t>ハンダン</t>
    </rPh>
    <phoneticPr fontId="4"/>
  </si>
  <si>
    <t>年収300万円未満の世帯数計</t>
    <rPh sb="0" eb="2">
      <t>ネンシュウ</t>
    </rPh>
    <rPh sb="5" eb="7">
      <t>マンエン</t>
    </rPh>
    <rPh sb="7" eb="9">
      <t>ミマン</t>
    </rPh>
    <rPh sb="10" eb="12">
      <t>セタイ</t>
    </rPh>
    <rPh sb="12" eb="13">
      <t>スウ</t>
    </rPh>
    <rPh sb="13" eb="14">
      <t>ケイ</t>
    </rPh>
    <phoneticPr fontId="4"/>
  </si>
  <si>
    <r>
      <t>うち、高齢単独世帯（推計値 ）　</t>
    </r>
    <r>
      <rPr>
        <sz val="11"/>
        <color rgb="FFFF0000"/>
        <rFont val="Meiryo UI"/>
        <family val="3"/>
        <charset val="128"/>
      </rPr>
      <t>※都道府県データで収入階層を按分</t>
    </r>
    <rPh sb="3" eb="5">
      <t>コウレイ</t>
    </rPh>
    <rPh sb="5" eb="7">
      <t>タンドク</t>
    </rPh>
    <rPh sb="7" eb="9">
      <t>セタイ</t>
    </rPh>
    <rPh sb="10" eb="13">
      <t>スイケイチ</t>
    </rPh>
    <rPh sb="17" eb="21">
      <t>トドウフケン</t>
    </rPh>
    <rPh sb="25" eb="27">
      <t>シュウニュウ</t>
    </rPh>
    <rPh sb="27" eb="29">
      <t>カイソウ</t>
    </rPh>
    <rPh sb="30" eb="32">
      <t>アンブン</t>
    </rPh>
    <phoneticPr fontId="4"/>
  </si>
  <si>
    <r>
      <t>持ち家</t>
    </r>
    <r>
      <rPr>
        <sz val="9"/>
        <color theme="1"/>
        <rFont val="ＭＳ Ｐゴシック"/>
        <family val="3"/>
        <charset val="128"/>
      </rPr>
      <t>※1</t>
    </r>
    <rPh sb="0" eb="1">
      <t>モ</t>
    </rPh>
    <rPh sb="2" eb="3">
      <t>イエ</t>
    </rPh>
    <phoneticPr fontId="4"/>
  </si>
  <si>
    <r>
      <t>民営借家</t>
    </r>
    <r>
      <rPr>
        <sz val="9"/>
        <color theme="1"/>
        <rFont val="ＭＳ Ｐゴシック"/>
        <family val="3"/>
        <charset val="128"/>
      </rPr>
      <t>※2</t>
    </r>
    <rPh sb="0" eb="2">
      <t>ミンエイ</t>
    </rPh>
    <rPh sb="2" eb="4">
      <t>シャクヤ</t>
    </rPh>
    <phoneticPr fontId="4"/>
  </si>
  <si>
    <t>築50年以上経過した持ち家の割合</t>
    <rPh sb="0" eb="1">
      <t>チク</t>
    </rPh>
    <rPh sb="3" eb="4">
      <t>ネン</t>
    </rPh>
    <rPh sb="4" eb="6">
      <t>イジョウ</t>
    </rPh>
    <rPh sb="6" eb="8">
      <t>ケイカ</t>
    </rPh>
    <rPh sb="10" eb="11">
      <t>モ</t>
    </rPh>
    <rPh sb="12" eb="13">
      <t>イエ</t>
    </rPh>
    <rPh sb="14" eb="16">
      <t>ワリアイ</t>
    </rPh>
    <phoneticPr fontId="4"/>
  </si>
  <si>
    <t>　※1　持家低所得×築50年以上の割合</t>
    <rPh sb="4" eb="6">
      <t>モチイエ</t>
    </rPh>
    <rPh sb="6" eb="9">
      <t>テイショトク</t>
    </rPh>
    <rPh sb="10" eb="11">
      <t>チク</t>
    </rPh>
    <rPh sb="13" eb="14">
      <t>ネン</t>
    </rPh>
    <rPh sb="14" eb="16">
      <t>イジョウ</t>
    </rPh>
    <rPh sb="17" eb="19">
      <t>ワリアイ</t>
    </rPh>
    <phoneticPr fontId="4"/>
  </si>
  <si>
    <t>　※2　借家低所得世帯</t>
    <rPh sb="4" eb="6">
      <t>シャクヤ</t>
    </rPh>
    <rPh sb="6" eb="9">
      <t>テイショトク</t>
    </rPh>
    <rPh sb="9" eb="11">
      <t>セタイ</t>
    </rPh>
    <phoneticPr fontId="4"/>
  </si>
  <si>
    <t>65歳以上夫婦のみ世帯数（参考）</t>
    <rPh sb="2" eb="5">
      <t>サイイジョウ</t>
    </rPh>
    <rPh sb="5" eb="7">
      <t>フウフ</t>
    </rPh>
    <rPh sb="9" eb="12">
      <t>セタイスウ</t>
    </rPh>
    <rPh sb="13" eb="15">
      <t>サンコウ</t>
    </rPh>
    <phoneticPr fontId="4"/>
  </si>
  <si>
    <t>　単身世帯　　：年収100万円（月収8万3千円）未満</t>
    <rPh sb="1" eb="3">
      <t>タンシン</t>
    </rPh>
    <rPh sb="3" eb="5">
      <t>セタイ</t>
    </rPh>
    <rPh sb="8" eb="10">
      <t>ネンシュウ</t>
    </rPh>
    <rPh sb="13" eb="15">
      <t>マンエン</t>
    </rPh>
    <rPh sb="16" eb="18">
      <t>ゲッシュウ</t>
    </rPh>
    <rPh sb="19" eb="20">
      <t>マン</t>
    </rPh>
    <rPh sb="21" eb="23">
      <t>センエン</t>
    </rPh>
    <rPh sb="24" eb="26">
      <t>ミマン</t>
    </rPh>
    <phoneticPr fontId="4"/>
  </si>
  <si>
    <t>　夫婦のみ世帯：年収200万円（月収16万6千円）未満</t>
    <rPh sb="1" eb="3">
      <t>フウフ</t>
    </rPh>
    <rPh sb="5" eb="7">
      <t>セタイ</t>
    </rPh>
    <rPh sb="8" eb="10">
      <t>ネンシュウ</t>
    </rPh>
    <rPh sb="13" eb="15">
      <t>マンエン</t>
    </rPh>
    <rPh sb="16" eb="18">
      <t>ゲッシュウ</t>
    </rPh>
    <rPh sb="20" eb="21">
      <t>マン</t>
    </rPh>
    <rPh sb="22" eb="24">
      <t>センエン</t>
    </rPh>
    <rPh sb="25" eb="27">
      <t>ミマン</t>
    </rPh>
    <phoneticPr fontId="4"/>
  </si>
  <si>
    <t>　高齢単身（公営・都市再生機構(UR)･公社の借家）</t>
    <rPh sb="1" eb="3">
      <t>コウレイ</t>
    </rPh>
    <rPh sb="3" eb="5">
      <t>タンシン</t>
    </rPh>
    <rPh sb="6" eb="8">
      <t>コウエイ</t>
    </rPh>
    <rPh sb="9" eb="10">
      <t>ミヤコ</t>
    </rPh>
    <rPh sb="10" eb="11">
      <t>シ</t>
    </rPh>
    <rPh sb="11" eb="12">
      <t>サイ</t>
    </rPh>
    <rPh sb="12" eb="13">
      <t>ショウ</t>
    </rPh>
    <rPh sb="13" eb="14">
      <t>キ</t>
    </rPh>
    <rPh sb="14" eb="15">
      <t>カマエ</t>
    </rPh>
    <rPh sb="20" eb="21">
      <t>コウ</t>
    </rPh>
    <rPh sb="21" eb="22">
      <t>シャ</t>
    </rPh>
    <rPh sb="23" eb="24">
      <t>シャク</t>
    </rPh>
    <rPh sb="24" eb="25">
      <t>イエ</t>
    </rPh>
    <phoneticPr fontId="12"/>
  </si>
  <si>
    <t>　高齢単身（借家）</t>
    <rPh sb="1" eb="3">
      <t>コウレイ</t>
    </rPh>
    <rPh sb="3" eb="5">
      <t>タンシン</t>
    </rPh>
    <rPh sb="6" eb="7">
      <t>シャク</t>
    </rPh>
    <rPh sb="7" eb="8">
      <t>イエ</t>
    </rPh>
    <phoneticPr fontId="12"/>
  </si>
  <si>
    <t>　高齢単身（持ち家）</t>
    <rPh sb="1" eb="3">
      <t>コウレイ</t>
    </rPh>
    <rPh sb="3" eb="5">
      <t>タンシン</t>
    </rPh>
    <rPh sb="6" eb="7">
      <t>モ</t>
    </rPh>
    <rPh sb="8" eb="9">
      <t>イエ</t>
    </rPh>
    <phoneticPr fontId="4"/>
  </si>
  <si>
    <t>　高齢単身（民営借家）</t>
    <rPh sb="1" eb="3">
      <t>コウレイ</t>
    </rPh>
    <rPh sb="3" eb="5">
      <t>タンシン</t>
    </rPh>
    <rPh sb="6" eb="7">
      <t>ミン</t>
    </rPh>
    <rPh sb="7" eb="8">
      <t>エイ</t>
    </rPh>
    <rPh sb="8" eb="9">
      <t>シャク</t>
    </rPh>
    <rPh sb="9" eb="10">
      <t>イエ</t>
    </rPh>
    <phoneticPr fontId="12"/>
  </si>
  <si>
    <t>　高齢単身（給与住宅）</t>
    <rPh sb="1" eb="3">
      <t>コウレイ</t>
    </rPh>
    <rPh sb="3" eb="5">
      <t>タンシン</t>
    </rPh>
    <rPh sb="6" eb="7">
      <t>キュウ</t>
    </rPh>
    <rPh sb="7" eb="8">
      <t>アタエ</t>
    </rPh>
    <rPh sb="8" eb="9">
      <t>ジュウ</t>
    </rPh>
    <rPh sb="9" eb="10">
      <t>タク</t>
    </rPh>
    <phoneticPr fontId="12"/>
  </si>
  <si>
    <t>　高齢夫婦（持ち家）</t>
    <rPh sb="1" eb="3">
      <t>コウレイ</t>
    </rPh>
    <rPh sb="3" eb="5">
      <t>フウフ</t>
    </rPh>
    <rPh sb="6" eb="7">
      <t>モ</t>
    </rPh>
    <rPh sb="8" eb="9">
      <t>イエ</t>
    </rPh>
    <phoneticPr fontId="4"/>
  </si>
  <si>
    <t>　高齢夫婦（借家）</t>
    <rPh sb="1" eb="3">
      <t>コウレイ</t>
    </rPh>
    <rPh sb="3" eb="5">
      <t>フウフ</t>
    </rPh>
    <rPh sb="6" eb="7">
      <t>シャク</t>
    </rPh>
    <rPh sb="7" eb="8">
      <t>イエ</t>
    </rPh>
    <phoneticPr fontId="12"/>
  </si>
  <si>
    <t>　高齢夫婦（公営の借家）</t>
    <rPh sb="1" eb="3">
      <t>コウレイ</t>
    </rPh>
    <rPh sb="3" eb="5">
      <t>フウフ</t>
    </rPh>
    <rPh sb="6" eb="7">
      <t>コウ</t>
    </rPh>
    <rPh sb="7" eb="8">
      <t>エイ</t>
    </rPh>
    <rPh sb="9" eb="10">
      <t>シャク</t>
    </rPh>
    <rPh sb="10" eb="11">
      <t>イエ</t>
    </rPh>
    <phoneticPr fontId="12"/>
  </si>
  <si>
    <t>　高齢夫婦（都市再生機構(UR)･公社の借家）</t>
    <rPh sb="1" eb="3">
      <t>コウレイ</t>
    </rPh>
    <rPh sb="3" eb="5">
      <t>フウフ</t>
    </rPh>
    <rPh sb="6" eb="7">
      <t>ミヤコ</t>
    </rPh>
    <rPh sb="7" eb="8">
      <t>シ</t>
    </rPh>
    <rPh sb="8" eb="9">
      <t>サイ</t>
    </rPh>
    <rPh sb="9" eb="10">
      <t>ショウ</t>
    </rPh>
    <rPh sb="10" eb="11">
      <t>キ</t>
    </rPh>
    <rPh sb="11" eb="12">
      <t>カマエ</t>
    </rPh>
    <rPh sb="17" eb="18">
      <t>コウ</t>
    </rPh>
    <rPh sb="18" eb="19">
      <t>シャ</t>
    </rPh>
    <rPh sb="20" eb="21">
      <t>シャク</t>
    </rPh>
    <rPh sb="21" eb="22">
      <t>イエ</t>
    </rPh>
    <phoneticPr fontId="12"/>
  </si>
  <si>
    <t>　高齢夫婦（民営借家）</t>
    <rPh sb="1" eb="3">
      <t>コウレイ</t>
    </rPh>
    <rPh sb="3" eb="5">
      <t>フウフ</t>
    </rPh>
    <rPh sb="6" eb="7">
      <t>ミン</t>
    </rPh>
    <rPh sb="7" eb="8">
      <t>エイ</t>
    </rPh>
    <rPh sb="8" eb="9">
      <t>シャク</t>
    </rPh>
    <rPh sb="9" eb="10">
      <t>イエ</t>
    </rPh>
    <phoneticPr fontId="12"/>
  </si>
  <si>
    <t>　高齢夫婦（給与住宅）</t>
    <rPh sb="1" eb="3">
      <t>コウレイ</t>
    </rPh>
    <rPh sb="3" eb="5">
      <t>フウフ</t>
    </rPh>
    <rPh sb="6" eb="7">
      <t>キュウ</t>
    </rPh>
    <rPh sb="7" eb="8">
      <t>アタエ</t>
    </rPh>
    <rPh sb="8" eb="9">
      <t>ジュウ</t>
    </rPh>
    <rPh sb="9" eb="10">
      <t>タク</t>
    </rPh>
    <phoneticPr fontId="12"/>
  </si>
  <si>
    <t>　※統計の区分上、昭和35年以前に建築された持ち家の割合を利用</t>
    <rPh sb="2" eb="4">
      <t>トウケイ</t>
    </rPh>
    <rPh sb="5" eb="7">
      <t>クブン</t>
    </rPh>
    <rPh sb="7" eb="8">
      <t>ジョウ</t>
    </rPh>
    <rPh sb="9" eb="11">
      <t>ショウワ</t>
    </rPh>
    <rPh sb="13" eb="14">
      <t>ネン</t>
    </rPh>
    <rPh sb="14" eb="16">
      <t>イゼン</t>
    </rPh>
    <rPh sb="17" eb="19">
      <t>ケンチク</t>
    </rPh>
    <rPh sb="22" eb="23">
      <t>モ</t>
    </rPh>
    <rPh sb="24" eb="25">
      <t>イエ</t>
    </rPh>
    <rPh sb="26" eb="28">
      <t>ワリアイ</t>
    </rPh>
    <rPh sb="29" eb="31">
      <t>リヨウ</t>
    </rPh>
    <phoneticPr fontId="4"/>
  </si>
  <si>
    <t>Ⅰ　高齢者世帯の概況把握</t>
    <rPh sb="2" eb="5">
      <t>コウレイシャ</t>
    </rPh>
    <rPh sb="5" eb="7">
      <t>セタイ</t>
    </rPh>
    <rPh sb="8" eb="10">
      <t>ガイキョウ</t>
    </rPh>
    <rPh sb="10" eb="12">
      <t>ハアク</t>
    </rPh>
    <phoneticPr fontId="4"/>
  </si>
  <si>
    <t>Ⅱ　潜在的な居住支援ニーズの把握</t>
    <rPh sb="2" eb="5">
      <t>センザイテキ</t>
    </rPh>
    <rPh sb="6" eb="8">
      <t>キョジュウ</t>
    </rPh>
    <rPh sb="8" eb="10">
      <t>シエン</t>
    </rPh>
    <rPh sb="14" eb="16">
      <t>ハアク</t>
    </rPh>
    <phoneticPr fontId="4"/>
  </si>
  <si>
    <t>Ⅲ　活用可能性のある賃貸住宅の把握</t>
    <rPh sb="2" eb="4">
      <t>カツヨウ</t>
    </rPh>
    <rPh sb="4" eb="7">
      <t>カノウセイ</t>
    </rPh>
    <rPh sb="10" eb="12">
      <t>チンタイ</t>
    </rPh>
    <rPh sb="12" eb="14">
      <t>ジュウタク</t>
    </rPh>
    <rPh sb="15" eb="17">
      <t>ハアク</t>
    </rPh>
    <phoneticPr fontId="4"/>
  </si>
  <si>
    <t>民営借家の低所得高齢者世帯数</t>
    <rPh sb="0" eb="2">
      <t>ミンエイ</t>
    </rPh>
    <rPh sb="2" eb="4">
      <t>シャッカ</t>
    </rPh>
    <rPh sb="5" eb="8">
      <t>テイショトク</t>
    </rPh>
    <rPh sb="8" eb="11">
      <t>コウレイシャ</t>
    </rPh>
    <rPh sb="11" eb="14">
      <t>セタイスウ</t>
    </rPh>
    <phoneticPr fontId="4"/>
  </si>
  <si>
    <t>潜在的な居住支援ニーズの合計</t>
    <rPh sb="0" eb="3">
      <t>センザイテキ</t>
    </rPh>
    <rPh sb="4" eb="6">
      <t>キョジュウ</t>
    </rPh>
    <rPh sb="6" eb="8">
      <t>シエン</t>
    </rPh>
    <rPh sb="12" eb="14">
      <t>ゴウケイ</t>
    </rPh>
    <phoneticPr fontId="4"/>
  </si>
  <si>
    <t>Focus①　高齢者単身・夫婦のみ世帯（平成27年国勢調査より）</t>
    <rPh sb="7" eb="10">
      <t>コウレイシャ</t>
    </rPh>
    <rPh sb="10" eb="12">
      <t>タンシン</t>
    </rPh>
    <rPh sb="13" eb="15">
      <t>フウフ</t>
    </rPh>
    <rPh sb="17" eb="19">
      <t>セタイ</t>
    </rPh>
    <rPh sb="20" eb="22">
      <t>ヘイセイ</t>
    </rPh>
    <rPh sb="24" eb="25">
      <t>ネン</t>
    </rPh>
    <rPh sb="25" eb="27">
      <t>コクセイ</t>
    </rPh>
    <rPh sb="27" eb="29">
      <t>チョウサ</t>
    </rPh>
    <phoneticPr fontId="4"/>
  </si>
  <si>
    <t>Focus②-１　潜在的な住宅確保要配慮の低所得高齢者世帯数（平成25年 住宅・土地統計調査より、推計値）</t>
    <rPh sb="29" eb="30">
      <t>スウ</t>
    </rPh>
    <rPh sb="31" eb="33">
      <t>ヘイセイ</t>
    </rPh>
    <rPh sb="35" eb="36">
      <t>ネン</t>
    </rPh>
    <rPh sb="37" eb="39">
      <t>ジュウタク</t>
    </rPh>
    <rPh sb="40" eb="42">
      <t>トチ</t>
    </rPh>
    <rPh sb="42" eb="44">
      <t>トウケイ</t>
    </rPh>
    <rPh sb="44" eb="46">
      <t>チョウサ</t>
    </rPh>
    <rPh sb="49" eb="51">
      <t>スイケイ</t>
    </rPh>
    <rPh sb="51" eb="52">
      <t>チ</t>
    </rPh>
    <phoneticPr fontId="4"/>
  </si>
  <si>
    <t>Focus②-２　老朽化した住宅で暮らす低所得高齢世帯数（推計値）</t>
    <rPh sb="14" eb="16">
      <t>ジュウタク</t>
    </rPh>
    <rPh sb="17" eb="18">
      <t>ク</t>
    </rPh>
    <rPh sb="27" eb="28">
      <t>スウ</t>
    </rPh>
    <rPh sb="29" eb="32">
      <t>スイケイチ</t>
    </rPh>
    <phoneticPr fontId="4"/>
  </si>
  <si>
    <t>Focus③　管内の「腐朽・破損なし」の賃貸用空き家戸数</t>
    <phoneticPr fontId="4"/>
  </si>
  <si>
    <t>00000</t>
    <phoneticPr fontId="4"/>
  </si>
  <si>
    <t>0</t>
    <phoneticPr fontId="4"/>
  </si>
  <si>
    <t>高齢者の潜在的居住支援ニーズと住まいのマッチングのための「見える化」プロセス</t>
    <rPh sb="0" eb="3">
      <t>コウレイシャ</t>
    </rPh>
    <rPh sb="4" eb="7">
      <t>センザイテキ</t>
    </rPh>
    <rPh sb="7" eb="9">
      <t>キョジュウ</t>
    </rPh>
    <rPh sb="9" eb="11">
      <t>シエン</t>
    </rPh>
    <phoneticPr fontId="4"/>
  </si>
  <si>
    <t>住宅ストックの状況</t>
    <rPh sb="0" eb="2">
      <t>ジュウタク</t>
    </rPh>
    <rPh sb="7" eb="9">
      <t>ジョウキョウ</t>
    </rPh>
    <phoneticPr fontId="4"/>
  </si>
  <si>
    <t>■はじめにお読みください！</t>
    <rPh sb="6" eb="7">
      <t>ヨ</t>
    </rPh>
    <phoneticPr fontId="4"/>
  </si>
  <si>
    <t>※この説明書は、A4サイズ1枚で印刷可能です。</t>
    <phoneticPr fontId="4"/>
  </si>
  <si>
    <r>
      <t>▶</t>
    </r>
    <r>
      <rPr>
        <b/>
        <u/>
        <sz val="11"/>
        <color theme="1"/>
        <rFont val="メイリオ"/>
        <family val="3"/>
        <charset val="128"/>
      </rPr>
      <t>この推計シートでできること・・・</t>
    </r>
    <rPh sb="3" eb="5">
      <t>スイケイ</t>
    </rPh>
    <phoneticPr fontId="4"/>
  </si>
  <si>
    <t>　この推計シートは、管内の居住支援ニーズを把握するために、公表されている統計データを用いて、</t>
    <rPh sb="3" eb="5">
      <t>スイケイ</t>
    </rPh>
    <rPh sb="10" eb="12">
      <t>カンナイ</t>
    </rPh>
    <rPh sb="13" eb="15">
      <t>キョジュウ</t>
    </rPh>
    <rPh sb="15" eb="17">
      <t>シエン</t>
    </rPh>
    <rPh sb="21" eb="23">
      <t>ハアク</t>
    </rPh>
    <rPh sb="29" eb="31">
      <t>コウヒョウ</t>
    </rPh>
    <rPh sb="36" eb="38">
      <t>トウケイ</t>
    </rPh>
    <rPh sb="42" eb="43">
      <t>モチ</t>
    </rPh>
    <phoneticPr fontId="4"/>
  </si>
  <si>
    <r>
      <t>①　</t>
    </r>
    <r>
      <rPr>
        <b/>
        <u/>
        <sz val="12"/>
        <color rgb="FFC00000"/>
        <rFont val="メイリオ"/>
        <family val="3"/>
        <charset val="128"/>
      </rPr>
      <t>見守りニーズの高い高齢者世帯の数</t>
    </r>
    <rPh sb="2" eb="4">
      <t>ミマモ</t>
    </rPh>
    <rPh sb="9" eb="10">
      <t>タカ</t>
    </rPh>
    <rPh sb="11" eb="14">
      <t>コウレイシャ</t>
    </rPh>
    <rPh sb="14" eb="16">
      <t>セタイ</t>
    </rPh>
    <rPh sb="17" eb="18">
      <t>カズ</t>
    </rPh>
    <phoneticPr fontId="4"/>
  </si>
  <si>
    <r>
      <t>②　</t>
    </r>
    <r>
      <rPr>
        <b/>
        <u/>
        <sz val="12"/>
        <color rgb="FFC00000"/>
        <rFont val="メイリオ"/>
        <family val="3"/>
        <charset val="128"/>
      </rPr>
      <t>潜在的な住宅確保要配慮者の数</t>
    </r>
    <rPh sb="2" eb="5">
      <t>センザイテキ</t>
    </rPh>
    <rPh sb="6" eb="8">
      <t>ジュウタク</t>
    </rPh>
    <rPh sb="8" eb="10">
      <t>カクホ</t>
    </rPh>
    <rPh sb="10" eb="11">
      <t>ヨウ</t>
    </rPh>
    <rPh sb="11" eb="13">
      <t>ハイリョ</t>
    </rPh>
    <rPh sb="13" eb="14">
      <t>シャ</t>
    </rPh>
    <rPh sb="15" eb="16">
      <t>カズ</t>
    </rPh>
    <phoneticPr fontId="4"/>
  </si>
  <si>
    <r>
      <t>③　</t>
    </r>
    <r>
      <rPr>
        <b/>
        <u/>
        <sz val="12"/>
        <color rgb="FFC00000"/>
        <rFont val="メイリオ"/>
        <family val="3"/>
        <charset val="128"/>
      </rPr>
      <t>活用可能な賃貸用住宅の数</t>
    </r>
    <rPh sb="2" eb="4">
      <t>カツヨウ</t>
    </rPh>
    <rPh sb="4" eb="6">
      <t>カノウ</t>
    </rPh>
    <rPh sb="7" eb="10">
      <t>チンタイヨウ</t>
    </rPh>
    <rPh sb="10" eb="12">
      <t>ジュウタク</t>
    </rPh>
    <rPh sb="13" eb="14">
      <t>カズ</t>
    </rPh>
    <phoneticPr fontId="4"/>
  </si>
  <si>
    <t>　を、簡単に推計することができるものになっています。</t>
    <rPh sb="3" eb="5">
      <t>カンタン</t>
    </rPh>
    <rPh sb="6" eb="8">
      <t>スイケイ</t>
    </rPh>
    <phoneticPr fontId="4"/>
  </si>
  <si>
    <r>
      <t>▶</t>
    </r>
    <r>
      <rPr>
        <b/>
        <u/>
        <sz val="11"/>
        <color theme="1"/>
        <rFont val="メイリオ"/>
        <family val="3"/>
        <charset val="128"/>
      </rPr>
      <t>この推計シートの構成</t>
    </r>
    <rPh sb="3" eb="5">
      <t>スイケイ</t>
    </rPh>
    <rPh sb="9" eb="11">
      <t>コウセイ</t>
    </rPh>
    <phoneticPr fontId="4"/>
  </si>
  <si>
    <r>
      <t>▶</t>
    </r>
    <r>
      <rPr>
        <b/>
        <u/>
        <sz val="11"/>
        <color theme="1"/>
        <rFont val="メイリオ"/>
        <family val="3"/>
        <charset val="128"/>
      </rPr>
      <t>作業の大きな流れ</t>
    </r>
    <rPh sb="1" eb="3">
      <t>サギョウ</t>
    </rPh>
    <rPh sb="4" eb="5">
      <t>オオ</t>
    </rPh>
    <rPh sb="7" eb="8">
      <t>ナガ</t>
    </rPh>
    <phoneticPr fontId="4"/>
  </si>
  <si>
    <t>　①e-Stat「平成25年住宅・土地統計調査」「平成27年度国勢調査」より、該当する表のファイルを探し、開きます。</t>
    <rPh sb="39" eb="41">
      <t>ガイトウ</t>
    </rPh>
    <rPh sb="43" eb="44">
      <t>ヒョウ</t>
    </rPh>
    <rPh sb="50" eb="51">
      <t>サガ</t>
    </rPh>
    <rPh sb="53" eb="54">
      <t>ヒラ</t>
    </rPh>
    <phoneticPr fontId="4"/>
  </si>
  <si>
    <r>
      <t>　　　✍</t>
    </r>
    <r>
      <rPr>
        <u/>
        <sz val="10"/>
        <color theme="1"/>
        <rFont val="メイリオ"/>
        <family val="3"/>
        <charset val="128"/>
      </rPr>
      <t>どの表を利用するかについては、それぞれのシートの「💡TIPS」にて記載しているので、そちらをご確認ください。</t>
    </r>
    <rPh sb="6" eb="7">
      <t>ヒョウ</t>
    </rPh>
    <rPh sb="8" eb="10">
      <t>リヨウ</t>
    </rPh>
    <rPh sb="38" eb="40">
      <t>キサイ</t>
    </rPh>
    <rPh sb="52" eb="54">
      <t>カクニン</t>
    </rPh>
    <phoneticPr fontId="4"/>
  </si>
  <si>
    <r>
      <t>　　ファイルを開いたら、</t>
    </r>
    <r>
      <rPr>
        <b/>
        <sz val="11"/>
        <color rgb="FFFF0000"/>
        <rFont val="メイリオ"/>
        <family val="3"/>
        <charset val="128"/>
      </rPr>
      <t>該当自治体のデータをコピー</t>
    </r>
    <r>
      <rPr>
        <sz val="11"/>
        <color theme="1"/>
        <rFont val="メイリオ"/>
        <family val="3"/>
        <charset val="128"/>
      </rPr>
      <t>します。</t>
    </r>
    <rPh sb="7" eb="8">
      <t>ヒラ</t>
    </rPh>
    <rPh sb="12" eb="14">
      <t>ガイトウ</t>
    </rPh>
    <rPh sb="14" eb="17">
      <t>ジチタイ</t>
    </rPh>
    <phoneticPr fontId="4"/>
  </si>
  <si>
    <r>
      <t>　②コピーした該当自治体のデータを、この推計シートの、対応する</t>
    </r>
    <r>
      <rPr>
        <b/>
        <u/>
        <sz val="11"/>
        <color rgb="FF0070C0"/>
        <rFont val="メイリオ"/>
        <family val="3"/>
        <charset val="128"/>
      </rPr>
      <t>青のシート</t>
    </r>
    <r>
      <rPr>
        <u/>
        <sz val="11"/>
        <color theme="1"/>
        <rFont val="メイリオ"/>
        <family val="3"/>
        <charset val="128"/>
      </rPr>
      <t>に貼り付ける</t>
    </r>
    <r>
      <rPr>
        <sz val="11"/>
        <color theme="1"/>
        <rFont val="メイリオ"/>
        <family val="3"/>
        <charset val="128"/>
      </rPr>
      <t>と、</t>
    </r>
    <r>
      <rPr>
        <b/>
        <sz val="11"/>
        <color theme="5"/>
        <rFont val="メイリオ"/>
        <family val="3"/>
        <charset val="128"/>
      </rPr>
      <t>作業完了</t>
    </r>
    <r>
      <rPr>
        <sz val="11"/>
        <color theme="1"/>
        <rFont val="メイリオ"/>
        <family val="3"/>
        <charset val="128"/>
      </rPr>
      <t>です。</t>
    </r>
    <rPh sb="7" eb="9">
      <t>ガイトウ</t>
    </rPh>
    <rPh sb="9" eb="12">
      <t>ジチタイ</t>
    </rPh>
    <rPh sb="20" eb="22">
      <t>スイケイ</t>
    </rPh>
    <phoneticPr fontId="4"/>
  </si>
  <si>
    <r>
      <t>　③</t>
    </r>
    <r>
      <rPr>
        <b/>
        <sz val="11"/>
        <color rgb="FF0070C0"/>
        <rFont val="メイリオ"/>
        <family val="3"/>
        <charset val="128"/>
      </rPr>
      <t>青のシート</t>
    </r>
    <r>
      <rPr>
        <sz val="11"/>
        <color theme="1"/>
        <rFont val="メイリオ"/>
        <family val="3"/>
        <charset val="128"/>
      </rPr>
      <t>の貼り付けが完了したら、</t>
    </r>
    <r>
      <rPr>
        <b/>
        <u/>
        <sz val="11"/>
        <color theme="9" tint="-0.249977111117893"/>
        <rFont val="メイリオ"/>
        <family val="3"/>
        <charset val="128"/>
      </rPr>
      <t>緑のシート</t>
    </r>
    <r>
      <rPr>
        <u/>
        <sz val="11"/>
        <color theme="1"/>
        <rFont val="メイリオ"/>
        <family val="3"/>
        <charset val="128"/>
      </rPr>
      <t>の空欄が自動的に埋まり</t>
    </r>
    <r>
      <rPr>
        <sz val="11"/>
        <color theme="1"/>
        <rFont val="メイリオ"/>
        <family val="3"/>
        <charset val="128"/>
      </rPr>
      <t>、推計シートが完成します！</t>
    </r>
    <rPh sb="2" eb="3">
      <t>アオ</t>
    </rPh>
    <rPh sb="8" eb="9">
      <t>ハ</t>
    </rPh>
    <rPh sb="10" eb="11">
      <t>ツ</t>
    </rPh>
    <rPh sb="13" eb="15">
      <t>カンリョウ</t>
    </rPh>
    <rPh sb="19" eb="20">
      <t>ミドリ</t>
    </rPh>
    <rPh sb="25" eb="27">
      <t>クウラン</t>
    </rPh>
    <rPh sb="28" eb="30">
      <t>ジドウ</t>
    </rPh>
    <rPh sb="30" eb="31">
      <t>テキ</t>
    </rPh>
    <rPh sb="32" eb="33">
      <t>ウ</t>
    </rPh>
    <rPh sb="36" eb="38">
      <t>スイケイ</t>
    </rPh>
    <rPh sb="42" eb="44">
      <t>カンセイ</t>
    </rPh>
    <phoneticPr fontId="4"/>
  </si>
  <si>
    <r>
      <t>▶</t>
    </r>
    <r>
      <rPr>
        <b/>
        <u/>
        <sz val="11"/>
        <color theme="1"/>
        <rFont val="メイリオ"/>
        <family val="3"/>
        <charset val="128"/>
      </rPr>
      <t>ご注意ください</t>
    </r>
    <rPh sb="2" eb="4">
      <t>チュウイ</t>
    </rPh>
    <phoneticPr fontId="4"/>
  </si>
  <si>
    <r>
      <t>このシートには、データの貼り付けを誤ってしまったときに、</t>
    </r>
    <r>
      <rPr>
        <b/>
        <u/>
        <sz val="11"/>
        <color rgb="FFFF0000"/>
        <rFont val="メイリオ"/>
        <family val="3"/>
        <charset val="128"/>
      </rPr>
      <t>自動で警告する機能はありません</t>
    </r>
    <r>
      <rPr>
        <sz val="11"/>
        <rFont val="メイリオ"/>
        <family val="3"/>
        <charset val="128"/>
      </rPr>
      <t>。</t>
    </r>
    <rPh sb="12" eb="13">
      <t>ハ</t>
    </rPh>
    <rPh sb="14" eb="15">
      <t>ツ</t>
    </rPh>
    <rPh sb="17" eb="18">
      <t>アヤマ</t>
    </rPh>
    <rPh sb="28" eb="30">
      <t>ジドウ</t>
    </rPh>
    <rPh sb="31" eb="33">
      <t>ケイコク</t>
    </rPh>
    <rPh sb="35" eb="37">
      <t>キノウ</t>
    </rPh>
    <phoneticPr fontId="4"/>
  </si>
  <si>
    <t>（例：1つのシートだけ別の自治体のデータを貼り付けてしまった、コピーする範囲を間違えたまま貼り付けてしまった、など）</t>
    <rPh sb="11" eb="12">
      <t>ベツ</t>
    </rPh>
    <rPh sb="13" eb="16">
      <t>ジチタイ</t>
    </rPh>
    <rPh sb="21" eb="22">
      <t>ハ</t>
    </rPh>
    <rPh sb="23" eb="24">
      <t>ツ</t>
    </rPh>
    <rPh sb="36" eb="38">
      <t>ハンイ</t>
    </rPh>
    <rPh sb="39" eb="41">
      <t>マチガ</t>
    </rPh>
    <rPh sb="45" eb="46">
      <t>ハ</t>
    </rPh>
    <rPh sb="47" eb="48">
      <t>ツ</t>
    </rPh>
    <phoneticPr fontId="4"/>
  </si>
  <si>
    <r>
      <rPr>
        <b/>
        <u/>
        <sz val="11"/>
        <color rgb="FFFF0000"/>
        <rFont val="メイリオ"/>
        <family val="3"/>
        <charset val="128"/>
      </rPr>
      <t>必ず該当自治体のデータを貼り付け</t>
    </r>
    <r>
      <rPr>
        <sz val="11"/>
        <color theme="1"/>
        <rFont val="メイリオ"/>
        <family val="3"/>
        <charset val="128"/>
      </rPr>
      <t>、作業終了後は、貼り付け間違いがないかご確認ください。</t>
    </r>
    <rPh sb="0" eb="1">
      <t>カナラ</t>
    </rPh>
    <rPh sb="2" eb="4">
      <t>ガイトウ</t>
    </rPh>
    <rPh sb="4" eb="7">
      <t>ジチタイ</t>
    </rPh>
    <rPh sb="12" eb="13">
      <t>ハ</t>
    </rPh>
    <rPh sb="14" eb="15">
      <t>ツ</t>
    </rPh>
    <rPh sb="17" eb="19">
      <t>サギョウ</t>
    </rPh>
    <rPh sb="19" eb="21">
      <t>シュウリョウ</t>
    </rPh>
    <rPh sb="21" eb="22">
      <t>ゴ</t>
    </rPh>
    <rPh sb="24" eb="25">
      <t>ハ</t>
    </rPh>
    <rPh sb="26" eb="27">
      <t>ツ</t>
    </rPh>
    <rPh sb="28" eb="30">
      <t>マチガ</t>
    </rPh>
    <rPh sb="36" eb="38">
      <t>カクニン</t>
    </rPh>
    <phoneticPr fontId="4"/>
  </si>
  <si>
    <r>
      <t>▶</t>
    </r>
    <r>
      <rPr>
        <b/>
        <u/>
        <sz val="11"/>
        <color theme="1"/>
        <rFont val="メイリオ"/>
        <family val="3"/>
        <charset val="128"/>
      </rPr>
      <t>参考資料のご案内</t>
    </r>
    <rPh sb="1" eb="3">
      <t>サンコウ</t>
    </rPh>
    <rPh sb="3" eb="5">
      <t>シリョウ</t>
    </rPh>
    <rPh sb="7" eb="9">
      <t>アンナイ</t>
    </rPh>
    <phoneticPr fontId="4"/>
  </si>
  <si>
    <r>
      <t xml:space="preserve">・ｶﾝﾀﾝ ﾅｯﾄｸ！高齢の要見守り世帯数、住宅確保要配慮世帯数を「見える化」する </t>
    </r>
    <r>
      <rPr>
        <sz val="10"/>
        <color theme="1"/>
        <rFont val="メイリオ"/>
        <family val="3"/>
        <charset val="128"/>
      </rPr>
      <t>～高齢者の潜在的居住支援ニーズの推計方法～</t>
    </r>
    <rPh sb="11" eb="13">
      <t>コウレイ</t>
    </rPh>
    <rPh sb="14" eb="15">
      <t>ヨウ</t>
    </rPh>
    <rPh sb="15" eb="17">
      <t>ミマモ</t>
    </rPh>
    <rPh sb="18" eb="20">
      <t>セタイ</t>
    </rPh>
    <rPh sb="20" eb="21">
      <t>スウ</t>
    </rPh>
    <rPh sb="22" eb="24">
      <t>ジュウタク</t>
    </rPh>
    <rPh sb="24" eb="26">
      <t>カクホ</t>
    </rPh>
    <rPh sb="26" eb="27">
      <t>ヨウ</t>
    </rPh>
    <rPh sb="27" eb="29">
      <t>ハイリョ</t>
    </rPh>
    <rPh sb="29" eb="32">
      <t>セタイスウ</t>
    </rPh>
    <rPh sb="34" eb="35">
      <t>ミ</t>
    </rPh>
    <rPh sb="37" eb="38">
      <t>カ</t>
    </rPh>
    <rPh sb="43" eb="46">
      <t>コウレイシャ</t>
    </rPh>
    <rPh sb="47" eb="50">
      <t>センザイテキ</t>
    </rPh>
    <rPh sb="50" eb="52">
      <t>キョジュウ</t>
    </rPh>
    <rPh sb="52" eb="54">
      <t>シエン</t>
    </rPh>
    <rPh sb="58" eb="60">
      <t>スイケイ</t>
    </rPh>
    <rPh sb="60" eb="62">
      <t>ホウホウ</t>
    </rPh>
    <phoneticPr fontId="4"/>
  </si>
  <si>
    <t>　　✍この推計シートを利用する目的や、更に詳細な作業手順等が書かれた資料です。こちらもあわせてご覧ください。</t>
    <rPh sb="5" eb="7">
      <t>スイケイ</t>
    </rPh>
    <rPh sb="11" eb="13">
      <t>リヨウ</t>
    </rPh>
    <rPh sb="15" eb="17">
      <t>モクテキ</t>
    </rPh>
    <rPh sb="19" eb="20">
      <t>サラ</t>
    </rPh>
    <rPh sb="21" eb="23">
      <t>ショウサイ</t>
    </rPh>
    <rPh sb="24" eb="26">
      <t>サギョウ</t>
    </rPh>
    <rPh sb="26" eb="28">
      <t>テジュン</t>
    </rPh>
    <rPh sb="28" eb="29">
      <t>ナド</t>
    </rPh>
    <rPh sb="30" eb="31">
      <t>カ</t>
    </rPh>
    <rPh sb="34" eb="36">
      <t>シリョウ</t>
    </rPh>
    <rPh sb="48" eb="49">
      <t>ラン</t>
    </rPh>
    <phoneticPr fontId="4"/>
  </si>
  <si>
    <t>「居住支援ニーズの見える化」が、居住支援を始めるための第一歩です。</t>
    <rPh sb="1" eb="5">
      <t>キョジュウシエン</t>
    </rPh>
    <rPh sb="9" eb="10">
      <t>ミ</t>
    </rPh>
    <rPh sb="12" eb="13">
      <t>カ</t>
    </rPh>
    <rPh sb="16" eb="18">
      <t>キョジュウ</t>
    </rPh>
    <rPh sb="18" eb="20">
      <t>シエン</t>
    </rPh>
    <rPh sb="21" eb="22">
      <t>ハジ</t>
    </rPh>
    <rPh sb="27" eb="28">
      <t>ダイ</t>
    </rPh>
    <rPh sb="28" eb="30">
      <t>イッポ</t>
    </rPh>
    <phoneticPr fontId="4"/>
  </si>
  <si>
    <t>ぜひ、この推計シートをご活用ください！</t>
    <rPh sb="5" eb="7">
      <t>スイケイ</t>
    </rPh>
    <rPh sb="12" eb="14">
      <t>カツヨウ</t>
    </rPh>
    <phoneticPr fontId="4"/>
  </si>
  <si>
    <r>
      <t>　　　✍</t>
    </r>
    <r>
      <rPr>
        <u/>
        <sz val="10"/>
        <color theme="1"/>
        <rFont val="メイリオ"/>
        <family val="3"/>
        <charset val="128"/>
      </rPr>
      <t>コピー＆貼り付けの手順は、「市区町村第1表」にお示ししていますので、あわせてご確認ください。</t>
    </r>
    <rPh sb="8" eb="9">
      <t>ハ</t>
    </rPh>
    <rPh sb="10" eb="11">
      <t>ツ</t>
    </rPh>
    <rPh sb="13" eb="15">
      <t>テジュン</t>
    </rPh>
    <rPh sb="18" eb="20">
      <t>シク</t>
    </rPh>
    <rPh sb="20" eb="22">
      <t>チョウソン</t>
    </rPh>
    <rPh sb="22" eb="23">
      <t>ダイ</t>
    </rPh>
    <rPh sb="24" eb="25">
      <t>ヒョウ</t>
    </rPh>
    <rPh sb="28" eb="29">
      <t>シメ</t>
    </rPh>
    <rPh sb="43" eb="45">
      <t>カクニン</t>
    </rPh>
    <phoneticPr fontId="4"/>
  </si>
  <si>
    <t>(その１.住    宅    の    種    類)</t>
    <rPh sb="5" eb="6">
      <t>ジュウ</t>
    </rPh>
    <rPh sb="10" eb="11">
      <t>タク</t>
    </rPh>
    <rPh sb="20" eb="21">
      <t>タネ</t>
    </rPh>
    <rPh sb="25" eb="26">
      <t>タグイ</t>
    </rPh>
    <phoneticPr fontId="5"/>
  </si>
  <si>
    <t>　専　　    用　　    住     　 宅</t>
    <rPh sb="1" eb="2">
      <t>アツム</t>
    </rPh>
    <rPh sb="8" eb="9">
      <t>ヨウ</t>
    </rPh>
    <rPh sb="15" eb="16">
      <t>ジュウ</t>
    </rPh>
    <rPh sb="23" eb="24">
      <t>タク</t>
    </rPh>
    <phoneticPr fontId="5"/>
  </si>
  <si>
    <t>　店  舗  そ  の 他 の 併 用 住 宅</t>
    <rPh sb="1" eb="2">
      <t>ミセ</t>
    </rPh>
    <rPh sb="4" eb="5">
      <t>ミセ</t>
    </rPh>
    <rPh sb="12" eb="13">
      <t>タ</t>
    </rPh>
    <rPh sb="16" eb="17">
      <t>ヘイ</t>
    </rPh>
    <rPh sb="18" eb="19">
      <t>ヨウ</t>
    </rPh>
    <rPh sb="20" eb="21">
      <t>ジュウ</t>
    </rPh>
    <rPh sb="22" eb="23">
      <t>タク</t>
    </rPh>
    <phoneticPr fontId="5"/>
  </si>
  <si>
    <t>(その２.住  宅  の  所 有 の 関 係)</t>
    <rPh sb="5" eb="6">
      <t>ジュウ</t>
    </rPh>
    <rPh sb="8" eb="9">
      <t>タク</t>
    </rPh>
    <rPh sb="14" eb="15">
      <t>トコロ</t>
    </rPh>
    <rPh sb="16" eb="17">
      <t>ユウ</t>
    </rPh>
    <rPh sb="20" eb="21">
      <t>セキ</t>
    </rPh>
    <rPh sb="22" eb="23">
      <t>カカリ</t>
    </rPh>
    <phoneticPr fontId="5"/>
  </si>
  <si>
    <t>　持　  　　　　 ち　　　　  　 家</t>
    <rPh sb="1" eb="2">
      <t>モ</t>
    </rPh>
    <rPh sb="19" eb="20">
      <t>イエ</t>
    </rPh>
    <phoneticPr fontId="5"/>
  </si>
  <si>
    <t>　借　　　　　　　　　　    　　家</t>
    <rPh sb="1" eb="2">
      <t>シャク</t>
    </rPh>
    <rPh sb="18" eb="19">
      <t>イエ</t>
    </rPh>
    <phoneticPr fontId="5"/>
  </si>
  <si>
    <t xml:space="preserve">住 宅 以 外 で人が居住する建 物 数 </t>
    <rPh sb="9" eb="10">
      <t>ヒト</t>
    </rPh>
    <rPh sb="11" eb="13">
      <t>キョジュウ</t>
    </rPh>
    <rPh sb="15" eb="16">
      <t>ケン</t>
    </rPh>
    <rPh sb="17" eb="18">
      <t>ブツ</t>
    </rPh>
    <rPh sb="19" eb="20">
      <t>スウ</t>
    </rPh>
    <phoneticPr fontId="5"/>
  </si>
  <si>
    <t>空　　き　　家　　総　　数</t>
    <rPh sb="0" eb="1">
      <t>ア</t>
    </rPh>
    <rPh sb="6" eb="7">
      <t>ヤ</t>
    </rPh>
    <rPh sb="9" eb="10">
      <t>フサ</t>
    </rPh>
    <rPh sb="12" eb="13">
      <t>カズ</t>
    </rPh>
    <phoneticPr fontId="5"/>
  </si>
  <si>
    <t>　　二　 次　 的　 住　 宅</t>
    <rPh sb="2" eb="3">
      <t>ニ</t>
    </rPh>
    <rPh sb="5" eb="6">
      <t>ツギ</t>
    </rPh>
    <rPh sb="8" eb="9">
      <t>マト</t>
    </rPh>
    <rPh sb="11" eb="12">
      <t>ジュウ</t>
    </rPh>
    <rPh sb="14" eb="15">
      <t>タク</t>
    </rPh>
    <phoneticPr fontId="5"/>
  </si>
  <si>
    <t>　　賃　貸　用　の　住  宅</t>
    <rPh sb="2" eb="3">
      <t>チン</t>
    </rPh>
    <rPh sb="4" eb="5">
      <t>カシ</t>
    </rPh>
    <rPh sb="6" eb="7">
      <t>ヨウ</t>
    </rPh>
    <rPh sb="10" eb="11">
      <t>ジュウ</t>
    </rPh>
    <rPh sb="13" eb="14">
      <t>タク</t>
    </rPh>
    <phoneticPr fontId="5"/>
  </si>
  <si>
    <t>　　そ　の　他　の　住  宅</t>
    <rPh sb="6" eb="7">
      <t>タ</t>
    </rPh>
    <rPh sb="10" eb="11">
      <t>ジュウ</t>
    </rPh>
    <rPh sb="13" eb="14">
      <t>タク</t>
    </rPh>
    <phoneticPr fontId="5"/>
  </si>
  <si>
    <t>　腐　朽 ･ 破　損　 あ　り</t>
    <rPh sb="1" eb="2">
      <t>クサ</t>
    </rPh>
    <rPh sb="3" eb="4">
      <t>キュウ</t>
    </rPh>
    <rPh sb="7" eb="8">
      <t>ヤブ</t>
    </rPh>
    <rPh sb="9" eb="10">
      <t>ソン</t>
    </rPh>
    <phoneticPr fontId="5"/>
  </si>
  <si>
    <t>　腐　朽 ･ 破　損　 な　し</t>
    <rPh sb="1" eb="2">
      <t>クサ</t>
    </rPh>
    <rPh sb="3" eb="4">
      <t>キュウ</t>
    </rPh>
    <rPh sb="7" eb="8">
      <t>ヤブ</t>
    </rPh>
    <rPh sb="9" eb="10">
      <t>ソン</t>
    </rPh>
    <phoneticPr fontId="5"/>
  </si>
  <si>
    <t>主　 世　 帯　 総　 数</t>
    <rPh sb="0" eb="1">
      <t>シュ</t>
    </rPh>
    <phoneticPr fontId="12"/>
  </si>
  <si>
    <t>　　１              人</t>
    <rPh sb="17" eb="18">
      <t>ヒト</t>
    </rPh>
    <phoneticPr fontId="12"/>
  </si>
  <si>
    <t>　　７　 人　  以　 上</t>
    <rPh sb="5" eb="6">
      <t>ニン</t>
    </rPh>
    <rPh sb="9" eb="10">
      <t>イ</t>
    </rPh>
    <rPh sb="12" eb="13">
      <t>ウエ</t>
    </rPh>
    <phoneticPr fontId="12"/>
  </si>
  <si>
    <t>　　　　親　　　　　 族　　　　   世　　　　 帯</t>
    <rPh sb="4" eb="5">
      <t>オヤ</t>
    </rPh>
    <rPh sb="11" eb="12">
      <t>ヤカラ</t>
    </rPh>
    <rPh sb="19" eb="20">
      <t>ヨ</t>
    </rPh>
    <rPh sb="25" eb="26">
      <t>オビ</t>
    </rPh>
    <phoneticPr fontId="12"/>
  </si>
  <si>
    <t>　　　　　核　　　 家　　　 族 　　　 世　　 帯</t>
    <rPh sb="5" eb="6">
      <t>カク</t>
    </rPh>
    <rPh sb="10" eb="11">
      <t>イエ</t>
    </rPh>
    <rPh sb="15" eb="16">
      <t>ヤカラ</t>
    </rPh>
    <rPh sb="21" eb="22">
      <t>ヨ</t>
    </rPh>
    <rPh sb="25" eb="26">
      <t>オビ</t>
    </rPh>
    <phoneticPr fontId="12"/>
  </si>
  <si>
    <t>　　　　　　夫　　婦　　の　  み　  の　 世　帯</t>
    <rPh sb="6" eb="7">
      <t>オット</t>
    </rPh>
    <rPh sb="9" eb="10">
      <t>フ</t>
    </rPh>
    <rPh sb="23" eb="24">
      <t>ヨ</t>
    </rPh>
    <rPh sb="25" eb="26">
      <t>オビ</t>
    </rPh>
    <phoneticPr fontId="12"/>
  </si>
  <si>
    <t>　　　　　　夫 婦　と　子 供　か ら　成 る 世帯</t>
    <rPh sb="6" eb="7">
      <t>オット</t>
    </rPh>
    <rPh sb="8" eb="9">
      <t>フ</t>
    </rPh>
    <rPh sb="12" eb="13">
      <t>コ</t>
    </rPh>
    <rPh sb="14" eb="15">
      <t>トモ</t>
    </rPh>
    <rPh sb="20" eb="21">
      <t>ナ</t>
    </rPh>
    <rPh sb="24" eb="25">
      <t>ヨ</t>
    </rPh>
    <rPh sb="25" eb="26">
      <t>オビ</t>
    </rPh>
    <phoneticPr fontId="12"/>
  </si>
  <si>
    <t>　　　　　　　夫 婦  の い ず れ か が  家 計を</t>
    <rPh sb="7" eb="8">
      <t>オット</t>
    </rPh>
    <rPh sb="9" eb="10">
      <t>フ</t>
    </rPh>
    <rPh sb="25" eb="26">
      <t>イエ</t>
    </rPh>
    <rPh sb="27" eb="28">
      <t>ケイ</t>
    </rPh>
    <phoneticPr fontId="12"/>
  </si>
  <si>
    <t>　　　　　　   主　に　支　え　る　者　の　世帯</t>
    <rPh sb="9" eb="10">
      <t>オモ</t>
    </rPh>
    <rPh sb="13" eb="14">
      <t>ササ</t>
    </rPh>
    <rPh sb="19" eb="20">
      <t>モノ</t>
    </rPh>
    <rPh sb="23" eb="24">
      <t>ヨ</t>
    </rPh>
    <rPh sb="24" eb="25">
      <t>オビ</t>
    </rPh>
    <phoneticPr fontId="12"/>
  </si>
  <si>
    <t>　　　　　　　子 供が 家 計を主に支える者の世帯</t>
    <rPh sb="7" eb="8">
      <t>コ</t>
    </rPh>
    <rPh sb="9" eb="10">
      <t>キョウ</t>
    </rPh>
    <rPh sb="12" eb="13">
      <t>イエ</t>
    </rPh>
    <rPh sb="14" eb="15">
      <t>ケイ</t>
    </rPh>
    <rPh sb="16" eb="17">
      <t>オモ</t>
    </rPh>
    <rPh sb="18" eb="19">
      <t>ササ</t>
    </rPh>
    <rPh sb="21" eb="22">
      <t>モノ</t>
    </rPh>
    <rPh sb="23" eb="25">
      <t>セタイ</t>
    </rPh>
    <phoneticPr fontId="12"/>
  </si>
  <si>
    <t>　　　　　　男親 又は 女親 と 子供 から成る世帯</t>
    <rPh sb="6" eb="7">
      <t>オトコ</t>
    </rPh>
    <rPh sb="7" eb="8">
      <t>オヤ</t>
    </rPh>
    <rPh sb="9" eb="10">
      <t>マタ</t>
    </rPh>
    <rPh sb="12" eb="13">
      <t>オンナ</t>
    </rPh>
    <rPh sb="13" eb="14">
      <t>オヤ</t>
    </rPh>
    <rPh sb="17" eb="18">
      <t>コ</t>
    </rPh>
    <rPh sb="18" eb="19">
      <t>トモ</t>
    </rPh>
    <rPh sb="22" eb="23">
      <t>ナ</t>
    </rPh>
    <rPh sb="24" eb="25">
      <t>ヨ</t>
    </rPh>
    <rPh sb="25" eb="26">
      <t>オビ</t>
    </rPh>
    <phoneticPr fontId="12"/>
  </si>
  <si>
    <t>　　　　　そ　 の　 他　　の　　親 　族 　世 帯</t>
    <rPh sb="11" eb="12">
      <t>タ</t>
    </rPh>
    <rPh sb="17" eb="18">
      <t>オヤ</t>
    </rPh>
    <rPh sb="20" eb="21">
      <t>ヤカラ</t>
    </rPh>
    <rPh sb="23" eb="24">
      <t>ヨ</t>
    </rPh>
    <rPh sb="25" eb="26">
      <t>オビ</t>
    </rPh>
    <phoneticPr fontId="12"/>
  </si>
  <si>
    <t>　　　　非　　　  親　　　  族　　　  世　　 帯</t>
    <rPh sb="4" eb="5">
      <t>ヒ</t>
    </rPh>
    <rPh sb="10" eb="11">
      <t>オヤ</t>
    </rPh>
    <rPh sb="16" eb="17">
      <t>ヤカラ</t>
    </rPh>
    <rPh sb="22" eb="23">
      <t>ヨ</t>
    </rPh>
    <rPh sb="26" eb="27">
      <t>オビ</t>
    </rPh>
    <phoneticPr fontId="12"/>
  </si>
  <si>
    <t>　　　　単　　　　　 独　　　 　  世 　　　　帯</t>
    <rPh sb="4" eb="5">
      <t>タン</t>
    </rPh>
    <rPh sb="11" eb="12">
      <t>ドク</t>
    </rPh>
    <rPh sb="19" eb="20">
      <t>ヨ</t>
    </rPh>
    <rPh sb="25" eb="26">
      <t>オビ</t>
    </rPh>
    <phoneticPr fontId="12"/>
  </si>
  <si>
    <t>高　　  齢　　　 夫　 　 婦　 　 世　 　帯　 数</t>
    <rPh sb="0" eb="1">
      <t>タカ</t>
    </rPh>
    <rPh sb="5" eb="6">
      <t>ヨワイ</t>
    </rPh>
    <rPh sb="10" eb="11">
      <t>オット</t>
    </rPh>
    <rPh sb="15" eb="16">
      <t>フ</t>
    </rPh>
    <rPh sb="20" eb="21">
      <t>ヨ</t>
    </rPh>
    <rPh sb="24" eb="25">
      <t>オビ</t>
    </rPh>
    <rPh sb="27" eb="28">
      <t>スウ</t>
    </rPh>
    <phoneticPr fontId="12"/>
  </si>
  <si>
    <t>65 歳　以 上　の　世　帯　員 の　い　る　世帯数</t>
    <rPh sb="3" eb="4">
      <t>サイ</t>
    </rPh>
    <rPh sb="5" eb="6">
      <t>イ</t>
    </rPh>
    <rPh sb="7" eb="8">
      <t>ウエ</t>
    </rPh>
    <rPh sb="11" eb="12">
      <t>ヨ</t>
    </rPh>
    <rPh sb="13" eb="14">
      <t>オビ</t>
    </rPh>
    <rPh sb="15" eb="16">
      <t>イン</t>
    </rPh>
    <rPh sb="23" eb="24">
      <t>ヨ</t>
    </rPh>
    <rPh sb="24" eb="25">
      <t>オビ</t>
    </rPh>
    <rPh sb="25" eb="26">
      <t>スウ</t>
    </rPh>
    <phoneticPr fontId="12"/>
  </si>
  <si>
    <t>　　持　 　　　　　　　　ち　　 　　 　　　　家</t>
    <rPh sb="2" eb="3">
      <t>モ</t>
    </rPh>
    <rPh sb="24" eb="25">
      <t>イエ</t>
    </rPh>
    <phoneticPr fontId="12"/>
  </si>
  <si>
    <t>　　借　　　   　 　　　　　　　 　　　　　　家</t>
    <rPh sb="2" eb="3">
      <t>シャク</t>
    </rPh>
    <rPh sb="25" eb="26">
      <t>イエ</t>
    </rPh>
    <phoneticPr fontId="12"/>
  </si>
  <si>
    <t>　　　公　　 　 営　　　  の　　 　 借　 　  家</t>
    <rPh sb="3" eb="4">
      <t>コウ</t>
    </rPh>
    <rPh sb="9" eb="10">
      <t>エイ</t>
    </rPh>
    <rPh sb="21" eb="22">
      <t>シャク</t>
    </rPh>
    <rPh sb="27" eb="28">
      <t>イエ</t>
    </rPh>
    <phoneticPr fontId="12"/>
  </si>
  <si>
    <t>　　　都 市 再 生 機 構  (UR)　･　公　社 の借家</t>
    <rPh sb="3" eb="4">
      <t>ミヤコ</t>
    </rPh>
    <rPh sb="5" eb="6">
      <t>シ</t>
    </rPh>
    <rPh sb="7" eb="8">
      <t>サイ</t>
    </rPh>
    <rPh sb="9" eb="10">
      <t>ショウ</t>
    </rPh>
    <rPh sb="11" eb="12">
      <t>キ</t>
    </rPh>
    <rPh sb="13" eb="14">
      <t>カマエ</t>
    </rPh>
    <rPh sb="23" eb="24">
      <t>コウ</t>
    </rPh>
    <rPh sb="25" eb="26">
      <t>シャ</t>
    </rPh>
    <rPh sb="28" eb="29">
      <t>シャク</t>
    </rPh>
    <rPh sb="29" eb="30">
      <t>イエ</t>
    </rPh>
    <phoneticPr fontId="12"/>
  </si>
  <si>
    <t>　　　民　　　　 　営　　　 　 　借　　  　　家</t>
    <rPh sb="3" eb="4">
      <t>ミン</t>
    </rPh>
    <rPh sb="10" eb="11">
      <t>エイ</t>
    </rPh>
    <rPh sb="18" eb="19">
      <t>シャク</t>
    </rPh>
    <rPh sb="25" eb="26">
      <t>イエ</t>
    </rPh>
    <phoneticPr fontId="12"/>
  </si>
  <si>
    <t>　　　給　　　　 　与　　　 　　 住　　　  　宅</t>
    <rPh sb="3" eb="4">
      <t>キュウ</t>
    </rPh>
    <rPh sb="10" eb="11">
      <t>アタエ</t>
    </rPh>
    <rPh sb="18" eb="19">
      <t>ジュウ</t>
    </rPh>
    <rPh sb="25" eb="26">
      <t>タク</t>
    </rPh>
    <phoneticPr fontId="12"/>
  </si>
  <si>
    <t>　同居 世帯・住宅 以外 の 建物 に 居住 する世帯</t>
    <rPh sb="1" eb="2">
      <t>ドウ</t>
    </rPh>
    <rPh sb="2" eb="3">
      <t>キョ</t>
    </rPh>
    <rPh sb="4" eb="5">
      <t>ヨ</t>
    </rPh>
    <rPh sb="5" eb="6">
      <t>オビ</t>
    </rPh>
    <rPh sb="7" eb="8">
      <t>ジュウ</t>
    </rPh>
    <rPh sb="8" eb="9">
      <t>タク</t>
    </rPh>
    <rPh sb="10" eb="11">
      <t>イ</t>
    </rPh>
    <rPh sb="11" eb="12">
      <t>ガイ</t>
    </rPh>
    <rPh sb="15" eb="16">
      <t>ケン</t>
    </rPh>
    <rPh sb="16" eb="17">
      <t>ブツ</t>
    </rPh>
    <rPh sb="20" eb="21">
      <t>キョ</t>
    </rPh>
    <rPh sb="21" eb="22">
      <t>ジュウ</t>
    </rPh>
    <rPh sb="25" eb="26">
      <t>ヨ</t>
    </rPh>
    <rPh sb="26" eb="27">
      <t>オビ</t>
    </rPh>
    <phoneticPr fontId="12"/>
  </si>
  <si>
    <t>　　住  宅  以  外　の　建 物  に  居 住</t>
    <rPh sb="2" eb="3">
      <t>ジュウ</t>
    </rPh>
    <rPh sb="5" eb="6">
      <t>タク</t>
    </rPh>
    <rPh sb="8" eb="9">
      <t>イ</t>
    </rPh>
    <rPh sb="11" eb="12">
      <t>ソト</t>
    </rPh>
    <rPh sb="15" eb="16">
      <t>タツル</t>
    </rPh>
    <rPh sb="17" eb="18">
      <t>モノ</t>
    </rPh>
    <rPh sb="23" eb="24">
      <t>キョ</t>
    </rPh>
    <rPh sb="25" eb="26">
      <t>ジュウ</t>
    </rPh>
    <phoneticPr fontId="12"/>
  </si>
  <si>
    <t xml:space="preserve">65 歳 以 上  の  夫 婦 普 通 世 帯 総 数 </t>
    <rPh sb="13" eb="14">
      <t>オット</t>
    </rPh>
    <rPh sb="15" eb="16">
      <t>フ</t>
    </rPh>
    <rPh sb="17" eb="18">
      <t>ススム</t>
    </rPh>
    <rPh sb="19" eb="20">
      <t>ツウ</t>
    </rPh>
    <rPh sb="21" eb="22">
      <t>ヨ</t>
    </rPh>
    <rPh sb="23" eb="24">
      <t>オビ</t>
    </rPh>
    <rPh sb="25" eb="26">
      <t>ソウ</t>
    </rPh>
    <rPh sb="27" eb="28">
      <t>カズ</t>
    </rPh>
    <phoneticPr fontId="114"/>
  </si>
  <si>
    <t xml:space="preserve">　　同　　  　 居　　    　世　　   　帯 </t>
    <rPh sb="2" eb="3">
      <t>ドウ</t>
    </rPh>
    <rPh sb="9" eb="10">
      <t>キョ</t>
    </rPh>
    <rPh sb="17" eb="18">
      <t>ヨ</t>
    </rPh>
    <rPh sb="24" eb="25">
      <t>オビ</t>
    </rPh>
    <phoneticPr fontId="12"/>
  </si>
  <si>
    <t xml:space="preserve">　い ず れか一方のみが 65 歳 以上の 夫婦 </t>
    <rPh sb="7" eb="8">
      <t>１</t>
    </rPh>
    <rPh sb="8" eb="9">
      <t>カタ</t>
    </rPh>
    <phoneticPr fontId="12"/>
  </si>
  <si>
    <t xml:space="preserve">　夫   婦   と   も    65   歳   以   上 </t>
    <rPh sb="1" eb="2">
      <t>オット</t>
    </rPh>
    <rPh sb="5" eb="6">
      <t>フ</t>
    </rPh>
    <rPh sb="23" eb="24">
      <t>サイ</t>
    </rPh>
    <rPh sb="27" eb="28">
      <t>イ</t>
    </rPh>
    <rPh sb="31" eb="32">
      <t>ウエ</t>
    </rPh>
    <phoneticPr fontId="12"/>
  </si>
  <si>
    <t xml:space="preserve">高  齢  夫  婦   普  通  世  帯  総　 数 </t>
    <rPh sb="0" eb="1">
      <t>タカ</t>
    </rPh>
    <rPh sb="3" eb="4">
      <t>ヨワイ</t>
    </rPh>
    <rPh sb="6" eb="7">
      <t>オット</t>
    </rPh>
    <rPh sb="9" eb="10">
      <t>フ</t>
    </rPh>
    <rPh sb="13" eb="14">
      <t>ススム</t>
    </rPh>
    <rPh sb="16" eb="17">
      <t>ツウ</t>
    </rPh>
    <rPh sb="19" eb="20">
      <t>ヨ</t>
    </rPh>
    <rPh sb="22" eb="23">
      <t>オビ</t>
    </rPh>
    <rPh sb="25" eb="26">
      <t>フサ</t>
    </rPh>
    <rPh sb="28" eb="29">
      <t>カズ</t>
    </rPh>
    <phoneticPr fontId="114"/>
  </si>
  <si>
    <t>07　  福　　  島　　  県</t>
  </si>
  <si>
    <t>Fukushima-ken</t>
  </si>
  <si>
    <t>　　　　25         ～         29歳</t>
    <rPh sb="27" eb="28">
      <t>サイ</t>
    </rPh>
    <phoneticPr fontId="5"/>
  </si>
  <si>
    <t>　　　都市再生機構(UR)・公社の借家</t>
    <rPh sb="3" eb="5">
      <t>トシ</t>
    </rPh>
    <rPh sb="5" eb="7">
      <t>サイセイ</t>
    </rPh>
    <rPh sb="7" eb="9">
      <t>キコウ</t>
    </rPh>
    <rPh sb="14" eb="16">
      <t>コウシャ</t>
    </rPh>
    <rPh sb="17" eb="19">
      <t>シャッカ</t>
    </rPh>
    <phoneticPr fontId="5"/>
  </si>
  <si>
    <t>普    通    世   帯    総   数</t>
  </si>
  <si>
    <t>　　　　２</t>
  </si>
  <si>
    <t>　主           世           帯</t>
  </si>
  <si>
    <t>　　持          ち          家</t>
  </si>
  <si>
    <t>　　借                      家</t>
  </si>
  <si>
    <t>　　　公   営    の    借   家</t>
  </si>
  <si>
    <t xml:space="preserve">　　　民  営  借  家 (木    造) </t>
  </si>
  <si>
    <t>　　　民  営  借  家 (非 木 造)</t>
  </si>
  <si>
    <t>　　　給      与     住     宅</t>
  </si>
  <si>
    <t>　同      居       世       帯</t>
  </si>
  <si>
    <t>　住宅以外の建物に居住する世帯</t>
  </si>
  <si>
    <t>　25    　    ～     　  34歳</t>
    <rPh sb="23" eb="24">
      <t>サイ</t>
    </rPh>
    <phoneticPr fontId="10"/>
  </si>
  <si>
    <t>郡山市</t>
  </si>
  <si>
    <t>07203 郡山市</t>
  </si>
  <si>
    <t>203　 郡　　  山　　　市</t>
  </si>
  <si>
    <t>Koriyama-shi</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</si>
</sst>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6" formatCode="&quot;¥&quot;#,##0;[Red]&quot;¥&quot;\-#,##0"/>
    <numFmt numFmtId="176" formatCode="###,###,##0;&quot;-&quot;##,###,##0"/>
    <numFmt numFmtId="177" formatCode="##,###,###,##0;&quot;-&quot;#,###,###,##0"/>
    <numFmt numFmtId="178" formatCode="##,###,##0;&quot;-&quot;#,###,##0"/>
    <numFmt numFmtId="179" formatCode="\ ###,###,##0;&quot;-&quot;###,###,##0"/>
    <numFmt numFmtId="180" formatCode="##,###,###,###,##0;&quot;-&quot;#,###,###,###,##0"/>
    <numFmt numFmtId="181" formatCode="0.0%"/>
    <numFmt numFmtId="182" formatCode="###,###,###,###,##0;&quot;-&quot;##,###,###,###,##0"/>
    <numFmt numFmtId="183" formatCode="#,###,###,##0;&quot;-&quot;###,###,##0"/>
    <numFmt numFmtId="184" formatCode="###,###,###,###,###,##0;&quot;-&quot;##,###,###,###,###,##0"/>
    <numFmt numFmtId="185" formatCode="#,###,###,###,###,###,##0;&quot; -&quot;###,###,###,###,###,##0"/>
    <numFmt numFmtId="186" formatCode="\ ###,###,###,###,###,##0;&quot;-&quot;###,###,###,###,###,##0"/>
    <numFmt numFmtId="187" formatCode="##,###,###,###,###,##0;&quot;-&quot;#,###,###,###,###,##0"/>
    <numFmt numFmtId="188" formatCode="\ ###,###,###,###,##0;&quot;-&quot;###,###,###,###,##0"/>
    <numFmt numFmtId="189" formatCode="#,###,###,##0;&quot; -&quot;###,###,##0"/>
    <numFmt numFmtId="190" formatCode="###,###,###,##0;&quot;-&quot;##,###,###,##0"/>
    <numFmt numFmtId="191" formatCode="\ ###,##0;&quot;-&quot;###,##0"/>
    <numFmt numFmtId="192" formatCode="[&lt;=999]000;[&lt;=9999]000\-00;000\-0000"/>
    <numFmt numFmtId="193" formatCode="#,##0&quot;戸&quot;"/>
    <numFmt numFmtId="194" formatCode="&quot;(&quot;0.0%&quot;)&quot;"/>
    <numFmt numFmtId="195" formatCode="#,##0&quot;人&quot;"/>
    <numFmt numFmtId="196" formatCode="#,##0&quot;世帯&quot;"/>
    <numFmt numFmtId="197" formatCode="&quot;¥&quot;#,##0;[Red]&quot;¥&quot;\-#,##0"/>
  </numFmts>
  <fonts count="115">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0"/>
      <color theme="1"/>
      <name val="ＭＳ 明朝"/>
      <family val="1"/>
      <charset val="128"/>
    </font>
    <font>
      <sz val="6"/>
      <name val="游ゴシック"/>
      <family val="2"/>
      <charset val="128"/>
      <scheme val="minor"/>
    </font>
    <font>
      <sz val="10"/>
      <name val="ＭＳ 明朝"/>
      <family val="1"/>
      <charset val="128"/>
    </font>
    <font>
      <sz val="14"/>
      <color theme="1"/>
      <name val="ＭＳ 明朝"/>
      <family val="1"/>
      <charset val="128"/>
    </font>
    <font>
      <sz val="11"/>
      <name val="ＭＳ Ｐゴシック"/>
      <family val="3"/>
      <charset val="128"/>
    </font>
    <font>
      <sz val="15"/>
      <name val="ＭＳ 明朝"/>
      <family val="1"/>
      <charset val="128"/>
    </font>
    <font>
      <sz val="14"/>
      <name val="ＭＳ 明朝"/>
      <family val="1"/>
      <charset val="128"/>
    </font>
    <font>
      <sz val="6"/>
      <name val="ＭＳ Ｐ明朝"/>
      <family val="1"/>
      <charset val="128"/>
    </font>
    <font>
      <sz val="15"/>
      <color theme="1"/>
      <name val="ＭＳ 明朝"/>
      <family val="1"/>
      <charset val="128"/>
    </font>
    <font>
      <sz val="6"/>
      <name val="ＭＳ Ｐゴシック"/>
      <family val="3"/>
      <charset val="128"/>
    </font>
    <font>
      <sz val="12"/>
      <name val="ＭＳ 明朝"/>
      <family val="1"/>
      <charset val="128"/>
    </font>
    <font>
      <sz val="9"/>
      <name val="Times New Roman"/>
      <family val="1"/>
    </font>
    <font>
      <sz val="12"/>
      <color theme="1"/>
      <name val="Times New Roman"/>
      <family val="1"/>
    </font>
    <font>
      <sz val="12"/>
      <name val="Times New Roman"/>
      <family val="1"/>
    </font>
    <font>
      <sz val="6"/>
      <name val="ＭＳ 明朝"/>
      <family val="1"/>
      <charset val="128"/>
    </font>
    <font>
      <sz val="9"/>
      <color theme="1"/>
      <name val="ＭＳ 明朝"/>
      <family val="1"/>
      <charset val="128"/>
    </font>
    <font>
      <sz val="9"/>
      <color indexed="8"/>
      <name val="ＭＳ 明朝"/>
      <family val="1"/>
      <charset val="128"/>
    </font>
    <font>
      <sz val="9"/>
      <color indexed="8"/>
      <name val="Times New Roman"/>
      <family val="1"/>
    </font>
    <font>
      <sz val="9"/>
      <color theme="1"/>
      <name val="Times New Roman"/>
      <family val="1"/>
    </font>
    <font>
      <sz val="6"/>
      <color theme="1"/>
      <name val="Times New Roman"/>
      <family val="1"/>
    </font>
    <font>
      <sz val="6"/>
      <name val="Times New Roman"/>
      <family val="1"/>
    </font>
    <font>
      <sz val="9"/>
      <name val="ＭＳ ゴシック"/>
      <family val="3"/>
      <charset val="128"/>
    </font>
    <font>
      <sz val="9"/>
      <color theme="1"/>
      <name val="ＭＳ ゴシック"/>
      <family val="3"/>
      <charset val="128"/>
    </font>
    <font>
      <sz val="9"/>
      <name val="ＭＳ 明朝"/>
      <family val="1"/>
      <charset val="128"/>
    </font>
    <font>
      <sz val="6"/>
      <color theme="1"/>
      <name val="ＭＳ 明朝"/>
      <family val="1"/>
      <charset val="128"/>
    </font>
    <font>
      <sz val="12"/>
      <color theme="1"/>
      <name val="Century"/>
      <family val="1"/>
    </font>
    <font>
      <sz val="12"/>
      <name val="Century"/>
      <family val="1"/>
    </font>
    <font>
      <sz val="11"/>
      <color theme="1"/>
      <name val="Meiryo UI"/>
      <family val="3"/>
      <charset val="128"/>
    </font>
    <font>
      <b/>
      <sz val="11"/>
      <color theme="1"/>
      <name val="Meiryo UI"/>
      <family val="3"/>
      <charset val="128"/>
    </font>
    <font>
      <sz val="10"/>
      <color theme="1"/>
      <name val="Meiryo UI"/>
      <family val="3"/>
      <charset val="128"/>
    </font>
    <font>
      <sz val="9"/>
      <color theme="1"/>
      <name val="Meiryo UI"/>
      <family val="3"/>
      <charset val="128"/>
    </font>
    <font>
      <sz val="9"/>
      <color rgb="FFFF0000"/>
      <name val="ＭＳ 明朝"/>
      <family val="1"/>
      <charset val="128"/>
    </font>
    <font>
      <sz val="11"/>
      <color rgb="FFFF0000"/>
      <name val="Meiryo UI"/>
      <family val="3"/>
      <charset val="128"/>
    </font>
    <font>
      <sz val="9"/>
      <color rgb="FFFF0000"/>
      <name val="Times New Roman"/>
      <family val="1"/>
    </font>
    <font>
      <sz val="10"/>
      <color rgb="FFFF0000"/>
      <name val="ＭＳ 明朝"/>
      <family val="1"/>
      <charset val="128"/>
    </font>
    <font>
      <sz val="10"/>
      <color rgb="FFFF0000"/>
      <name val="Meiryo UI"/>
      <family val="3"/>
      <charset val="128"/>
    </font>
    <font>
      <sz val="12"/>
      <color rgb="FFFF0000"/>
      <name val="ＭＳ 明朝"/>
      <family val="1"/>
      <charset val="128"/>
    </font>
    <font>
      <sz val="14"/>
      <color theme="1"/>
      <name val="HG創英角ﾎﾟｯﾌﾟ体"/>
      <family val="3"/>
      <charset val="128"/>
    </font>
    <font>
      <sz val="11"/>
      <color theme="1"/>
      <name val="ＭＳ Ｐゴシック"/>
      <family val="3"/>
      <charset val="128"/>
    </font>
    <font>
      <sz val="12"/>
      <color theme="1"/>
      <name val="HGS創英角ﾎﾟｯﾌﾟ体"/>
      <family val="3"/>
      <charset val="128"/>
    </font>
    <font>
      <sz val="9"/>
      <color theme="1"/>
      <name val="ＭＳ Ｐゴシック"/>
      <family val="3"/>
      <charset val="128"/>
    </font>
    <font>
      <b/>
      <sz val="9"/>
      <color rgb="FFFF0000"/>
      <name val="ＭＳ Ｐゴシック"/>
      <family val="3"/>
      <charset val="128"/>
    </font>
    <font>
      <sz val="9"/>
      <color rgb="FFFF0000"/>
      <name val="ＭＳ Ｐゴシック"/>
      <family val="3"/>
      <charset val="128"/>
    </font>
    <font>
      <sz val="10"/>
      <color theme="1"/>
      <name val="ＭＳ Ｐゴシック"/>
      <family val="3"/>
      <charset val="128"/>
    </font>
    <font>
      <b/>
      <sz val="11"/>
      <color theme="1"/>
      <name val="ＭＳ Ｐゴシック"/>
      <family val="3"/>
      <charset val="128"/>
    </font>
    <font>
      <b/>
      <sz val="11"/>
      <color rgb="FFFF0000"/>
      <name val="ＭＳ Ｐゴシック"/>
      <family val="3"/>
      <charset val="128"/>
    </font>
    <font>
      <sz val="11"/>
      <color rgb="FFFF0000"/>
      <name val="ＭＳ Ｐゴシック"/>
      <family val="3"/>
      <charset val="128"/>
    </font>
    <font>
      <b/>
      <u/>
      <sz val="11"/>
      <color rgb="FFFF0000"/>
      <name val="ＭＳ Ｐゴシック"/>
      <family val="3"/>
      <charset val="128"/>
    </font>
    <font>
      <b/>
      <sz val="12"/>
      <color theme="1"/>
      <name val="ＭＳ Ｐゴシック"/>
      <family val="3"/>
      <charset val="128"/>
    </font>
    <font>
      <sz val="11"/>
      <name val="ＭＳ ゴシック"/>
      <family val="3"/>
      <charset val="128"/>
    </font>
    <font>
      <sz val="10"/>
      <color theme="1"/>
      <name val="Times New Roman"/>
      <family val="1"/>
    </font>
    <font>
      <sz val="12"/>
      <color indexed="8"/>
      <name val="Times New Roman"/>
      <family val="1"/>
    </font>
    <font>
      <sz val="12"/>
      <color indexed="8"/>
      <name val="ＭＳ 明朝"/>
      <family val="1"/>
      <charset val="128"/>
    </font>
    <font>
      <sz val="15"/>
      <color theme="1"/>
      <name val="ＭＳ Ｐゴシック"/>
      <family val="3"/>
      <charset val="128"/>
    </font>
    <font>
      <sz val="15"/>
      <color indexed="8"/>
      <name val="ＭＳ 明朝"/>
      <family val="1"/>
      <charset val="128"/>
    </font>
    <font>
      <sz val="6"/>
      <color indexed="8"/>
      <name val="ＭＳ 明朝"/>
      <family val="1"/>
      <charset val="128"/>
    </font>
    <font>
      <sz val="12"/>
      <color indexed="8"/>
      <name val="Century"/>
      <family val="1"/>
    </font>
    <font>
      <sz val="6"/>
      <color indexed="8"/>
      <name val="Century"/>
      <family val="1"/>
    </font>
    <font>
      <sz val="10"/>
      <color indexed="8"/>
      <name val="ＭＳ 明朝"/>
      <family val="1"/>
      <charset val="128"/>
    </font>
    <font>
      <sz val="9"/>
      <color indexed="8"/>
      <name val="ＭＳ ゴシック"/>
      <family val="3"/>
      <charset val="128"/>
    </font>
    <font>
      <sz val="16"/>
      <color indexed="8"/>
      <name val="ＭＳ Ｐゴシック"/>
      <family val="3"/>
      <charset val="128"/>
    </font>
    <font>
      <sz val="6"/>
      <color indexed="8"/>
      <name val="Times New Roman"/>
      <family val="1"/>
    </font>
    <font>
      <b/>
      <sz val="10"/>
      <color rgb="FFFF0000"/>
      <name val="ＭＳ Ｐゴシック"/>
      <family val="3"/>
      <charset val="128"/>
    </font>
    <font>
      <sz val="10"/>
      <name val="Times New Roman"/>
      <family val="1"/>
    </font>
    <font>
      <sz val="15"/>
      <name val="ＭＳ Ｐゴシック"/>
      <family val="3"/>
      <charset val="128"/>
    </font>
    <font>
      <sz val="18"/>
      <color theme="1"/>
      <name val="Meiryo UI"/>
      <family val="3"/>
      <charset val="128"/>
    </font>
    <font>
      <sz val="8"/>
      <color theme="1"/>
      <name val="Meiryo UI"/>
      <family val="3"/>
      <charset val="128"/>
    </font>
    <font>
      <sz val="12"/>
      <color theme="1"/>
      <name val="Meiryo UI"/>
      <family val="3"/>
      <charset val="128"/>
    </font>
    <font>
      <b/>
      <sz val="12"/>
      <color rgb="FFFF0000"/>
      <name val="Meiryo UI"/>
      <family val="3"/>
      <charset val="128"/>
    </font>
    <font>
      <b/>
      <sz val="11"/>
      <color rgb="FFFF0000"/>
      <name val="Meiryo UI"/>
      <family val="3"/>
      <charset val="128"/>
    </font>
    <font>
      <sz val="10"/>
      <color theme="1"/>
      <name val="ＭＳ ゴシック"/>
      <family val="3"/>
      <charset val="128"/>
    </font>
    <font>
      <sz val="11"/>
      <name val="Meiryo UI"/>
      <family val="3"/>
      <charset val="128"/>
    </font>
    <font>
      <sz val="10"/>
      <name val="ＭＳ ゴシック"/>
      <family val="3"/>
      <charset val="128"/>
    </font>
    <font>
      <sz val="14"/>
      <name val="HG創英角ﾎﾟｯﾌﾟ体"/>
      <family val="3"/>
      <charset val="128"/>
    </font>
    <font>
      <sz val="12"/>
      <color theme="1"/>
      <name val="ＤＨＰ特太ゴシック体"/>
      <family val="3"/>
      <charset val="128"/>
    </font>
    <font>
      <sz val="14"/>
      <name val="HGP創英角ﾎﾟｯﾌﾟ体"/>
      <family val="3"/>
      <charset val="128"/>
    </font>
    <font>
      <b/>
      <sz val="11"/>
      <name val="ＭＳ Ｐゴシック"/>
      <family val="3"/>
      <charset val="128"/>
    </font>
    <font>
      <b/>
      <sz val="14"/>
      <color theme="0"/>
      <name val="ＭＳ Ｐゴシック"/>
      <family val="3"/>
      <charset val="128"/>
    </font>
    <font>
      <sz val="8"/>
      <color theme="1"/>
      <name val="ＭＳ Ｐゴシック"/>
      <family val="3"/>
      <charset val="128"/>
    </font>
    <font>
      <b/>
      <sz val="20"/>
      <color theme="1"/>
      <name val="メイリオ"/>
      <family val="3"/>
      <charset val="128"/>
    </font>
    <font>
      <sz val="11"/>
      <color theme="1"/>
      <name val="メイリオ"/>
      <family val="3"/>
      <charset val="128"/>
    </font>
    <font>
      <b/>
      <sz val="11"/>
      <color theme="1"/>
      <name val="メイリオ"/>
      <family val="3"/>
      <charset val="128"/>
    </font>
    <font>
      <b/>
      <u/>
      <sz val="11"/>
      <color theme="1"/>
      <name val="メイリオ"/>
      <family val="3"/>
      <charset val="128"/>
    </font>
    <font>
      <b/>
      <sz val="12"/>
      <color rgb="FFC00000"/>
      <name val="メイリオ"/>
      <family val="3"/>
      <charset val="128"/>
    </font>
    <font>
      <b/>
      <u/>
      <sz val="12"/>
      <color rgb="FFC00000"/>
      <name val="メイリオ"/>
      <family val="3"/>
      <charset val="128"/>
    </font>
    <font>
      <sz val="10"/>
      <color theme="1"/>
      <name val="メイリオ"/>
      <family val="3"/>
      <charset val="128"/>
    </font>
    <font>
      <u/>
      <sz val="10"/>
      <color theme="1"/>
      <name val="メイリオ"/>
      <family val="3"/>
      <charset val="128"/>
    </font>
    <font>
      <b/>
      <sz val="11"/>
      <color rgb="FFFF0000"/>
      <name val="メイリオ"/>
      <family val="3"/>
      <charset val="128"/>
    </font>
    <font>
      <b/>
      <u/>
      <sz val="11"/>
      <color rgb="FF0070C0"/>
      <name val="メイリオ"/>
      <family val="3"/>
      <charset val="128"/>
    </font>
    <font>
      <u/>
      <sz val="11"/>
      <color theme="1"/>
      <name val="メイリオ"/>
      <family val="3"/>
      <charset val="128"/>
    </font>
    <font>
      <b/>
      <sz val="11"/>
      <color theme="5"/>
      <name val="メイリオ"/>
      <family val="3"/>
      <charset val="128"/>
    </font>
    <font>
      <b/>
      <sz val="11"/>
      <color rgb="FF0070C0"/>
      <name val="メイリオ"/>
      <family val="3"/>
      <charset val="128"/>
    </font>
    <font>
      <b/>
      <u/>
      <sz val="11"/>
      <color theme="9" tint="-0.249977111117893"/>
      <name val="メイリオ"/>
      <family val="3"/>
      <charset val="128"/>
    </font>
    <font>
      <b/>
      <u/>
      <sz val="11"/>
      <color rgb="FFFF0000"/>
      <name val="メイリオ"/>
      <family val="3"/>
      <charset val="128"/>
    </font>
    <font>
      <sz val="11"/>
      <name val="メイリオ"/>
      <family val="3"/>
      <charset val="128"/>
    </font>
    <font>
      <b/>
      <u/>
      <sz val="14"/>
      <color theme="1"/>
      <name val="メイリオ"/>
      <family val="3"/>
      <charset val="128"/>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b/>
      <sz val="12"/>
      <color theme="0"/>
      <name val="游ゴシック"/>
      <family val="3"/>
      <charset val="128"/>
      <scheme val="minor"/>
    </font>
    <font>
      <sz val="6"/>
      <name val="ＭＳ ゴシック"/>
      <family val="3"/>
      <charset val="128"/>
    </font>
  </fonts>
  <fills count="56">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indexed="20"/>
        <bgColor indexed="64"/>
      </patternFill>
    </fill>
    <fill>
      <patternFill patternType="solid">
        <fgColor indexed="51"/>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97E4FF"/>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8">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diagonalDown="1">
      <left style="medium">
        <color indexed="64"/>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diagonalDown="1">
      <left style="medium">
        <color indexed="64"/>
      </left>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0">
    <xf numFmtId="0" fontId="0" fillId="0" borderId="0">
      <alignment vertical="center"/>
    </xf>
    <xf numFmtId="0" fontId="2" fillId="0" borderId="0">
      <alignment vertical="center"/>
    </xf>
    <xf numFmtId="0" fontId="7" fillId="0" borderId="0"/>
    <xf numFmtId="0" fontId="5" fillId="0" borderId="0">
      <alignment vertical="center"/>
    </xf>
    <xf numFmtId="38" fontId="7" fillId="0" borderId="0" applyFont="0" applyFill="0" applyBorder="0" applyAlignment="0" applyProtection="0"/>
    <xf numFmtId="0" fontId="7" fillId="0" borderId="0"/>
    <xf numFmtId="0" fontId="7" fillId="0" borderId="0"/>
    <xf numFmtId="0" fontId="5" fillId="0" borderId="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7" fillId="0" borderId="0"/>
    <xf numFmtId="0" fontId="52" fillId="0" borderId="0"/>
    <xf numFmtId="0" fontId="3" fillId="0" borderId="0">
      <alignment vertical="center"/>
    </xf>
    <xf numFmtId="0" fontId="3" fillId="0" borderId="0">
      <alignment vertical="center"/>
    </xf>
    <xf numFmtId="0" fontId="7" fillId="0" borderId="0"/>
    <xf numFmtId="0" fontId="7" fillId="0" borderId="0"/>
    <xf numFmtId="0" fontId="7" fillId="0" borderId="0"/>
    <xf numFmtId="0" fontId="5" fillId="0" borderId="0">
      <alignment vertical="center"/>
    </xf>
    <xf numFmtId="0" fontId="26" fillId="0" borderId="0"/>
    <xf numFmtId="0" fontId="3" fillId="33" borderId="0" applyNumberFormat="0" applyBorder="0" applyAlignment="0" applyProtection="0">
      <alignment vertical="center"/>
    </xf>
    <xf numFmtId="0" fontId="3" fillId="37" borderId="0" applyNumberFormat="0" applyBorder="0" applyAlignment="0" applyProtection="0">
      <alignment vertical="center"/>
    </xf>
    <xf numFmtId="0" fontId="3" fillId="41" borderId="0" applyNumberFormat="0" applyBorder="0" applyAlignment="0" applyProtection="0">
      <alignment vertical="center"/>
    </xf>
    <xf numFmtId="0" fontId="3" fillId="45" borderId="0" applyNumberFormat="0" applyBorder="0" applyAlignment="0" applyProtection="0">
      <alignment vertical="center"/>
    </xf>
    <xf numFmtId="0" fontId="3" fillId="49" borderId="0" applyNumberFormat="0" applyBorder="0" applyAlignment="0" applyProtection="0">
      <alignment vertical="center"/>
    </xf>
    <xf numFmtId="0" fontId="3" fillId="53" borderId="0" applyNumberFormat="0" applyBorder="0" applyAlignment="0" applyProtection="0">
      <alignment vertical="center"/>
    </xf>
    <xf numFmtId="0" fontId="3" fillId="34" borderId="0" applyNumberFormat="0" applyBorder="0" applyAlignment="0" applyProtection="0">
      <alignment vertical="center"/>
    </xf>
    <xf numFmtId="0" fontId="3" fillId="38" borderId="0" applyNumberFormat="0" applyBorder="0" applyAlignment="0" applyProtection="0">
      <alignment vertical="center"/>
    </xf>
    <xf numFmtId="0" fontId="3" fillId="42" borderId="0" applyNumberFormat="0" applyBorder="0" applyAlignment="0" applyProtection="0">
      <alignment vertical="center"/>
    </xf>
    <xf numFmtId="0" fontId="3" fillId="46" borderId="0" applyNumberFormat="0" applyBorder="0" applyAlignment="0" applyProtection="0">
      <alignment vertical="center"/>
    </xf>
    <xf numFmtId="0" fontId="3" fillId="50" borderId="0" applyNumberFormat="0" applyBorder="0" applyAlignment="0" applyProtection="0">
      <alignment vertical="center"/>
    </xf>
    <xf numFmtId="0" fontId="3" fillId="54" borderId="0" applyNumberFormat="0" applyBorder="0" applyAlignment="0" applyProtection="0">
      <alignment vertical="center"/>
    </xf>
    <xf numFmtId="0" fontId="99" fillId="35" borderId="0" applyNumberFormat="0" applyBorder="0" applyAlignment="0" applyProtection="0">
      <alignment vertical="center"/>
    </xf>
    <xf numFmtId="0" fontId="99" fillId="39" borderId="0" applyNumberFormat="0" applyBorder="0" applyAlignment="0" applyProtection="0">
      <alignment vertical="center"/>
    </xf>
    <xf numFmtId="0" fontId="99" fillId="43" borderId="0" applyNumberFormat="0" applyBorder="0" applyAlignment="0" applyProtection="0">
      <alignment vertical="center"/>
    </xf>
    <xf numFmtId="0" fontId="99" fillId="47" borderId="0" applyNumberFormat="0" applyBorder="0" applyAlignment="0" applyProtection="0">
      <alignment vertical="center"/>
    </xf>
    <xf numFmtId="0" fontId="99" fillId="51" borderId="0" applyNumberFormat="0" applyBorder="0" applyAlignment="0" applyProtection="0">
      <alignment vertical="center"/>
    </xf>
    <xf numFmtId="0" fontId="99" fillId="55" borderId="0" applyNumberFormat="0" applyBorder="0" applyAlignment="0" applyProtection="0">
      <alignment vertical="center"/>
    </xf>
    <xf numFmtId="0" fontId="99" fillId="32" borderId="0" applyNumberFormat="0" applyBorder="0" applyAlignment="0" applyProtection="0">
      <alignment vertical="center"/>
    </xf>
    <xf numFmtId="0" fontId="99" fillId="36" borderId="0" applyNumberFormat="0" applyBorder="0" applyAlignment="0" applyProtection="0">
      <alignment vertical="center"/>
    </xf>
    <xf numFmtId="0" fontId="99" fillId="40" borderId="0" applyNumberFormat="0" applyBorder="0" applyAlignment="0" applyProtection="0">
      <alignment vertical="center"/>
    </xf>
    <xf numFmtId="0" fontId="99" fillId="44" borderId="0" applyNumberFormat="0" applyBorder="0" applyAlignment="0" applyProtection="0">
      <alignment vertical="center"/>
    </xf>
    <xf numFmtId="0" fontId="99" fillId="48" borderId="0" applyNumberFormat="0" applyBorder="0" applyAlignment="0" applyProtection="0">
      <alignment vertical="center"/>
    </xf>
    <xf numFmtId="0" fontId="99" fillId="52" borderId="0" applyNumberFormat="0" applyBorder="0" applyAlignment="0" applyProtection="0">
      <alignment vertical="center"/>
    </xf>
    <xf numFmtId="0" fontId="100" fillId="31" borderId="76" applyNumberFormat="0" applyAlignment="0" applyProtection="0">
      <alignment vertical="center"/>
    </xf>
    <xf numFmtId="0" fontId="101" fillId="28" borderId="0" applyNumberFormat="0" applyBorder="0" applyAlignment="0" applyProtection="0">
      <alignment vertical="center"/>
    </xf>
    <xf numFmtId="0" fontId="102" fillId="0" borderId="75" applyNumberFormat="0" applyFill="0" applyAlignment="0" applyProtection="0">
      <alignment vertical="center"/>
    </xf>
    <xf numFmtId="0" fontId="103" fillId="27" borderId="0" applyNumberFormat="0" applyBorder="0" applyAlignment="0" applyProtection="0">
      <alignment vertical="center"/>
    </xf>
    <xf numFmtId="0" fontId="104" fillId="30" borderId="73" applyNumberFormat="0" applyAlignment="0" applyProtection="0">
      <alignment vertical="center"/>
    </xf>
    <xf numFmtId="0" fontId="37" fillId="0" borderId="0" applyNumberFormat="0" applyFill="0" applyBorder="0" applyAlignment="0" applyProtection="0">
      <alignment vertical="center"/>
    </xf>
    <xf numFmtId="0" fontId="105" fillId="0" borderId="70" applyNumberFormat="0" applyFill="0" applyAlignment="0" applyProtection="0">
      <alignment vertical="center"/>
    </xf>
    <xf numFmtId="0" fontId="106" fillId="0" borderId="71" applyNumberFormat="0" applyFill="0" applyAlignment="0" applyProtection="0">
      <alignment vertical="center"/>
    </xf>
    <xf numFmtId="0" fontId="107" fillId="0" borderId="72" applyNumberFormat="0" applyFill="0" applyAlignment="0" applyProtection="0">
      <alignment vertical="center"/>
    </xf>
    <xf numFmtId="0" fontId="107" fillId="0" borderId="0" applyNumberFormat="0" applyFill="0" applyBorder="0" applyAlignment="0" applyProtection="0">
      <alignment vertical="center"/>
    </xf>
    <xf numFmtId="0" fontId="108" fillId="0" borderId="77" applyNumberFormat="0" applyFill="0" applyAlignment="0" applyProtection="0">
      <alignment vertical="center"/>
    </xf>
    <xf numFmtId="0" fontId="109" fillId="30" borderId="74" applyNumberFormat="0" applyAlignment="0" applyProtection="0">
      <alignment vertical="center"/>
    </xf>
    <xf numFmtId="0" fontId="110" fillId="0" borderId="0" applyNumberFormat="0" applyFill="0" applyBorder="0" applyAlignment="0" applyProtection="0">
      <alignment vertical="center"/>
    </xf>
    <xf numFmtId="0" fontId="111" fillId="29" borderId="73" applyNumberFormat="0" applyAlignment="0" applyProtection="0">
      <alignment vertical="center"/>
    </xf>
    <xf numFmtId="0" fontId="112" fillId="26" borderId="0" applyNumberFormat="0" applyBorder="0" applyAlignment="0" applyProtection="0">
      <alignment vertical="center"/>
    </xf>
    <xf numFmtId="0" fontId="26" fillId="0" borderId="0"/>
    <xf numFmtId="38" fontId="7" fillId="0" borderId="0" applyFont="0" applyFill="0" applyBorder="0" applyAlignment="0" applyProtection="0"/>
    <xf numFmtId="0" fontId="7" fillId="0" borderId="0"/>
    <xf numFmtId="0" fontId="5" fillId="0" borderId="0">
      <alignment vertical="center"/>
    </xf>
    <xf numFmtId="0" fontId="5" fillId="0" borderId="0" applyProtection="0">
      <alignment horizontal="right"/>
    </xf>
    <xf numFmtId="0" fontId="3" fillId="0" borderId="0">
      <alignment vertical="center"/>
    </xf>
    <xf numFmtId="6" fontId="7" fillId="0" borderId="0" applyFont="0" applyFill="0" applyBorder="0" applyAlignment="0" applyProtection="0"/>
    <xf numFmtId="0" fontId="7" fillId="0" borderId="0"/>
    <xf numFmtId="0" fontId="7" fillId="0" borderId="0"/>
    <xf numFmtId="0" fontId="113" fillId="31" borderId="76" applyNumberFormat="0" applyAlignment="0" applyProtection="0">
      <alignment vertical="center"/>
    </xf>
    <xf numFmtId="197" fontId="7" fillId="0" borderId="0" applyFont="0" applyFill="0" applyBorder="0" applyAlignment="0" applyProtection="0"/>
  </cellStyleXfs>
  <cellXfs count="1472">
    <xf numFmtId="0" fontId="0" fillId="0" borderId="0" xfId="0">
      <alignment vertical="center"/>
    </xf>
    <xf numFmtId="49" fontId="3" fillId="0" borderId="0" xfId="1" applyNumberFormat="1" applyFont="1" applyFill="1">
      <alignment vertical="center"/>
    </xf>
    <xf numFmtId="0" fontId="3" fillId="0" borderId="0" xfId="1" applyFont="1" applyFill="1">
      <alignment vertical="center"/>
    </xf>
    <xf numFmtId="0" fontId="5" fillId="0" borderId="0" xfId="1" applyFont="1" applyFill="1">
      <alignment vertical="center"/>
    </xf>
    <xf numFmtId="49" fontId="3" fillId="0" borderId="0" xfId="1" applyNumberFormat="1" applyFont="1">
      <alignment vertical="center"/>
    </xf>
    <xf numFmtId="0" fontId="3" fillId="0" borderId="0" xfId="1" applyFont="1">
      <alignment vertical="center"/>
    </xf>
    <xf numFmtId="0" fontId="5" fillId="0" borderId="0" xfId="1" applyFont="1">
      <alignment vertical="center"/>
    </xf>
    <xf numFmtId="0" fontId="3" fillId="2" borderId="0" xfId="1" applyFont="1" applyFill="1">
      <alignment vertical="center"/>
    </xf>
    <xf numFmtId="0" fontId="3" fillId="3" borderId="0" xfId="1" applyFont="1" applyFill="1">
      <alignment vertical="center"/>
    </xf>
    <xf numFmtId="49" fontId="6" fillId="0" borderId="0" xfId="1" applyNumberFormat="1" applyFont="1" applyAlignment="1">
      <alignment horizontal="left" vertical="center"/>
    </xf>
    <xf numFmtId="49" fontId="6" fillId="4"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8" fillId="0" borderId="0" xfId="2" applyFont="1" applyFill="1" applyAlignment="1">
      <alignment horizontal="right" vertical="center"/>
    </xf>
    <xf numFmtId="0" fontId="9" fillId="0" borderId="0" xfId="1" applyFont="1" applyFill="1" applyAlignment="1">
      <alignment horizontal="left" vertical="center"/>
    </xf>
    <xf numFmtId="0" fontId="8" fillId="0" borderId="0" xfId="3" applyFont="1" applyFill="1" applyAlignment="1">
      <alignment horizontal="right" vertical="center"/>
    </xf>
    <xf numFmtId="0" fontId="8" fillId="0" borderId="0" xfId="1" applyFont="1" applyFill="1" applyAlignment="1">
      <alignment vertical="center"/>
    </xf>
    <xf numFmtId="0" fontId="6" fillId="0" borderId="0" xfId="1" applyFont="1" applyFill="1" applyAlignment="1">
      <alignment horizontal="left" vertical="center"/>
    </xf>
    <xf numFmtId="0" fontId="11" fillId="0" borderId="0" xfId="1" applyFont="1" applyFill="1" applyAlignment="1">
      <alignment horizontal="right" vertical="center"/>
    </xf>
    <xf numFmtId="0" fontId="3" fillId="0" borderId="0" xfId="1" applyFont="1" applyFill="1" applyAlignment="1"/>
    <xf numFmtId="0" fontId="3" fillId="0" borderId="0" xfId="1" applyFont="1" applyAlignment="1"/>
    <xf numFmtId="0" fontId="6" fillId="0" borderId="0" xfId="1" applyFont="1" applyAlignment="1">
      <alignment horizontal="left" vertical="center"/>
    </xf>
    <xf numFmtId="0" fontId="8" fillId="0" borderId="0" xfId="2" applyFont="1" applyFill="1" applyAlignment="1">
      <alignment vertical="center"/>
    </xf>
    <xf numFmtId="0" fontId="14" fillId="0" borderId="0" xfId="1" applyFont="1" applyFill="1" applyAlignment="1">
      <alignment vertical="center"/>
    </xf>
    <xf numFmtId="49" fontId="15" fillId="0" borderId="0" xfId="1" applyNumberFormat="1" applyFont="1" applyAlignment="1"/>
    <xf numFmtId="49" fontId="15" fillId="4" borderId="0" xfId="1" applyNumberFormat="1" applyFont="1" applyFill="1" applyAlignment="1"/>
    <xf numFmtId="49" fontId="15" fillId="0" borderId="0" xfId="1" applyNumberFormat="1" applyFont="1" applyFill="1" applyAlignment="1"/>
    <xf numFmtId="0" fontId="16" fillId="0" borderId="0" xfId="2" applyFont="1" applyFill="1" applyAlignment="1">
      <alignment horizontal="right" vertical="center"/>
    </xf>
    <xf numFmtId="0" fontId="16" fillId="0" borderId="0" xfId="1" applyFont="1" applyFill="1" applyAlignment="1"/>
    <xf numFmtId="0" fontId="16" fillId="0" borderId="0" xfId="3" applyFont="1" applyFill="1" applyAlignment="1">
      <alignment horizontal="right" vertical="center"/>
    </xf>
    <xf numFmtId="0" fontId="16" fillId="0" borderId="0" xfId="1" applyFont="1" applyFill="1" applyAlignment="1">
      <alignment vertical="center"/>
    </xf>
    <xf numFmtId="0" fontId="15" fillId="0" borderId="0" xfId="1" applyFont="1" applyFill="1" applyAlignment="1">
      <alignment vertical="center"/>
    </xf>
    <xf numFmtId="0" fontId="15" fillId="0" borderId="0" xfId="1" applyFont="1" applyFill="1" applyAlignment="1">
      <alignment horizontal="right" vertical="center"/>
    </xf>
    <xf numFmtId="0" fontId="15" fillId="0" borderId="0" xfId="1" applyFont="1" applyAlignment="1"/>
    <xf numFmtId="49" fontId="18" fillId="0" borderId="0" xfId="1" applyNumberFormat="1" applyFont="1" applyAlignment="1"/>
    <xf numFmtId="49" fontId="18" fillId="4" borderId="0" xfId="1" applyNumberFormat="1" applyFont="1" applyFill="1" applyAlignment="1"/>
    <xf numFmtId="49" fontId="18" fillId="0" borderId="0" xfId="1" applyNumberFormat="1" applyFont="1" applyFill="1" applyAlignment="1"/>
    <xf numFmtId="0" fontId="18" fillId="0" borderId="2" xfId="1" applyFont="1" applyFill="1" applyBorder="1" applyAlignment="1">
      <alignment horizontal="center" vertical="top"/>
    </xf>
    <xf numFmtId="0" fontId="18" fillId="0" borderId="3" xfId="1" applyFont="1" applyFill="1" applyBorder="1" applyAlignment="1">
      <alignment horizontal="centerContinuous" vertical="top"/>
    </xf>
    <xf numFmtId="0" fontId="18" fillId="0" borderId="4" xfId="1" applyFont="1" applyFill="1" applyBorder="1" applyAlignment="1">
      <alignment horizontal="centerContinuous" vertical="top"/>
    </xf>
    <xf numFmtId="0" fontId="18" fillId="0" borderId="0" xfId="1" applyFont="1" applyFill="1" applyAlignment="1"/>
    <xf numFmtId="0" fontId="18" fillId="0" borderId="0" xfId="1" applyFont="1" applyAlignment="1"/>
    <xf numFmtId="0" fontId="18" fillId="0" borderId="5" xfId="1" applyFont="1" applyFill="1" applyBorder="1" applyAlignment="1">
      <alignment horizontal="center" vertical="center"/>
    </xf>
    <xf numFmtId="0" fontId="18" fillId="0" borderId="6" xfId="1" applyFont="1" applyFill="1" applyBorder="1" applyAlignment="1">
      <alignment horizontal="center" vertical="top"/>
    </xf>
    <xf numFmtId="0" fontId="18" fillId="0" borderId="7" xfId="1" applyFont="1" applyFill="1" applyBorder="1" applyAlignment="1">
      <alignment horizontal="center" vertical="top"/>
    </xf>
    <xf numFmtId="49" fontId="21" fillId="0" borderId="0" xfId="1" applyNumberFormat="1" applyFont="1" applyAlignment="1"/>
    <xf numFmtId="49" fontId="21" fillId="4" borderId="0" xfId="1" applyNumberFormat="1" applyFont="1" applyFill="1" applyAlignment="1"/>
    <xf numFmtId="49" fontId="21" fillId="0" borderId="0" xfId="1" applyNumberFormat="1" applyFont="1" applyFill="1" applyAlignment="1"/>
    <xf numFmtId="0" fontId="21" fillId="0" borderId="5" xfId="1" applyFont="1" applyFill="1" applyBorder="1" applyAlignment="1"/>
    <xf numFmtId="0" fontId="21" fillId="0" borderId="8" xfId="1" applyFont="1" applyFill="1" applyBorder="1" applyAlignment="1">
      <alignment horizontal="center" vertical="top"/>
    </xf>
    <xf numFmtId="0" fontId="21" fillId="0" borderId="8" xfId="1" applyFont="1" applyFill="1" applyBorder="1" applyAlignment="1">
      <alignment horizontal="center"/>
    </xf>
    <xf numFmtId="0" fontId="21" fillId="0" borderId="5" xfId="1" applyFont="1" applyFill="1" applyBorder="1" applyAlignment="1">
      <alignment horizontal="center"/>
    </xf>
    <xf numFmtId="0" fontId="21" fillId="0" borderId="9" xfId="1" applyFont="1" applyFill="1" applyBorder="1" applyAlignment="1">
      <alignment horizontal="center" vertical="top"/>
    </xf>
    <xf numFmtId="0" fontId="21" fillId="0" borderId="0" xfId="1" applyFont="1" applyFill="1" applyAlignment="1"/>
    <xf numFmtId="0" fontId="21" fillId="0" borderId="0" xfId="1" applyFont="1" applyAlignment="1"/>
    <xf numFmtId="0" fontId="21" fillId="0" borderId="0" xfId="1" applyFont="1" applyFill="1" applyBorder="1" applyAlignment="1">
      <alignment horizontal="center" vertical="top"/>
    </xf>
    <xf numFmtId="0" fontId="21" fillId="0" borderId="8" xfId="1" applyFont="1" applyFill="1" applyBorder="1" applyAlignment="1">
      <alignment horizontal="center" vertical="center"/>
    </xf>
    <xf numFmtId="0" fontId="21" fillId="0" borderId="8" xfId="1" applyFont="1" applyFill="1" applyBorder="1" applyAlignment="1">
      <alignment wrapText="1"/>
    </xf>
    <xf numFmtId="0" fontId="21" fillId="0" borderId="5" xfId="1" applyFont="1" applyFill="1" applyBorder="1" applyAlignment="1">
      <alignment wrapText="1"/>
    </xf>
    <xf numFmtId="0" fontId="21" fillId="0" borderId="0" xfId="1" applyFont="1" applyFill="1" applyAlignment="1">
      <alignment horizontal="center" vertical="center"/>
    </xf>
    <xf numFmtId="49" fontId="21" fillId="0" borderId="5" xfId="1" applyNumberFormat="1" applyFont="1" applyFill="1" applyBorder="1" applyAlignment="1">
      <alignment horizontal="center"/>
    </xf>
    <xf numFmtId="49" fontId="21" fillId="0" borderId="8" xfId="1" applyNumberFormat="1" applyFont="1" applyFill="1" applyBorder="1" applyAlignment="1">
      <alignment horizontal="center"/>
    </xf>
    <xf numFmtId="49" fontId="21" fillId="0" borderId="8" xfId="4" applyNumberFormat="1" applyFont="1" applyFill="1" applyBorder="1" applyAlignment="1">
      <alignment horizontal="center"/>
    </xf>
    <xf numFmtId="49" fontId="21" fillId="0" borderId="0" xfId="4" applyNumberFormat="1" applyFont="1" applyFill="1" applyBorder="1" applyAlignment="1">
      <alignment horizontal="center"/>
    </xf>
    <xf numFmtId="49" fontId="21" fillId="0" borderId="10" xfId="1" applyNumberFormat="1" applyFont="1" applyFill="1" applyBorder="1" applyAlignment="1">
      <alignment horizontal="center" vertical="center"/>
    </xf>
    <xf numFmtId="49" fontId="21" fillId="0" borderId="12" xfId="1" applyNumberFormat="1" applyFont="1" applyFill="1" applyBorder="1" applyAlignment="1">
      <alignment horizontal="center" vertical="center"/>
    </xf>
    <xf numFmtId="49" fontId="21" fillId="0" borderId="12" xfId="1" applyNumberFormat="1" applyFont="1" applyFill="1" applyBorder="1" applyAlignment="1">
      <alignment horizontal="center" vertical="top"/>
    </xf>
    <xf numFmtId="49" fontId="21" fillId="0" borderId="11" xfId="1" applyNumberFormat="1" applyFont="1" applyFill="1" applyBorder="1" applyAlignment="1">
      <alignment horizontal="center" vertical="top"/>
    </xf>
    <xf numFmtId="49" fontId="21" fillId="0" borderId="12" xfId="4" applyNumberFormat="1" applyFont="1" applyFill="1" applyBorder="1" applyAlignment="1">
      <alignment horizontal="center" vertical="center"/>
    </xf>
    <xf numFmtId="49" fontId="21" fillId="0" borderId="13" xfId="4" applyNumberFormat="1" applyFont="1" applyFill="1" applyBorder="1" applyAlignment="1">
      <alignment horizontal="center" vertical="center"/>
    </xf>
    <xf numFmtId="49" fontId="22" fillId="0" borderId="0" xfId="1" applyNumberFormat="1" applyFont="1" applyAlignment="1"/>
    <xf numFmtId="49" fontId="22" fillId="4" borderId="0" xfId="1" applyNumberFormat="1" applyFont="1" applyFill="1" applyAlignment="1"/>
    <xf numFmtId="49" fontId="22" fillId="0" borderId="0" xfId="1" applyNumberFormat="1" applyFont="1" applyFill="1" applyAlignment="1"/>
    <xf numFmtId="0" fontId="23" fillId="0" borderId="0" xfId="1" applyFont="1" applyFill="1" applyBorder="1" applyAlignment="1">
      <alignment horizontal="left" vertical="top" wrapText="1"/>
    </xf>
    <xf numFmtId="0" fontId="22" fillId="0" borderId="2" xfId="1" applyFont="1" applyFill="1" applyBorder="1" applyAlignment="1">
      <alignment horizontal="left" vertical="top" wrapText="1"/>
    </xf>
    <xf numFmtId="49" fontId="22" fillId="0" borderId="0" xfId="1" applyNumberFormat="1" applyFont="1" applyFill="1" applyBorder="1" applyAlignment="1">
      <alignment horizontal="right" vertical="center"/>
    </xf>
    <xf numFmtId="49" fontId="22" fillId="0" borderId="0" xfId="1" applyNumberFormat="1" applyFont="1" applyFill="1" applyBorder="1" applyAlignment="1">
      <alignment horizontal="right" vertical="top"/>
    </xf>
    <xf numFmtId="49" fontId="22" fillId="0" borderId="0" xfId="4" applyNumberFormat="1" applyFont="1" applyFill="1" applyBorder="1" applyAlignment="1">
      <alignment horizontal="right" vertical="center"/>
    </xf>
    <xf numFmtId="0" fontId="22" fillId="0" borderId="0" xfId="1" applyFont="1" applyFill="1" applyAlignment="1"/>
    <xf numFmtId="0" fontId="22" fillId="0" borderId="0" xfId="1" applyFont="1" applyAlignment="1"/>
    <xf numFmtId="49" fontId="3" fillId="5" borderId="0" xfId="1" applyNumberFormat="1" applyFont="1" applyFill="1">
      <alignment vertical="center"/>
    </xf>
    <xf numFmtId="0" fontId="3" fillId="5" borderId="0" xfId="1" applyFont="1" applyFill="1">
      <alignment vertical="center"/>
    </xf>
    <xf numFmtId="49" fontId="18" fillId="0" borderId="0" xfId="1" applyNumberFormat="1" applyFont="1">
      <alignment vertical="center"/>
    </xf>
    <xf numFmtId="0" fontId="3" fillId="6" borderId="0" xfId="1" applyFont="1" applyFill="1">
      <alignment vertical="center"/>
    </xf>
    <xf numFmtId="0" fontId="26" fillId="0" borderId="0" xfId="1" applyFont="1" applyFill="1" applyBorder="1" applyAlignment="1">
      <alignment horizontal="left" vertical="center"/>
    </xf>
    <xf numFmtId="0" fontId="3" fillId="7" borderId="0" xfId="1" applyFont="1" applyFill="1">
      <alignment vertical="center"/>
    </xf>
    <xf numFmtId="0" fontId="5" fillId="0" borderId="10" xfId="1" applyFont="1" applyFill="1" applyBorder="1" applyAlignment="1">
      <alignment horizontal="left" vertical="center"/>
    </xf>
    <xf numFmtId="0" fontId="5" fillId="0" borderId="10" xfId="1" applyFont="1" applyFill="1" applyBorder="1">
      <alignment vertical="center"/>
    </xf>
    <xf numFmtId="0" fontId="3" fillId="0" borderId="11" xfId="1" applyFont="1" applyFill="1" applyBorder="1">
      <alignment vertical="center"/>
    </xf>
    <xf numFmtId="0" fontId="3" fillId="0" borderId="10" xfId="1" applyFont="1" applyFill="1" applyBorder="1" applyAlignment="1">
      <alignment horizontal="right" vertical="center"/>
    </xf>
    <xf numFmtId="0" fontId="5" fillId="0" borderId="0" xfId="1" applyFont="1" applyFill="1" applyAlignment="1">
      <alignment horizontal="left" vertical="center"/>
    </xf>
    <xf numFmtId="0" fontId="26" fillId="0" borderId="0" xfId="1" applyFont="1" applyFill="1" applyAlignment="1"/>
    <xf numFmtId="49" fontId="21" fillId="0" borderId="0" xfId="1" applyNumberFormat="1" applyFont="1" applyFill="1" applyBorder="1" applyAlignment="1">
      <alignment horizontal="left" vertical="center"/>
    </xf>
    <xf numFmtId="177" fontId="21" fillId="0" borderId="0" xfId="1" applyNumberFormat="1" applyFont="1" applyFill="1" applyBorder="1" applyAlignment="1">
      <alignment horizontal="left" vertical="center"/>
    </xf>
    <xf numFmtId="49" fontId="5" fillId="0" borderId="0" xfId="7" applyNumberFormat="1" applyFont="1" applyFill="1"/>
    <xf numFmtId="0" fontId="5" fillId="0" borderId="0" xfId="7" applyFont="1" applyFill="1"/>
    <xf numFmtId="0" fontId="26" fillId="0" borderId="0" xfId="7" applyFont="1" applyFill="1"/>
    <xf numFmtId="0" fontId="14" fillId="0" borderId="0" xfId="7" applyFont="1" applyFill="1"/>
    <xf numFmtId="49" fontId="5" fillId="0" borderId="0" xfId="7" applyNumberFormat="1" applyFont="1"/>
    <xf numFmtId="0" fontId="5" fillId="0" borderId="0" xfId="7" applyFont="1"/>
    <xf numFmtId="0" fontId="26" fillId="0" borderId="0" xfId="7" applyFont="1"/>
    <xf numFmtId="0" fontId="14" fillId="0" borderId="0" xfId="7" applyFont="1"/>
    <xf numFmtId="0" fontId="5" fillId="2" borderId="0" xfId="7" applyFont="1" applyFill="1"/>
    <xf numFmtId="0" fontId="5" fillId="3" borderId="0" xfId="7" applyFont="1" applyFill="1"/>
    <xf numFmtId="49" fontId="9" fillId="0" borderId="0" xfId="7" applyNumberFormat="1" applyFont="1" applyAlignment="1">
      <alignment horizontal="left" vertical="center"/>
    </xf>
    <xf numFmtId="0" fontId="9" fillId="4" borderId="0" xfId="7" applyFont="1" applyFill="1" applyAlignment="1">
      <alignment horizontal="left" vertical="center"/>
    </xf>
    <xf numFmtId="0" fontId="9" fillId="0" borderId="0" xfId="7" applyFont="1" applyFill="1" applyAlignment="1">
      <alignment horizontal="left" vertical="center"/>
    </xf>
    <xf numFmtId="0" fontId="8" fillId="0" borderId="0" xfId="7" applyFont="1" applyFill="1" applyAlignment="1">
      <alignment horizontal="right" vertical="center"/>
    </xf>
    <xf numFmtId="0" fontId="8" fillId="0" borderId="0" xfId="7" applyFont="1" applyFill="1" applyAlignment="1">
      <alignment vertical="center"/>
    </xf>
    <xf numFmtId="0" fontId="8" fillId="0" borderId="0" xfId="7" applyFont="1" applyFill="1" applyAlignment="1">
      <alignment horizontal="left" vertical="center"/>
    </xf>
    <xf numFmtId="0" fontId="9" fillId="0" borderId="0" xfId="7" applyFont="1" applyAlignment="1">
      <alignment horizontal="left" vertical="center"/>
    </xf>
    <xf numFmtId="0" fontId="13" fillId="0" borderId="0" xfId="7" quotePrefix="1" applyFont="1" applyFill="1" applyAlignment="1">
      <alignment horizontal="left" vertical="center"/>
    </xf>
    <xf numFmtId="0" fontId="14" fillId="0" borderId="0" xfId="7" applyFont="1" applyFill="1" applyAlignment="1">
      <alignment vertical="center"/>
    </xf>
    <xf numFmtId="49" fontId="16" fillId="0" borderId="0" xfId="7" applyNumberFormat="1" applyFont="1"/>
    <xf numFmtId="0" fontId="16" fillId="4" borderId="0" xfId="7" applyFont="1" applyFill="1"/>
    <xf numFmtId="0" fontId="16" fillId="0" borderId="0" xfId="7" applyFont="1" applyFill="1"/>
    <xf numFmtId="0" fontId="16" fillId="0" borderId="0" xfId="7" applyFont="1" applyFill="1" applyAlignment="1">
      <alignment horizontal="right" vertical="center"/>
    </xf>
    <xf numFmtId="0" fontId="16" fillId="0" borderId="0" xfId="7" applyFont="1" applyFill="1" applyAlignment="1">
      <alignment vertical="center"/>
    </xf>
    <xf numFmtId="0" fontId="16" fillId="0" borderId="0" xfId="7" applyFont="1" applyFill="1" applyAlignment="1">
      <alignment horizontal="left" vertical="center"/>
    </xf>
    <xf numFmtId="0" fontId="16" fillId="0" borderId="0" xfId="7" applyFont="1"/>
    <xf numFmtId="0" fontId="16" fillId="0" borderId="0" xfId="7" quotePrefix="1" applyFont="1" applyFill="1" applyAlignment="1">
      <alignment vertical="center"/>
    </xf>
    <xf numFmtId="49" fontId="26" fillId="0" borderId="0" xfId="7" applyNumberFormat="1" applyFont="1"/>
    <xf numFmtId="0" fontId="26" fillId="4" borderId="0" xfId="7" applyFont="1" applyFill="1"/>
    <xf numFmtId="0" fontId="26" fillId="0" borderId="2" xfId="7" applyFont="1" applyFill="1" applyBorder="1" applyAlignment="1">
      <alignment horizontal="center" vertical="top"/>
    </xf>
    <xf numFmtId="0" fontId="26" fillId="0" borderId="3" xfId="7" applyFont="1" applyFill="1" applyBorder="1" applyAlignment="1">
      <alignment horizontal="centerContinuous" vertical="top"/>
    </xf>
    <xf numFmtId="0" fontId="26" fillId="0" borderId="4" xfId="7" applyFont="1" applyFill="1" applyBorder="1" applyAlignment="1">
      <alignment horizontal="centerContinuous" vertical="top"/>
    </xf>
    <xf numFmtId="0" fontId="14" fillId="0" borderId="4" xfId="7" applyFont="1" applyFill="1" applyBorder="1" applyAlignment="1">
      <alignment horizontal="centerContinuous"/>
    </xf>
    <xf numFmtId="0" fontId="26" fillId="0" borderId="5" xfId="7" applyFont="1" applyFill="1" applyBorder="1" applyAlignment="1">
      <alignment horizontal="center" vertical="center"/>
    </xf>
    <xf numFmtId="0" fontId="26" fillId="0" borderId="6" xfId="7" applyFont="1" applyFill="1" applyBorder="1" applyAlignment="1">
      <alignment horizontal="center" vertical="top"/>
    </xf>
    <xf numFmtId="0" fontId="26" fillId="0" borderId="7" xfId="7" applyFont="1" applyFill="1" applyBorder="1" applyAlignment="1">
      <alignment horizontal="center" vertical="top"/>
    </xf>
    <xf numFmtId="49" fontId="14" fillId="0" borderId="0" xfId="7" applyNumberFormat="1" applyFont="1"/>
    <xf numFmtId="0" fontId="14" fillId="4" borderId="0" xfId="7" applyFont="1" applyFill="1"/>
    <xf numFmtId="0" fontId="14" fillId="0" borderId="5" xfId="7" applyFont="1" applyFill="1" applyBorder="1"/>
    <xf numFmtId="0" fontId="14" fillId="0" borderId="8" xfId="7" applyFont="1" applyFill="1" applyBorder="1" applyAlignment="1">
      <alignment horizontal="center" vertical="top"/>
    </xf>
    <xf numFmtId="0" fontId="14" fillId="0" borderId="5" xfId="7" applyFont="1" applyFill="1" applyBorder="1" applyAlignment="1">
      <alignment horizontal="center" vertical="top"/>
    </xf>
    <xf numFmtId="0" fontId="14" fillId="0" borderId="8" xfId="7" applyFont="1" applyFill="1" applyBorder="1" applyAlignment="1">
      <alignment horizontal="center"/>
    </xf>
    <xf numFmtId="0" fontId="14" fillId="0" borderId="9" xfId="7" applyFont="1" applyFill="1" applyBorder="1" applyAlignment="1">
      <alignment horizontal="center" vertical="top"/>
    </xf>
    <xf numFmtId="0" fontId="14" fillId="0" borderId="0" xfId="7" applyFont="1" applyFill="1" applyBorder="1" applyAlignment="1">
      <alignment horizontal="center" vertical="top"/>
    </xf>
    <xf numFmtId="0" fontId="14" fillId="0" borderId="5" xfId="7" applyFont="1" applyFill="1" applyBorder="1" applyAlignment="1">
      <alignment horizontal="center"/>
    </xf>
    <xf numFmtId="0" fontId="14" fillId="0" borderId="8" xfId="7" applyFont="1" applyFill="1" applyBorder="1" applyAlignment="1">
      <alignment vertical="top" wrapText="1"/>
    </xf>
    <xf numFmtId="0" fontId="14" fillId="0" borderId="8" xfId="7" applyFont="1" applyFill="1" applyBorder="1" applyAlignment="1">
      <alignment wrapText="1"/>
    </xf>
    <xf numFmtId="0" fontId="14" fillId="0" borderId="0" xfId="7" applyFont="1" applyFill="1" applyAlignment="1">
      <alignment horizontal="center" vertical="center"/>
    </xf>
    <xf numFmtId="49" fontId="14" fillId="0" borderId="5" xfId="7" applyNumberFormat="1" applyFont="1" applyFill="1" applyBorder="1" applyAlignment="1">
      <alignment horizontal="center"/>
    </xf>
    <xf numFmtId="49" fontId="14" fillId="0" borderId="8" xfId="7" applyNumberFormat="1" applyFont="1" applyFill="1" applyBorder="1" applyAlignment="1">
      <alignment horizontal="center" vertical="top"/>
    </xf>
    <xf numFmtId="49" fontId="14" fillId="0" borderId="5" xfId="7" applyNumberFormat="1" applyFont="1" applyFill="1" applyBorder="1" applyAlignment="1">
      <alignment horizontal="center" vertical="center"/>
    </xf>
    <xf numFmtId="49" fontId="14" fillId="0" borderId="8" xfId="4" applyNumberFormat="1" applyFont="1" applyFill="1" applyBorder="1" applyAlignment="1">
      <alignment horizontal="center"/>
    </xf>
    <xf numFmtId="49" fontId="14" fillId="0" borderId="0" xfId="4" applyNumberFormat="1" applyFont="1" applyFill="1" applyBorder="1" applyAlignment="1">
      <alignment horizontal="center"/>
    </xf>
    <xf numFmtId="49" fontId="14" fillId="0" borderId="10" xfId="7" applyNumberFormat="1" applyFont="1" applyFill="1" applyBorder="1" applyAlignment="1">
      <alignment horizontal="center" vertical="center"/>
    </xf>
    <xf numFmtId="49" fontId="14" fillId="0" borderId="12" xfId="7" applyNumberFormat="1" applyFont="1" applyFill="1" applyBorder="1" applyAlignment="1">
      <alignment horizontal="center" vertical="center"/>
    </xf>
    <xf numFmtId="49" fontId="14" fillId="0" borderId="12" xfId="7" applyNumberFormat="1" applyFont="1" applyFill="1" applyBorder="1" applyAlignment="1">
      <alignment horizontal="center" vertical="top"/>
    </xf>
    <xf numFmtId="49" fontId="14" fillId="0" borderId="11" xfId="7" applyNumberFormat="1" applyFont="1" applyFill="1" applyBorder="1" applyAlignment="1">
      <alignment horizontal="center" vertical="center"/>
    </xf>
    <xf numFmtId="49" fontId="14" fillId="0" borderId="12" xfId="4" applyNumberFormat="1" applyFont="1" applyFill="1" applyBorder="1" applyAlignment="1">
      <alignment horizontal="center" vertical="center"/>
    </xf>
    <xf numFmtId="49" fontId="14" fillId="0" borderId="13" xfId="4" applyNumberFormat="1" applyFont="1" applyFill="1" applyBorder="1" applyAlignment="1">
      <alignment horizontal="center" vertical="center"/>
    </xf>
    <xf numFmtId="0" fontId="14" fillId="0" borderId="0" xfId="7" applyFont="1" applyFill="1" applyBorder="1" applyAlignment="1">
      <alignment horizontal="left" vertical="top"/>
    </xf>
    <xf numFmtId="0" fontId="14" fillId="0" borderId="2" xfId="7" applyFont="1" applyFill="1" applyBorder="1" applyAlignment="1">
      <alignment horizontal="left"/>
    </xf>
    <xf numFmtId="49" fontId="14" fillId="0" borderId="0" xfId="7" applyNumberFormat="1" applyFont="1" applyFill="1" applyBorder="1" applyAlignment="1">
      <alignment horizontal="center" vertical="center"/>
    </xf>
    <xf numFmtId="49" fontId="14" fillId="0" borderId="0" xfId="7" applyNumberFormat="1" applyFont="1" applyFill="1" applyBorder="1" applyAlignment="1">
      <alignment horizontal="center" vertical="top"/>
    </xf>
    <xf numFmtId="49" fontId="26" fillId="5" borderId="0" xfId="7" applyNumberFormat="1" applyFont="1" applyFill="1"/>
    <xf numFmtId="0" fontId="26" fillId="5" borderId="0" xfId="7" applyFont="1" applyFill="1"/>
    <xf numFmtId="0" fontId="26" fillId="2" borderId="0" xfId="7" applyFont="1" applyFill="1"/>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49" fontId="26" fillId="0" borderId="0" xfId="7" applyNumberFormat="1" applyFont="1" applyBorder="1"/>
    <xf numFmtId="0" fontId="26" fillId="2" borderId="0" xfId="7" applyFont="1" applyFill="1" applyBorder="1"/>
    <xf numFmtId="0" fontId="26" fillId="0" borderId="0" xfId="7" applyFont="1" applyFill="1" applyBorder="1"/>
    <xf numFmtId="0" fontId="26" fillId="0" borderId="0" xfId="7" applyFont="1" applyBorder="1"/>
    <xf numFmtId="49" fontId="24" fillId="0" borderId="0" xfId="7" applyNumberFormat="1" applyFont="1" applyAlignment="1">
      <alignment horizontal="left" vertical="center"/>
    </xf>
    <xf numFmtId="0" fontId="24" fillId="2" borderId="0" xfId="7" applyFont="1" applyFill="1" applyAlignment="1">
      <alignment horizontal="left"/>
    </xf>
    <xf numFmtId="0" fontId="24" fillId="0" borderId="0" xfId="7" applyFont="1" applyFill="1" applyAlignment="1">
      <alignment horizontal="left"/>
    </xf>
    <xf numFmtId="176" fontId="24" fillId="0" borderId="0" xfId="7" applyNumberFormat="1" applyFont="1" applyFill="1" applyAlignment="1">
      <alignment horizontal="right" vertical="center"/>
    </xf>
    <xf numFmtId="176" fontId="24" fillId="0" borderId="0" xfId="7" applyNumberFormat="1" applyFont="1" applyAlignment="1">
      <alignment horizontal="right" vertical="center"/>
    </xf>
    <xf numFmtId="0" fontId="24" fillId="0" borderId="0" xfId="7" applyFont="1" applyAlignment="1">
      <alignment horizontal="left" vertical="center"/>
    </xf>
    <xf numFmtId="0" fontId="5" fillId="7" borderId="0" xfId="7" applyFont="1" applyFill="1"/>
    <xf numFmtId="0" fontId="26" fillId="0" borderId="10" xfId="7" applyFont="1" applyFill="1" applyBorder="1"/>
    <xf numFmtId="0" fontId="14" fillId="0" borderId="11" xfId="7" applyFont="1" applyFill="1" applyBorder="1"/>
    <xf numFmtId="0" fontId="5" fillId="0" borderId="10" xfId="7" applyFont="1" applyFill="1" applyBorder="1"/>
    <xf numFmtId="0" fontId="26" fillId="0" borderId="0" xfId="7" applyFont="1" applyFill="1" applyBorder="1" applyAlignment="1">
      <alignment horizontal="left" vertical="center"/>
    </xf>
    <xf numFmtId="0" fontId="14" fillId="0" borderId="0" xfId="7" applyFont="1" applyFill="1" applyAlignment="1">
      <alignment horizontal="left" vertical="center"/>
    </xf>
    <xf numFmtId="0" fontId="8" fillId="0" borderId="0" xfId="3" applyNumberFormat="1" applyFont="1" applyFill="1" applyAlignment="1">
      <alignment horizontal="right" vertical="center"/>
    </xf>
    <xf numFmtId="0" fontId="8" fillId="0" borderId="0" xfId="3" applyFont="1" applyFill="1" applyAlignment="1">
      <alignment vertical="center"/>
    </xf>
    <xf numFmtId="0" fontId="26" fillId="0" borderId="3" xfId="3" applyFont="1" applyFill="1" applyBorder="1" applyAlignment="1">
      <alignment horizontal="centerContinuous" vertical="top"/>
    </xf>
    <xf numFmtId="0" fontId="26" fillId="0" borderId="4" xfId="3" applyFont="1" applyFill="1" applyBorder="1" applyAlignment="1">
      <alignment horizontal="centerContinuous" vertical="top"/>
    </xf>
    <xf numFmtId="0" fontId="26" fillId="0" borderId="14" xfId="3" applyFont="1" applyFill="1" applyBorder="1" applyAlignment="1">
      <alignment horizontal="centerContinuous" vertical="top"/>
    </xf>
    <xf numFmtId="0" fontId="14" fillId="0" borderId="12" xfId="3" applyFont="1" applyFill="1" applyBorder="1" applyAlignment="1">
      <alignment horizontal="center"/>
    </xf>
    <xf numFmtId="0" fontId="14" fillId="0" borderId="0" xfId="3" applyFont="1" applyFill="1" applyAlignment="1">
      <alignment horizontal="left" vertical="center"/>
    </xf>
    <xf numFmtId="0" fontId="0" fillId="8" borderId="0" xfId="0" applyFill="1">
      <alignment vertical="center"/>
    </xf>
    <xf numFmtId="0" fontId="0" fillId="9" borderId="0" xfId="0" applyFill="1">
      <alignment vertical="center"/>
    </xf>
    <xf numFmtId="0" fontId="0" fillId="0" borderId="0" xfId="0" applyAlignment="1">
      <alignment vertical="center" wrapText="1"/>
    </xf>
    <xf numFmtId="38" fontId="30" fillId="0" borderId="0" xfId="9" applyFont="1" applyFill="1" applyAlignment="1">
      <alignment vertical="center"/>
    </xf>
    <xf numFmtId="38" fontId="30" fillId="0" borderId="0" xfId="9" applyFont="1">
      <alignment vertical="center"/>
    </xf>
    <xf numFmtId="38" fontId="30" fillId="0" borderId="15" xfId="9" applyFont="1" applyBorder="1">
      <alignment vertical="center"/>
    </xf>
    <xf numFmtId="38" fontId="30" fillId="11" borderId="15" xfId="9" applyFont="1" applyFill="1" applyBorder="1" applyAlignment="1">
      <alignment horizontal="center" vertical="center"/>
    </xf>
    <xf numFmtId="38" fontId="30" fillId="10" borderId="15" xfId="9" applyFont="1" applyFill="1" applyBorder="1">
      <alignment vertical="center"/>
    </xf>
    <xf numFmtId="38" fontId="30" fillId="0" borderId="0" xfId="9" applyFont="1" applyFill="1" applyBorder="1" applyAlignment="1">
      <alignment vertical="center"/>
    </xf>
    <xf numFmtId="38" fontId="32" fillId="10" borderId="15" xfId="9" applyFont="1" applyFill="1" applyBorder="1" applyAlignment="1">
      <alignment vertical="center" wrapText="1"/>
    </xf>
    <xf numFmtId="38" fontId="30" fillId="11" borderId="15" xfId="9" applyFont="1" applyFill="1" applyBorder="1" applyAlignment="1">
      <alignment horizontal="center" vertical="center" wrapText="1"/>
    </xf>
    <xf numFmtId="38" fontId="30" fillId="0" borderId="16" xfId="9" applyFont="1" applyBorder="1">
      <alignment vertical="center"/>
    </xf>
    <xf numFmtId="38" fontId="30" fillId="0" borderId="12" xfId="9" applyFont="1" applyBorder="1">
      <alignment vertical="center"/>
    </xf>
    <xf numFmtId="181" fontId="30" fillId="0" borderId="16" xfId="10" applyNumberFormat="1" applyFont="1" applyBorder="1">
      <alignment vertical="center"/>
    </xf>
    <xf numFmtId="181" fontId="30" fillId="0" borderId="12" xfId="10" applyNumberFormat="1" applyFont="1" applyBorder="1">
      <alignment vertical="center"/>
    </xf>
    <xf numFmtId="38" fontId="30" fillId="10" borderId="7" xfId="9" applyFont="1" applyFill="1" applyBorder="1">
      <alignment vertical="center"/>
    </xf>
    <xf numFmtId="38" fontId="30" fillId="10" borderId="12" xfId="9" applyFont="1" applyFill="1" applyBorder="1">
      <alignment vertical="center"/>
    </xf>
    <xf numFmtId="38" fontId="30" fillId="12" borderId="8" xfId="9" applyFont="1" applyFill="1" applyBorder="1" applyAlignment="1">
      <alignment vertical="center"/>
    </xf>
    <xf numFmtId="38" fontId="30" fillId="12" borderId="7" xfId="9" applyFont="1" applyFill="1" applyBorder="1" applyAlignment="1">
      <alignment vertical="center"/>
    </xf>
    <xf numFmtId="38" fontId="30" fillId="12" borderId="15" xfId="9" applyFont="1" applyFill="1" applyBorder="1" applyAlignment="1">
      <alignment vertical="center"/>
    </xf>
    <xf numFmtId="38" fontId="30" fillId="0" borderId="0" xfId="9" applyFont="1" applyBorder="1">
      <alignment vertical="center"/>
    </xf>
    <xf numFmtId="38" fontId="30" fillId="0" borderId="6" xfId="9" applyFont="1" applyBorder="1">
      <alignment vertical="center"/>
    </xf>
    <xf numFmtId="38" fontId="30" fillId="13" borderId="0" xfId="9" applyFont="1" applyFill="1" applyBorder="1">
      <alignment vertical="center"/>
    </xf>
    <xf numFmtId="38" fontId="30" fillId="13" borderId="5" xfId="9" applyFont="1" applyFill="1" applyBorder="1">
      <alignment vertical="center"/>
    </xf>
    <xf numFmtId="38" fontId="30" fillId="10" borderId="15" xfId="9" applyFont="1" applyFill="1" applyBorder="1" applyAlignment="1">
      <alignment vertical="center"/>
    </xf>
    <xf numFmtId="38" fontId="30" fillId="0" borderId="7" xfId="9" applyFont="1" applyBorder="1">
      <alignment vertical="center"/>
    </xf>
    <xf numFmtId="38" fontId="30" fillId="10" borderId="17" xfId="9" applyFont="1" applyFill="1" applyBorder="1">
      <alignment vertical="center"/>
    </xf>
    <xf numFmtId="38" fontId="30" fillId="0" borderId="17" xfId="9" applyFont="1" applyBorder="1">
      <alignment vertical="center"/>
    </xf>
    <xf numFmtId="38" fontId="30" fillId="0" borderId="8" xfId="9" applyFont="1" applyBorder="1">
      <alignment vertical="center"/>
    </xf>
    <xf numFmtId="181" fontId="30" fillId="0" borderId="8" xfId="10" applyNumberFormat="1" applyFont="1" applyBorder="1">
      <alignment vertical="center"/>
    </xf>
    <xf numFmtId="38" fontId="30" fillId="12" borderId="12" xfId="9" applyFont="1" applyFill="1" applyBorder="1" applyAlignment="1">
      <alignment vertical="center"/>
    </xf>
    <xf numFmtId="38" fontId="30" fillId="12" borderId="17" xfId="9" applyFont="1" applyFill="1" applyBorder="1" applyAlignment="1">
      <alignment vertical="center"/>
    </xf>
    <xf numFmtId="181" fontId="30" fillId="0" borderId="17" xfId="10" applyNumberFormat="1" applyFont="1" applyBorder="1">
      <alignment vertical="center"/>
    </xf>
    <xf numFmtId="38" fontId="32" fillId="12" borderId="17" xfId="9" applyFont="1" applyFill="1" applyBorder="1" applyAlignment="1">
      <alignment vertical="center" wrapText="1"/>
    </xf>
    <xf numFmtId="181" fontId="30" fillId="0" borderId="7" xfId="10" applyNumberFormat="1" applyFont="1" applyBorder="1">
      <alignment vertical="center"/>
    </xf>
    <xf numFmtId="38" fontId="30" fillId="10" borderId="8" xfId="9" applyFont="1" applyFill="1" applyBorder="1" applyAlignment="1">
      <alignment vertical="center"/>
    </xf>
    <xf numFmtId="38" fontId="30" fillId="13" borderId="3" xfId="9" applyFont="1" applyFill="1" applyBorder="1">
      <alignment vertical="center"/>
    </xf>
    <xf numFmtId="38" fontId="30" fillId="13" borderId="4" xfId="9" applyFont="1" applyFill="1" applyBorder="1">
      <alignment vertical="center"/>
    </xf>
    <xf numFmtId="38" fontId="30" fillId="13" borderId="14" xfId="9" applyFont="1" applyFill="1" applyBorder="1">
      <alignment vertical="center"/>
    </xf>
    <xf numFmtId="38" fontId="30" fillId="13" borderId="3" xfId="9" applyFont="1" applyFill="1" applyBorder="1" applyAlignment="1">
      <alignment vertical="center"/>
    </xf>
    <xf numFmtId="178" fontId="5" fillId="0" borderId="0" xfId="7" applyNumberFormat="1" applyFont="1" applyAlignment="1">
      <alignment horizontal="right"/>
    </xf>
    <xf numFmtId="178" fontId="5" fillId="0" borderId="0" xfId="7" applyNumberFormat="1" applyFont="1" applyFill="1" applyAlignment="1">
      <alignment horizontal="right"/>
    </xf>
    <xf numFmtId="178" fontId="5" fillId="0" borderId="0" xfId="7" applyNumberFormat="1" applyFont="1" applyFill="1" applyBorder="1" applyAlignment="1">
      <alignment horizontal="right"/>
    </xf>
    <xf numFmtId="0" fontId="14" fillId="0" borderId="0" xfId="7" applyFont="1" applyFill="1" applyBorder="1" applyAlignment="1">
      <alignment horizontal="left" vertical="center" wrapText="1"/>
    </xf>
    <xf numFmtId="0" fontId="17" fillId="0" borderId="0" xfId="7" applyFont="1"/>
    <xf numFmtId="0" fontId="17" fillId="0" borderId="0" xfId="7" applyFont="1" applyFill="1"/>
    <xf numFmtId="0" fontId="17" fillId="7" borderId="0" xfId="7" applyFont="1" applyFill="1"/>
    <xf numFmtId="49" fontId="17" fillId="0" borderId="0" xfId="7" applyNumberFormat="1" applyFont="1"/>
    <xf numFmtId="0" fontId="5" fillId="6" borderId="0" xfId="7" applyFont="1" applyFill="1"/>
    <xf numFmtId="0" fontId="5" fillId="0" borderId="2" xfId="7" applyFont="1" applyFill="1" applyBorder="1"/>
    <xf numFmtId="0" fontId="5" fillId="0" borderId="0" xfId="7" applyFont="1" applyFill="1" applyBorder="1"/>
    <xf numFmtId="0" fontId="5" fillId="4" borderId="0" xfId="7" applyFont="1" applyFill="1"/>
    <xf numFmtId="178" fontId="26" fillId="0" borderId="13" xfId="7" applyNumberFormat="1" applyFont="1" applyFill="1" applyBorder="1" applyAlignment="1">
      <alignment horizontal="right"/>
    </xf>
    <xf numFmtId="178" fontId="26" fillId="0" borderId="11" xfId="7" applyNumberFormat="1" applyFont="1" applyFill="1" applyBorder="1" applyAlignment="1">
      <alignment horizontal="right"/>
    </xf>
    <xf numFmtId="178" fontId="26" fillId="0" borderId="12" xfId="7" applyNumberFormat="1" applyFont="1" applyFill="1" applyBorder="1" applyAlignment="1">
      <alignment horizontal="right"/>
    </xf>
    <xf numFmtId="178" fontId="26" fillId="0" borderId="12" xfId="7" applyNumberFormat="1" applyFont="1" applyFill="1" applyBorder="1" applyAlignment="1">
      <alignment horizontal="center"/>
    </xf>
    <xf numFmtId="0" fontId="14" fillId="0" borderId="12" xfId="7" applyNumberFormat="1" applyFont="1" applyFill="1" applyBorder="1" applyAlignment="1">
      <alignment horizontal="center"/>
    </xf>
    <xf numFmtId="0" fontId="14" fillId="0" borderId="11" xfId="7" applyNumberFormat="1" applyFont="1" applyFill="1" applyBorder="1" applyAlignment="1">
      <alignment horizontal="center"/>
    </xf>
    <xf numFmtId="0" fontId="14" fillId="0" borderId="5" xfId="7" applyNumberFormat="1" applyFont="1" applyFill="1" applyBorder="1" applyAlignment="1">
      <alignment horizontal="center"/>
    </xf>
    <xf numFmtId="0" fontId="14" fillId="0" borderId="8" xfId="7" applyNumberFormat="1" applyFont="1" applyFill="1" applyBorder="1" applyAlignment="1">
      <alignment horizontal="center"/>
    </xf>
    <xf numFmtId="178" fontId="5" fillId="0" borderId="5" xfId="7" applyNumberFormat="1" applyFont="1" applyFill="1" applyBorder="1" applyAlignment="1">
      <alignment horizontal="right"/>
    </xf>
    <xf numFmtId="178" fontId="26" fillId="0" borderId="8" xfId="7" applyNumberFormat="1" applyFont="1" applyFill="1" applyBorder="1" applyAlignment="1">
      <alignment horizontal="right"/>
    </xf>
    <xf numFmtId="0" fontId="14" fillId="0" borderId="8" xfId="7" applyNumberFormat="1" applyFont="1" applyFill="1" applyBorder="1" applyAlignment="1">
      <alignment horizontal="center" wrapText="1"/>
    </xf>
    <xf numFmtId="178" fontId="26" fillId="0" borderId="5" xfId="7" applyNumberFormat="1" applyFont="1" applyFill="1" applyBorder="1" applyAlignment="1">
      <alignment horizontal="right"/>
    </xf>
    <xf numFmtId="178" fontId="26" fillId="0" borderId="0" xfId="7" applyNumberFormat="1" applyFont="1" applyFill="1" applyBorder="1" applyAlignment="1">
      <alignment horizontal="right"/>
    </xf>
    <xf numFmtId="178" fontId="14" fillId="0" borderId="8" xfId="7" applyNumberFormat="1" applyFont="1" applyFill="1" applyBorder="1" applyAlignment="1">
      <alignment horizontal="center"/>
    </xf>
    <xf numFmtId="0" fontId="14" fillId="0" borderId="5" xfId="7" applyFont="1" applyFill="1" applyBorder="1" applyAlignment="1">
      <alignment horizontal="center" wrapText="1"/>
    </xf>
    <xf numFmtId="0" fontId="26" fillId="0" borderId="9" xfId="7" applyNumberFormat="1" applyFont="1" applyFill="1" applyBorder="1" applyAlignment="1">
      <alignment horizontal="center" vertical="top"/>
    </xf>
    <xf numFmtId="0" fontId="26" fillId="0" borderId="5" xfId="7" applyNumberFormat="1" applyFont="1" applyFill="1" applyBorder="1" applyAlignment="1">
      <alignment horizontal="center" vertical="top"/>
    </xf>
    <xf numFmtId="0" fontId="26" fillId="0" borderId="8" xfId="7" applyNumberFormat="1" applyFont="1" applyFill="1" applyBorder="1" applyAlignment="1">
      <alignment horizontal="center" vertical="top"/>
    </xf>
    <xf numFmtId="0" fontId="5" fillId="0" borderId="8" xfId="7" applyFont="1" applyFill="1" applyBorder="1" applyAlignment="1">
      <alignment horizontal="center" wrapText="1"/>
    </xf>
    <xf numFmtId="0" fontId="26" fillId="0" borderId="9" xfId="7" applyFont="1" applyFill="1" applyBorder="1" applyAlignment="1">
      <alignment horizontal="center" vertical="top"/>
    </xf>
    <xf numFmtId="0" fontId="26" fillId="0" borderId="2" xfId="7" applyNumberFormat="1" applyFont="1" applyFill="1" applyBorder="1" applyAlignment="1">
      <alignment horizontal="center" vertical="top"/>
    </xf>
    <xf numFmtId="0" fontId="26" fillId="0" borderId="7" xfId="7" applyNumberFormat="1" applyFont="1" applyFill="1" applyBorder="1" applyAlignment="1">
      <alignment horizontal="center" vertical="top"/>
    </xf>
    <xf numFmtId="178" fontId="5" fillId="0" borderId="8" xfId="7" applyNumberFormat="1" applyFont="1" applyFill="1" applyBorder="1" applyAlignment="1">
      <alignment horizontal="right"/>
    </xf>
    <xf numFmtId="0" fontId="26" fillId="0" borderId="14" xfId="7" applyNumberFormat="1" applyFont="1" applyFill="1" applyBorder="1" applyAlignment="1">
      <alignment horizontal="centerContinuous" vertical="top"/>
    </xf>
    <xf numFmtId="0" fontId="26" fillId="0" borderId="4" xfId="7" applyNumberFormat="1" applyFont="1" applyFill="1" applyBorder="1" applyAlignment="1">
      <alignment horizontal="centerContinuous" vertical="top"/>
    </xf>
    <xf numFmtId="0" fontId="26" fillId="0" borderId="1" xfId="7" applyNumberFormat="1" applyFont="1" applyFill="1" applyBorder="1" applyAlignment="1">
      <alignment horizontal="centerContinuous" vertical="top"/>
    </xf>
    <xf numFmtId="0" fontId="26" fillId="0" borderId="6" xfId="7" applyNumberFormat="1" applyFont="1" applyFill="1" applyBorder="1" applyAlignment="1">
      <alignment horizontal="centerContinuous" vertical="top"/>
    </xf>
    <xf numFmtId="0" fontId="14" fillId="0" borderId="14" xfId="7" applyNumberFormat="1" applyFont="1" applyFill="1" applyBorder="1" applyAlignment="1">
      <alignment horizontal="centerContinuous"/>
    </xf>
    <xf numFmtId="0" fontId="14" fillId="0" borderId="4" xfId="7" applyNumberFormat="1" applyFont="1" applyFill="1" applyBorder="1" applyAlignment="1">
      <alignment horizontal="centerContinuous"/>
    </xf>
    <xf numFmtId="0" fontId="14" fillId="0" borderId="1" xfId="7" applyNumberFormat="1" applyFont="1" applyFill="1" applyBorder="1" applyAlignment="1">
      <alignment horizontal="centerContinuous"/>
    </xf>
    <xf numFmtId="0" fontId="26" fillId="0" borderId="15" xfId="7" applyNumberFormat="1" applyFont="1" applyFill="1" applyBorder="1" applyAlignment="1">
      <alignment horizontal="centerContinuous" vertical="top"/>
    </xf>
    <xf numFmtId="178" fontId="5" fillId="0" borderId="10" xfId="7" applyNumberFormat="1" applyFont="1" applyFill="1" applyBorder="1" applyAlignment="1">
      <alignment horizontal="right"/>
    </xf>
    <xf numFmtId="178" fontId="16" fillId="0" borderId="0" xfId="7" applyNumberFormat="1" applyFont="1" applyFill="1" applyAlignment="1">
      <alignment horizontal="left" vertical="center"/>
    </xf>
    <xf numFmtId="178" fontId="16" fillId="0" borderId="0" xfId="7" applyNumberFormat="1" applyFont="1" applyFill="1" applyAlignment="1">
      <alignment horizontal="right"/>
    </xf>
    <xf numFmtId="49" fontId="16" fillId="0" borderId="0" xfId="7" applyNumberFormat="1" applyFont="1" applyFill="1" applyAlignment="1">
      <alignment vertical="center"/>
    </xf>
    <xf numFmtId="0" fontId="16" fillId="0" borderId="0" xfId="7" applyNumberFormat="1" applyFont="1" applyFill="1" applyAlignment="1">
      <alignment vertical="center"/>
    </xf>
    <xf numFmtId="178" fontId="5" fillId="0" borderId="0" xfId="7" applyNumberFormat="1" applyFont="1" applyFill="1" applyAlignment="1">
      <alignment horizontal="left" vertical="center"/>
    </xf>
    <xf numFmtId="0" fontId="5" fillId="0" borderId="0" xfId="7" applyFont="1" applyFill="1" applyAlignment="1">
      <alignment horizontal="right" vertical="center"/>
    </xf>
    <xf numFmtId="178" fontId="8" fillId="0" borderId="0" xfId="7" applyNumberFormat="1" applyFont="1" applyFill="1" applyAlignment="1">
      <alignment horizontal="left" vertical="center"/>
    </xf>
    <xf numFmtId="178" fontId="8" fillId="0" borderId="0" xfId="7" applyNumberFormat="1" applyFont="1" applyFill="1" applyAlignment="1">
      <alignment horizontal="right"/>
    </xf>
    <xf numFmtId="0" fontId="8" fillId="0" borderId="0" xfId="7" applyNumberFormat="1" applyFont="1" applyFill="1" applyAlignment="1">
      <alignment vertical="center"/>
    </xf>
    <xf numFmtId="178" fontId="5" fillId="2" borderId="0" xfId="7" applyNumberFormat="1" applyFont="1" applyFill="1" applyAlignment="1">
      <alignment horizontal="right"/>
    </xf>
    <xf numFmtId="38" fontId="30" fillId="11" borderId="15" xfId="9" applyFont="1" applyFill="1" applyBorder="1">
      <alignment vertical="center"/>
    </xf>
    <xf numFmtId="181" fontId="30" fillId="0" borderId="15" xfId="10" applyNumberFormat="1" applyFont="1" applyBorder="1">
      <alignment vertical="center"/>
    </xf>
    <xf numFmtId="38" fontId="32" fillId="10" borderId="17" xfId="9" applyFont="1" applyFill="1" applyBorder="1">
      <alignment vertical="center"/>
    </xf>
    <xf numFmtId="177" fontId="14" fillId="0" borderId="0" xfId="7" applyNumberFormat="1"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0" fontId="24" fillId="6" borderId="0" xfId="7" applyFont="1" applyFill="1" applyAlignment="1">
      <alignment horizontal="left"/>
    </xf>
    <xf numFmtId="0" fontId="5" fillId="0" borderId="0" xfId="7" applyFont="1" applyBorder="1"/>
    <xf numFmtId="0" fontId="5" fillId="2" borderId="0" xfId="7" applyFont="1" applyFill="1" applyBorder="1"/>
    <xf numFmtId="49" fontId="14" fillId="0" borderId="0" xfId="7" applyNumberFormat="1" applyFont="1" applyFill="1" applyAlignment="1">
      <alignment horizontal="left" vertical="center"/>
    </xf>
    <xf numFmtId="49" fontId="24" fillId="0" borderId="0" xfId="7" applyNumberFormat="1" applyFont="1" applyFill="1" applyAlignment="1">
      <alignment horizontal="left" vertical="center"/>
    </xf>
    <xf numFmtId="49" fontId="14" fillId="0" borderId="11" xfId="7" applyNumberFormat="1" applyFont="1" applyFill="1" applyBorder="1" applyAlignment="1">
      <alignment horizontal="center" vertical="top"/>
    </xf>
    <xf numFmtId="49" fontId="14" fillId="0" borderId="8" xfId="7" applyNumberFormat="1" applyFont="1" applyFill="1" applyBorder="1" applyAlignment="1">
      <alignment horizontal="center"/>
    </xf>
    <xf numFmtId="0" fontId="14" fillId="0" borderId="5" xfId="7" applyFont="1" applyFill="1" applyBorder="1" applyAlignment="1">
      <alignment wrapText="1"/>
    </xf>
    <xf numFmtId="0" fontId="14" fillId="0" borderId="8" xfId="7" applyFont="1" applyFill="1" applyBorder="1" applyAlignment="1">
      <alignment horizontal="center" vertical="center"/>
    </xf>
    <xf numFmtId="38" fontId="30" fillId="11" borderId="3" xfId="9" applyFont="1" applyFill="1" applyBorder="1">
      <alignment vertical="center"/>
    </xf>
    <xf numFmtId="38" fontId="30" fillId="13" borderId="3" xfId="9" applyFont="1" applyFill="1" applyBorder="1" applyAlignment="1">
      <alignment vertical="center" wrapText="1"/>
    </xf>
    <xf numFmtId="38" fontId="30" fillId="13" borderId="1" xfId="9" applyFont="1" applyFill="1" applyBorder="1" applyAlignment="1">
      <alignment horizontal="center" vertical="center"/>
    </xf>
    <xf numFmtId="38" fontId="30" fillId="13" borderId="4" xfId="9" applyFont="1" applyFill="1" applyBorder="1" applyAlignment="1">
      <alignment horizontal="center" vertical="center" wrapText="1"/>
    </xf>
    <xf numFmtId="38" fontId="30" fillId="13" borderId="2" xfId="9" applyFont="1" applyFill="1" applyBorder="1" applyAlignment="1">
      <alignment horizontal="center" vertical="center" wrapText="1"/>
    </xf>
    <xf numFmtId="38" fontId="30" fillId="0" borderId="12" xfId="9" applyFont="1" applyBorder="1" applyAlignment="1">
      <alignment horizontal="right" vertical="center"/>
    </xf>
    <xf numFmtId="38" fontId="30" fillId="0" borderId="10" xfId="9" applyFont="1" applyBorder="1">
      <alignment vertical="center"/>
    </xf>
    <xf numFmtId="181" fontId="30" fillId="13" borderId="11" xfId="10" applyNumberFormat="1" applyFont="1" applyFill="1" applyBorder="1">
      <alignment vertical="center"/>
    </xf>
    <xf numFmtId="181" fontId="30" fillId="0" borderId="12" xfId="10" applyNumberFormat="1" applyFont="1" applyBorder="1" applyAlignment="1">
      <alignment horizontal="right" vertical="center"/>
    </xf>
    <xf numFmtId="38" fontId="30" fillId="12" borderId="13" xfId="9" applyFont="1" applyFill="1" applyBorder="1" applyAlignment="1">
      <alignment vertical="center"/>
    </xf>
    <xf numFmtId="38" fontId="30" fillId="13" borderId="0" xfId="9" applyFont="1" applyFill="1">
      <alignment vertical="center"/>
    </xf>
    <xf numFmtId="38" fontId="30" fillId="15" borderId="15" xfId="9" applyFont="1" applyFill="1" applyBorder="1">
      <alignment vertical="center"/>
    </xf>
    <xf numFmtId="38" fontId="30" fillId="0" borderId="18" xfId="9" applyFont="1" applyBorder="1">
      <alignment vertical="center"/>
    </xf>
    <xf numFmtId="181" fontId="30" fillId="0" borderId="18" xfId="10" applyNumberFormat="1" applyFont="1" applyBorder="1">
      <alignment vertical="center"/>
    </xf>
    <xf numFmtId="38" fontId="30" fillId="0" borderId="15" xfId="9" applyFont="1" applyBorder="1" applyAlignment="1">
      <alignment horizontal="center" vertical="center"/>
    </xf>
    <xf numFmtId="0" fontId="3" fillId="0" borderId="0" xfId="3" applyFont="1">
      <alignment vertical="center"/>
    </xf>
    <xf numFmtId="0" fontId="3" fillId="0" borderId="0" xfId="3" applyFont="1" applyFill="1">
      <alignment vertical="center"/>
    </xf>
    <xf numFmtId="49" fontId="3" fillId="0" borderId="0" xfId="3" applyNumberFormat="1" applyFont="1">
      <alignment vertical="center"/>
    </xf>
    <xf numFmtId="0" fontId="3" fillId="3" borderId="0" xfId="3" applyFont="1" applyFill="1">
      <alignment vertical="center"/>
    </xf>
    <xf numFmtId="0" fontId="21" fillId="0" borderId="0" xfId="3" applyFont="1" applyFill="1" applyAlignment="1">
      <alignment horizontal="left" vertical="center"/>
    </xf>
    <xf numFmtId="0" fontId="3" fillId="7" borderId="0" xfId="3" applyFont="1" applyFill="1">
      <alignment vertical="center"/>
    </xf>
    <xf numFmtId="0" fontId="18" fillId="0" borderId="0" xfId="3" applyFont="1" applyFill="1" applyAlignment="1">
      <alignment horizontal="left" vertical="center"/>
    </xf>
    <xf numFmtId="0" fontId="3" fillId="0" borderId="10" xfId="3" applyFont="1" applyFill="1" applyBorder="1">
      <alignment vertical="center"/>
    </xf>
    <xf numFmtId="0" fontId="3" fillId="0" borderId="13" xfId="3" applyFont="1" applyFill="1" applyBorder="1">
      <alignment vertical="center"/>
    </xf>
    <xf numFmtId="0" fontId="3" fillId="0" borderId="11" xfId="3" applyFont="1" applyFill="1" applyBorder="1">
      <alignment vertical="center"/>
    </xf>
    <xf numFmtId="0" fontId="3" fillId="2" borderId="0" xfId="3" applyFont="1" applyFill="1">
      <alignment vertical="center"/>
    </xf>
    <xf numFmtId="49" fontId="18" fillId="0" borderId="0" xfId="3" applyNumberFormat="1" applyFont="1">
      <alignment vertical="center"/>
    </xf>
    <xf numFmtId="0" fontId="3" fillId="6" borderId="0" xfId="3" applyFont="1" applyFill="1">
      <alignment vertical="center"/>
    </xf>
    <xf numFmtId="0" fontId="27" fillId="0" borderId="0" xfId="3" applyFont="1">
      <alignment vertical="center"/>
    </xf>
    <xf numFmtId="0" fontId="27" fillId="0" borderId="0" xfId="3" applyFont="1" applyFill="1">
      <alignment vertical="center"/>
    </xf>
    <xf numFmtId="0" fontId="22" fillId="0" borderId="0" xfId="3" applyFont="1" applyFill="1" applyAlignment="1">
      <alignment horizontal="center"/>
    </xf>
    <xf numFmtId="0" fontId="17" fillId="0" borderId="0" xfId="3" applyFont="1" applyFill="1">
      <alignment vertical="center"/>
    </xf>
    <xf numFmtId="0" fontId="27" fillId="0" borderId="0" xfId="3" applyFont="1" applyFill="1" applyAlignment="1">
      <alignment horizontal="center"/>
    </xf>
    <xf numFmtId="0" fontId="27" fillId="0" borderId="2" xfId="3" applyFont="1" applyFill="1" applyBorder="1">
      <alignment vertical="center"/>
    </xf>
    <xf numFmtId="0" fontId="27" fillId="0" borderId="1" xfId="3" applyFont="1" applyFill="1" applyBorder="1">
      <alignment vertical="center"/>
    </xf>
    <xf numFmtId="0" fontId="27" fillId="4" borderId="0" xfId="3" applyFont="1" applyFill="1">
      <alignment vertical="center"/>
    </xf>
    <xf numFmtId="49" fontId="27" fillId="0" borderId="0" xfId="3" applyNumberFormat="1" applyFont="1">
      <alignment vertical="center"/>
    </xf>
    <xf numFmtId="0" fontId="21" fillId="0" borderId="10" xfId="3" applyFont="1" applyFill="1" applyBorder="1" applyAlignment="1">
      <alignment horizontal="center"/>
    </xf>
    <xf numFmtId="0" fontId="21" fillId="0" borderId="12" xfId="3" applyFont="1" applyFill="1" applyBorder="1" applyAlignment="1">
      <alignment horizontal="center"/>
    </xf>
    <xf numFmtId="0" fontId="21" fillId="0" borderId="11" xfId="3" applyFont="1" applyFill="1" applyBorder="1" applyAlignment="1">
      <alignment horizontal="center"/>
    </xf>
    <xf numFmtId="0" fontId="14" fillId="0" borderId="12" xfId="3" applyNumberFormat="1" applyFont="1" applyFill="1" applyBorder="1" applyAlignment="1">
      <alignment wrapText="1"/>
    </xf>
    <xf numFmtId="0" fontId="14" fillId="0" borderId="11" xfId="3" applyNumberFormat="1" applyFont="1" applyFill="1" applyBorder="1" applyAlignment="1">
      <alignment wrapText="1"/>
    </xf>
    <xf numFmtId="0" fontId="3" fillId="4" borderId="0" xfId="3" applyFont="1" applyFill="1">
      <alignment vertical="center"/>
    </xf>
    <xf numFmtId="0" fontId="21" fillId="0" borderId="8" xfId="3" applyFont="1" applyFill="1" applyBorder="1" applyAlignment="1">
      <alignment horizontal="center"/>
    </xf>
    <xf numFmtId="0" fontId="21" fillId="0" borderId="5" xfId="3" applyFont="1" applyFill="1" applyBorder="1" applyAlignment="1">
      <alignment horizontal="center"/>
    </xf>
    <xf numFmtId="0" fontId="21" fillId="0" borderId="0" xfId="3" applyFont="1" applyFill="1" applyBorder="1" applyAlignment="1">
      <alignment horizontal="center"/>
    </xf>
    <xf numFmtId="0" fontId="26" fillId="0" borderId="8" xfId="3" applyFont="1" applyFill="1" applyBorder="1" applyAlignment="1">
      <alignment vertical="top" wrapText="1"/>
    </xf>
    <xf numFmtId="0" fontId="26" fillId="0" borderId="5" xfId="3" applyFont="1" applyFill="1" applyBorder="1" applyAlignment="1">
      <alignment vertical="top" wrapText="1"/>
    </xf>
    <xf numFmtId="0" fontId="18" fillId="0" borderId="8" xfId="3" applyFont="1" applyFill="1" applyBorder="1">
      <alignment vertical="center"/>
    </xf>
    <xf numFmtId="0" fontId="3" fillId="0" borderId="8" xfId="3" applyFont="1" applyFill="1" applyBorder="1">
      <alignment vertical="center"/>
    </xf>
    <xf numFmtId="0" fontId="3" fillId="0" borderId="0" xfId="3" applyFont="1" applyFill="1" applyBorder="1" applyAlignment="1">
      <alignment horizontal="center" vertical="top"/>
    </xf>
    <xf numFmtId="0" fontId="3" fillId="0" borderId="8" xfId="3" applyFont="1" applyFill="1" applyBorder="1" applyAlignment="1">
      <alignment horizontal="center" vertical="top"/>
    </xf>
    <xf numFmtId="0" fontId="18" fillId="0" borderId="8" xfId="3" applyFont="1" applyFill="1" applyBorder="1" applyAlignment="1">
      <alignment horizontal="center" vertical="top"/>
    </xf>
    <xf numFmtId="0" fontId="18" fillId="0" borderId="8" xfId="3" applyFont="1" applyFill="1" applyBorder="1" applyAlignment="1">
      <alignment horizontal="center" vertical="top" wrapText="1"/>
    </xf>
    <xf numFmtId="0" fontId="18" fillId="0" borderId="5" xfId="3" applyFont="1" applyFill="1" applyBorder="1" applyAlignment="1">
      <alignment horizontal="center" vertical="top"/>
    </xf>
    <xf numFmtId="0" fontId="3" fillId="0" borderId="8" xfId="3" applyFont="1" applyFill="1" applyBorder="1" applyAlignment="1">
      <alignment horizontal="center" vertical="top" wrapText="1"/>
    </xf>
    <xf numFmtId="0" fontId="18" fillId="0" borderId="0" xfId="3" applyFont="1" applyFill="1" applyBorder="1" applyAlignment="1">
      <alignment horizontal="center" vertical="top"/>
    </xf>
    <xf numFmtId="0" fontId="3" fillId="0" borderId="5" xfId="3" applyFont="1" applyFill="1" applyBorder="1" applyAlignment="1">
      <alignment horizontal="center" vertical="top" wrapText="1"/>
    </xf>
    <xf numFmtId="0" fontId="18" fillId="0" borderId="5" xfId="3" applyFont="1" applyFill="1" applyBorder="1">
      <alignment vertical="center"/>
    </xf>
    <xf numFmtId="0" fontId="18" fillId="0" borderId="0" xfId="3" applyFont="1" applyFill="1" applyBorder="1">
      <alignment vertical="center"/>
    </xf>
    <xf numFmtId="0" fontId="18" fillId="0" borderId="7" xfId="3" applyFont="1" applyFill="1" applyBorder="1" applyAlignment="1">
      <alignment horizontal="center" vertical="top"/>
    </xf>
    <xf numFmtId="0" fontId="18" fillId="0" borderId="2" xfId="3" applyFont="1" applyFill="1" applyBorder="1" applyAlignment="1">
      <alignment horizontal="center" vertical="top"/>
    </xf>
    <xf numFmtId="0" fontId="18" fillId="0" borderId="4" xfId="3" applyFont="1" applyFill="1" applyBorder="1" applyAlignment="1">
      <alignment horizontal="centerContinuous" vertical="top"/>
    </xf>
    <xf numFmtId="0" fontId="18" fillId="0" borderId="3" xfId="3" applyFont="1" applyFill="1" applyBorder="1" applyAlignment="1">
      <alignment horizontal="centerContinuous" vertical="top"/>
    </xf>
    <xf numFmtId="0" fontId="18" fillId="0" borderId="14" xfId="3" applyFont="1" applyFill="1" applyBorder="1" applyAlignment="1">
      <alignment horizontal="centerContinuous" vertical="top"/>
    </xf>
    <xf numFmtId="0" fontId="18" fillId="0" borderId="11" xfId="3" applyFont="1" applyFill="1" applyBorder="1" applyAlignment="1">
      <alignment horizontal="centerContinuous" vertical="top"/>
    </xf>
    <xf numFmtId="0" fontId="18" fillId="0" borderId="10" xfId="3" applyFont="1" applyFill="1" applyBorder="1" applyAlignment="1">
      <alignment horizontal="centerContinuous" vertical="top"/>
    </xf>
    <xf numFmtId="0" fontId="18" fillId="0" borderId="13" xfId="3" applyFont="1" applyFill="1" applyBorder="1" applyAlignment="1">
      <alignment horizontal="centerContinuous" vertical="top"/>
    </xf>
    <xf numFmtId="0" fontId="18" fillId="0" borderId="4" xfId="3" applyFont="1" applyFill="1" applyBorder="1" applyAlignment="1">
      <alignment horizontal="centerContinuous" vertical="center"/>
    </xf>
    <xf numFmtId="0" fontId="18" fillId="0" borderId="1" xfId="3" applyFont="1" applyFill="1" applyBorder="1" applyAlignment="1">
      <alignment horizontal="centerContinuous" vertical="top"/>
    </xf>
    <xf numFmtId="0" fontId="22" fillId="0" borderId="0" xfId="3" applyFont="1" applyFill="1">
      <alignment vertical="center"/>
    </xf>
    <xf numFmtId="0" fontId="15" fillId="0" borderId="0" xfId="3" applyFont="1" applyAlignment="1">
      <alignment vertical="center"/>
    </xf>
    <xf numFmtId="0" fontId="15" fillId="0" borderId="0" xfId="3" applyFont="1" applyFill="1" applyAlignment="1">
      <alignment vertical="center"/>
    </xf>
    <xf numFmtId="0" fontId="16" fillId="0" borderId="0" xfId="3" applyFont="1" applyFill="1" applyAlignment="1">
      <alignment vertical="center"/>
    </xf>
    <xf numFmtId="0" fontId="15" fillId="0" borderId="0" xfId="3" applyFont="1" applyFill="1" applyAlignment="1">
      <alignment horizontal="right" vertical="center"/>
    </xf>
    <xf numFmtId="0" fontId="15" fillId="4" borderId="0" xfId="3" applyFont="1" applyFill="1" applyAlignment="1">
      <alignment vertical="center"/>
    </xf>
    <xf numFmtId="49" fontId="15" fillId="0" borderId="0" xfId="3" applyNumberFormat="1" applyFont="1" applyAlignment="1">
      <alignment vertical="center"/>
    </xf>
    <xf numFmtId="49" fontId="16" fillId="0" borderId="0" xfId="3" applyNumberFormat="1" applyFont="1" applyFill="1" applyAlignment="1">
      <alignment horizontal="right" vertical="center"/>
    </xf>
    <xf numFmtId="0" fontId="27" fillId="0" borderId="0" xfId="3" applyFont="1" applyAlignment="1">
      <alignment vertical="center"/>
    </xf>
    <xf numFmtId="0" fontId="27" fillId="0" borderId="0" xfId="3" applyFont="1" applyFill="1" applyAlignment="1">
      <alignment vertical="center"/>
    </xf>
    <xf numFmtId="0" fontId="17" fillId="0" borderId="0" xfId="3" applyFont="1" applyFill="1" applyAlignment="1">
      <alignment vertical="center"/>
    </xf>
    <xf numFmtId="0" fontId="5" fillId="0" borderId="0" xfId="3" applyFont="1" applyFill="1" applyAlignment="1">
      <alignment horizontal="right" vertical="center"/>
    </xf>
    <xf numFmtId="0" fontId="27" fillId="4" borderId="0" xfId="3" applyFont="1" applyFill="1" applyAlignment="1">
      <alignment vertical="center"/>
    </xf>
    <xf numFmtId="49" fontId="27" fillId="0" borderId="0" xfId="3" applyNumberFormat="1" applyFont="1" applyAlignment="1">
      <alignment vertical="center"/>
    </xf>
    <xf numFmtId="0" fontId="11" fillId="0" borderId="0" xfId="3" applyFont="1" applyAlignment="1">
      <alignment vertical="center"/>
    </xf>
    <xf numFmtId="0" fontId="11" fillId="0" borderId="0" xfId="3" applyFont="1" applyFill="1" applyAlignment="1">
      <alignment vertical="center"/>
    </xf>
    <xf numFmtId="0" fontId="11" fillId="4" borderId="0" xfId="3" applyFont="1" applyFill="1" applyAlignment="1">
      <alignment vertical="center"/>
    </xf>
    <xf numFmtId="49" fontId="11" fillId="0" borderId="0" xfId="3" applyNumberFormat="1" applyFont="1" applyAlignment="1">
      <alignment vertical="center"/>
    </xf>
    <xf numFmtId="0" fontId="3" fillId="0" borderId="0" xfId="3" applyFont="1" applyFill="1" applyAlignment="1">
      <alignment horizontal="center" vertical="center"/>
    </xf>
    <xf numFmtId="0" fontId="3" fillId="2" borderId="0" xfId="3" applyFont="1" applyFill="1" applyAlignment="1">
      <alignment horizontal="center" vertical="center"/>
    </xf>
    <xf numFmtId="49" fontId="3" fillId="0" borderId="0" xfId="3" applyNumberFormat="1" applyFont="1" applyFill="1">
      <alignment vertical="center"/>
    </xf>
    <xf numFmtId="0" fontId="34" fillId="16" borderId="8" xfId="3" applyFont="1" applyFill="1" applyBorder="1" applyAlignment="1">
      <alignment horizontal="center" vertical="top"/>
    </xf>
    <xf numFmtId="0" fontId="34" fillId="16" borderId="8" xfId="3" applyFont="1" applyFill="1" applyBorder="1">
      <alignment vertical="center"/>
    </xf>
    <xf numFmtId="0" fontId="36" fillId="16" borderId="8" xfId="3" applyFont="1" applyFill="1" applyBorder="1" applyAlignment="1">
      <alignment horizontal="center"/>
    </xf>
    <xf numFmtId="0" fontId="36" fillId="16" borderId="12" xfId="3" applyFont="1" applyFill="1" applyBorder="1" applyAlignment="1">
      <alignment horizontal="center"/>
    </xf>
    <xf numFmtId="0" fontId="34" fillId="16" borderId="1" xfId="3" applyFont="1" applyFill="1" applyBorder="1" applyAlignment="1">
      <alignment horizontal="center" vertical="top"/>
    </xf>
    <xf numFmtId="0" fontId="34" fillId="16" borderId="0" xfId="3" applyFont="1" applyFill="1" applyBorder="1" applyAlignment="1">
      <alignment horizontal="center" vertical="top"/>
    </xf>
    <xf numFmtId="0" fontId="37" fillId="16" borderId="0" xfId="3" applyFont="1" applyFill="1" applyBorder="1">
      <alignment vertical="center"/>
    </xf>
    <xf numFmtId="0" fontId="36" fillId="16" borderId="0" xfId="3" applyFont="1" applyFill="1" applyBorder="1" applyAlignment="1">
      <alignment horizontal="center"/>
    </xf>
    <xf numFmtId="0" fontId="36" fillId="16" borderId="10" xfId="3" applyFont="1" applyFill="1" applyBorder="1" applyAlignment="1">
      <alignment horizontal="center"/>
    </xf>
    <xf numFmtId="0" fontId="37" fillId="0" borderId="0" xfId="3" applyFont="1" applyFill="1" applyBorder="1">
      <alignment vertical="center"/>
    </xf>
    <xf numFmtId="0" fontId="36" fillId="0" borderId="10" xfId="3" applyFont="1" applyFill="1" applyBorder="1" applyAlignment="1">
      <alignment horizontal="center"/>
    </xf>
    <xf numFmtId="38" fontId="35" fillId="16" borderId="3" xfId="9" applyFont="1" applyFill="1" applyBorder="1">
      <alignment vertical="center"/>
    </xf>
    <xf numFmtId="38" fontId="30" fillId="16" borderId="4" xfId="9" applyFont="1" applyFill="1" applyBorder="1">
      <alignment vertical="center"/>
    </xf>
    <xf numFmtId="38" fontId="30" fillId="16" borderId="14" xfId="9" applyFont="1" applyFill="1" applyBorder="1">
      <alignment vertical="center"/>
    </xf>
    <xf numFmtId="38" fontId="32" fillId="11" borderId="15" xfId="9" applyFont="1" applyFill="1" applyBorder="1" applyAlignment="1">
      <alignment horizontal="center" vertical="center"/>
    </xf>
    <xf numFmtId="38" fontId="33" fillId="0" borderId="0" xfId="9" applyFont="1" applyFill="1" applyBorder="1">
      <alignment vertical="center"/>
    </xf>
    <xf numFmtId="38" fontId="38" fillId="0" borderId="15" xfId="9" applyFont="1" applyBorder="1" applyAlignment="1">
      <alignment horizontal="left" vertical="center"/>
    </xf>
    <xf numFmtId="0" fontId="39" fillId="0" borderId="0" xfId="7" applyNumberFormat="1" applyFont="1" applyFill="1" applyAlignment="1">
      <alignment vertical="center"/>
    </xf>
    <xf numFmtId="38" fontId="35" fillId="0" borderId="0" xfId="9"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pplyAlignment="1">
      <alignment horizontal="right" vertical="center"/>
    </xf>
    <xf numFmtId="0" fontId="41" fillId="13" borderId="19" xfId="0" applyFont="1" applyFill="1" applyBorder="1">
      <alignment vertical="center"/>
    </xf>
    <xf numFmtId="0" fontId="41" fillId="13" borderId="20" xfId="0" applyFont="1" applyFill="1" applyBorder="1" applyAlignment="1">
      <alignment horizontal="center" vertical="center"/>
    </xf>
    <xf numFmtId="0" fontId="41" fillId="13" borderId="21" xfId="0" applyFont="1" applyFill="1" applyBorder="1" applyAlignment="1">
      <alignment horizontal="center" vertical="center"/>
    </xf>
    <xf numFmtId="0" fontId="41" fillId="13" borderId="22" xfId="0" applyFont="1" applyFill="1" applyBorder="1" applyAlignment="1">
      <alignment horizontal="center" vertical="center"/>
    </xf>
    <xf numFmtId="0" fontId="41" fillId="13" borderId="23"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24" xfId="0" applyFont="1" applyBorder="1" applyAlignment="1">
      <alignment horizontal="left" vertical="center"/>
    </xf>
    <xf numFmtId="38" fontId="41" fillId="0" borderId="15" xfId="9" applyFont="1" applyBorder="1">
      <alignment vertical="center"/>
    </xf>
    <xf numFmtId="38" fontId="41" fillId="0" borderId="14" xfId="9" applyFont="1" applyBorder="1">
      <alignment vertical="center"/>
    </xf>
    <xf numFmtId="38" fontId="41" fillId="0" borderId="25" xfId="9" applyFont="1" applyBorder="1">
      <alignment vertical="center"/>
    </xf>
    <xf numFmtId="0" fontId="44" fillId="0" borderId="26" xfId="0" applyFont="1" applyBorder="1">
      <alignment vertical="center"/>
    </xf>
    <xf numFmtId="0" fontId="45" fillId="0" borderId="0" xfId="0" applyFont="1" applyBorder="1">
      <alignment vertical="center"/>
    </xf>
    <xf numFmtId="0" fontId="41" fillId="17" borderId="27" xfId="0" applyFont="1" applyFill="1" applyBorder="1">
      <alignment vertical="center"/>
    </xf>
    <xf numFmtId="38" fontId="41" fillId="17" borderId="28" xfId="9" applyFont="1" applyFill="1" applyBorder="1">
      <alignment vertical="center"/>
    </xf>
    <xf numFmtId="38" fontId="41" fillId="17" borderId="29" xfId="9" applyFont="1" applyFill="1" applyBorder="1">
      <alignment vertical="center"/>
    </xf>
    <xf numFmtId="0" fontId="41" fillId="0" borderId="30" xfId="0" applyFont="1" applyBorder="1">
      <alignment vertical="center"/>
    </xf>
    <xf numFmtId="0" fontId="41" fillId="0" borderId="0" xfId="0" applyFont="1" applyBorder="1">
      <alignment vertical="center"/>
    </xf>
    <xf numFmtId="0" fontId="41" fillId="13" borderId="7" xfId="0" applyFont="1" applyFill="1" applyBorder="1" applyAlignment="1">
      <alignment vertical="center"/>
    </xf>
    <xf numFmtId="0" fontId="41" fillId="13" borderId="8" xfId="0" applyFont="1" applyFill="1" applyBorder="1" applyAlignment="1">
      <alignment vertical="center"/>
    </xf>
    <xf numFmtId="0" fontId="41" fillId="13" borderId="12" xfId="0" applyFont="1" applyFill="1" applyBorder="1" applyAlignment="1">
      <alignment vertical="center"/>
    </xf>
    <xf numFmtId="38" fontId="43" fillId="13" borderId="12" xfId="9" applyFont="1" applyFill="1" applyBorder="1" applyAlignment="1">
      <alignment horizontal="center" vertical="center" wrapText="1"/>
    </xf>
    <xf numFmtId="38" fontId="41" fillId="0" borderId="17" xfId="0" applyNumberFormat="1" applyFont="1" applyBorder="1">
      <alignment vertical="center"/>
    </xf>
    <xf numFmtId="181" fontId="49" fillId="0" borderId="17" xfId="10" applyNumberFormat="1" applyFont="1" applyBorder="1">
      <alignment vertical="center"/>
    </xf>
    <xf numFmtId="38" fontId="41" fillId="0" borderId="12" xfId="0" applyNumberFormat="1" applyFont="1" applyBorder="1">
      <alignment vertical="center"/>
    </xf>
    <xf numFmtId="38" fontId="49" fillId="0" borderId="12" xfId="0" applyNumberFormat="1" applyFont="1" applyBorder="1">
      <alignment vertical="center"/>
    </xf>
    <xf numFmtId="178" fontId="3" fillId="0" borderId="0" xfId="7" applyNumberFormat="1" applyFont="1" applyAlignment="1">
      <alignment horizontal="right"/>
    </xf>
    <xf numFmtId="179" fontId="3" fillId="0" borderId="0" xfId="7" applyNumberFormat="1" applyFont="1" applyAlignment="1">
      <alignment horizontal="right"/>
    </xf>
    <xf numFmtId="0" fontId="3" fillId="0" borderId="0" xfId="7" applyFont="1"/>
    <xf numFmtId="178" fontId="3" fillId="0" borderId="0" xfId="7" applyNumberFormat="1" applyFont="1" applyFill="1" applyAlignment="1">
      <alignment horizontal="right"/>
    </xf>
    <xf numFmtId="179" fontId="3" fillId="0" borderId="0" xfId="7" applyNumberFormat="1" applyFont="1" applyFill="1" applyAlignment="1">
      <alignment horizontal="right"/>
    </xf>
    <xf numFmtId="0" fontId="3" fillId="0" borderId="0" xfId="7" applyFont="1" applyFill="1"/>
    <xf numFmtId="0" fontId="3" fillId="0" borderId="0" xfId="7" applyFont="1" applyFill="1" applyBorder="1"/>
    <xf numFmtId="177" fontId="21" fillId="0" borderId="0" xfId="7" applyNumberFormat="1" applyFont="1" applyFill="1" applyBorder="1" applyAlignment="1">
      <alignment horizontal="left" vertical="center"/>
    </xf>
    <xf numFmtId="20" fontId="18" fillId="0" borderId="0" xfId="12" applyNumberFormat="1" applyFont="1" applyFill="1" applyBorder="1" applyAlignment="1">
      <alignment horizontal="left" vertical="center"/>
    </xf>
    <xf numFmtId="20" fontId="26" fillId="0" borderId="0" xfId="12" applyNumberFormat="1" applyFont="1" applyFill="1" applyBorder="1" applyAlignment="1">
      <alignment horizontal="left" vertical="center"/>
    </xf>
    <xf numFmtId="178" fontId="3" fillId="0" borderId="10" xfId="7" applyNumberFormat="1" applyFont="1" applyFill="1" applyBorder="1" applyAlignment="1">
      <alignment horizontal="right"/>
    </xf>
    <xf numFmtId="179" fontId="3" fillId="0" borderId="10" xfId="7" applyNumberFormat="1" applyFont="1" applyFill="1" applyBorder="1" applyAlignment="1">
      <alignment horizontal="right"/>
    </xf>
    <xf numFmtId="0" fontId="3" fillId="0" borderId="11" xfId="7" applyFont="1" applyFill="1" applyBorder="1"/>
    <xf numFmtId="0" fontId="3" fillId="0" borderId="10" xfId="7" applyFont="1" applyFill="1" applyBorder="1"/>
    <xf numFmtId="49" fontId="26" fillId="0" borderId="0" xfId="7" applyNumberFormat="1" applyFont="1" applyFill="1"/>
    <xf numFmtId="178" fontId="53" fillId="0" borderId="0" xfId="7" applyNumberFormat="1" applyFont="1" applyFill="1" applyBorder="1" applyAlignment="1">
      <alignment horizontal="right" wrapText="1"/>
    </xf>
    <xf numFmtId="179" fontId="53" fillId="0" borderId="0" xfId="7" applyNumberFormat="1" applyFont="1" applyFill="1" applyBorder="1" applyAlignment="1">
      <alignment horizontal="right" wrapText="1"/>
    </xf>
    <xf numFmtId="0" fontId="3" fillId="0" borderId="5" xfId="7" applyFont="1" applyFill="1" applyBorder="1" applyAlignment="1">
      <alignment horizontal="left" wrapText="1"/>
    </xf>
    <xf numFmtId="0" fontId="3" fillId="0" borderId="0" xfId="7" applyFont="1" applyFill="1" applyBorder="1" applyAlignment="1">
      <alignment horizontal="left" wrapText="1"/>
    </xf>
    <xf numFmtId="0" fontId="14" fillId="0" borderId="0" xfId="7" applyFont="1" applyFill="1" applyBorder="1"/>
    <xf numFmtId="0" fontId="3" fillId="0" borderId="10" xfId="7" applyFont="1" applyFill="1" applyBorder="1" applyAlignment="1">
      <alignment vertical="center"/>
    </xf>
    <xf numFmtId="0" fontId="3" fillId="0" borderId="12" xfId="7" applyFont="1" applyFill="1" applyBorder="1" applyAlignment="1">
      <alignment vertical="center"/>
    </xf>
    <xf numFmtId="0" fontId="21" fillId="0" borderId="12" xfId="7" applyFont="1" applyFill="1" applyBorder="1" applyAlignment="1">
      <alignment horizontal="center"/>
    </xf>
    <xf numFmtId="0" fontId="21" fillId="0" borderId="8" xfId="7" applyFont="1" applyFill="1" applyBorder="1" applyAlignment="1">
      <alignment horizontal="center"/>
    </xf>
    <xf numFmtId="0" fontId="3" fillId="0" borderId="8" xfId="7" applyFont="1" applyFill="1" applyBorder="1" applyAlignment="1">
      <alignment vertical="center"/>
    </xf>
    <xf numFmtId="0" fontId="26" fillId="0" borderId="8" xfId="7" applyFont="1" applyFill="1" applyBorder="1" applyAlignment="1">
      <alignment horizontal="center" vertical="top"/>
    </xf>
    <xf numFmtId="0" fontId="26" fillId="0" borderId="0" xfId="7" applyFont="1" applyFill="1" applyAlignment="1">
      <alignment horizontal="center" vertical="top"/>
    </xf>
    <xf numFmtId="178" fontId="18" fillId="0" borderId="8" xfId="7" applyNumberFormat="1" applyFont="1" applyFill="1" applyBorder="1" applyAlignment="1">
      <alignment horizontal="center" vertical="top" wrapText="1"/>
    </xf>
    <xf numFmtId="0" fontId="17" fillId="4" borderId="0" xfId="7" applyFont="1" applyFill="1"/>
    <xf numFmtId="0" fontId="26" fillId="0" borderId="8" xfId="7" applyFont="1" applyFill="1" applyBorder="1" applyAlignment="1">
      <alignment horizontal="center" vertical="top" wrapText="1"/>
    </xf>
    <xf numFmtId="0" fontId="3" fillId="0" borderId="0" xfId="7" applyFont="1" applyFill="1" applyBorder="1" applyAlignment="1">
      <alignment vertical="center"/>
    </xf>
    <xf numFmtId="0" fontId="18" fillId="0" borderId="7" xfId="7" applyFont="1" applyFill="1" applyBorder="1" applyAlignment="1">
      <alignment horizontal="center" vertical="top"/>
    </xf>
    <xf numFmtId="0" fontId="18" fillId="0" borderId="8" xfId="7" applyFont="1" applyFill="1" applyBorder="1" applyAlignment="1">
      <alignment vertical="center"/>
    </xf>
    <xf numFmtId="0" fontId="18" fillId="0" borderId="4" xfId="7" applyFont="1" applyFill="1" applyBorder="1" applyAlignment="1">
      <alignment horizontal="centerContinuous" vertical="top"/>
    </xf>
    <xf numFmtId="0" fontId="19" fillId="0" borderId="3" xfId="7" applyFont="1" applyFill="1" applyBorder="1" applyAlignment="1">
      <alignment horizontal="centerContinuous" vertical="top"/>
    </xf>
    <xf numFmtId="0" fontId="8" fillId="0" borderId="0" xfId="7" applyFont="1"/>
    <xf numFmtId="0" fontId="8" fillId="0" borderId="0" xfId="7" applyFont="1" applyFill="1"/>
    <xf numFmtId="178" fontId="11" fillId="0" borderId="0" xfId="7" applyNumberFormat="1" applyFont="1" applyFill="1" applyBorder="1" applyAlignment="1">
      <alignment horizontal="right"/>
    </xf>
    <xf numFmtId="178" fontId="11" fillId="0" borderId="0" xfId="7" applyNumberFormat="1" applyFont="1" applyFill="1" applyAlignment="1">
      <alignment horizontal="right"/>
    </xf>
    <xf numFmtId="0" fontId="11" fillId="0" borderId="0" xfId="7" applyFont="1" applyFill="1"/>
    <xf numFmtId="0" fontId="54" fillId="0" borderId="0" xfId="7" applyFont="1" applyFill="1" applyAlignment="1">
      <alignment vertical="center"/>
    </xf>
    <xf numFmtId="0" fontId="8" fillId="4" borderId="0" xfId="7" applyFont="1" applyFill="1"/>
    <xf numFmtId="49" fontId="8" fillId="0" borderId="0" xfId="7" applyNumberFormat="1" applyFont="1"/>
    <xf numFmtId="0" fontId="15" fillId="0" borderId="0" xfId="7" applyFont="1" applyFill="1" applyAlignment="1">
      <alignment vertical="center"/>
    </xf>
    <xf numFmtId="0" fontId="16" fillId="0" borderId="0" xfId="13" applyFont="1" applyFill="1" applyAlignment="1">
      <alignment horizontal="right" vertical="center"/>
    </xf>
    <xf numFmtId="179" fontId="11" fillId="0" borderId="0" xfId="7" applyNumberFormat="1" applyFont="1" applyFill="1" applyAlignment="1">
      <alignment vertical="center"/>
    </xf>
    <xf numFmtId="0" fontId="11" fillId="0" borderId="0" xfId="7" applyFont="1" applyFill="1" applyAlignment="1">
      <alignment vertical="center"/>
    </xf>
    <xf numFmtId="0" fontId="56" fillId="0" borderId="0" xfId="7" applyFont="1" applyFill="1"/>
    <xf numFmtId="0" fontId="8" fillId="0" borderId="0" xfId="13" applyFont="1" applyFill="1" applyAlignment="1">
      <alignment horizontal="right" vertical="center"/>
    </xf>
    <xf numFmtId="178" fontId="3" fillId="2" borderId="0" xfId="7" applyNumberFormat="1" applyFont="1" applyFill="1" applyAlignment="1">
      <alignment horizontal="right"/>
    </xf>
    <xf numFmtId="179" fontId="3" fillId="2" borderId="0" xfId="7" applyNumberFormat="1" applyFont="1" applyFill="1" applyAlignment="1">
      <alignment horizontal="right"/>
    </xf>
    <xf numFmtId="38" fontId="30" fillId="10" borderId="18" xfId="9" applyFont="1" applyFill="1" applyBorder="1">
      <alignment vertical="center"/>
    </xf>
    <xf numFmtId="38" fontId="30" fillId="0" borderId="15" xfId="9" applyFont="1" applyBorder="1" applyAlignment="1">
      <alignment horizontal="right" vertical="center"/>
    </xf>
    <xf numFmtId="38" fontId="30" fillId="12" borderId="36" xfId="9" applyFont="1" applyFill="1" applyBorder="1">
      <alignment vertical="center"/>
    </xf>
    <xf numFmtId="38" fontId="30" fillId="10" borderId="3" xfId="9" applyFont="1" applyFill="1" applyBorder="1" applyAlignment="1">
      <alignment vertical="center"/>
    </xf>
    <xf numFmtId="38" fontId="30" fillId="12" borderId="6" xfId="9" applyFont="1" applyFill="1" applyBorder="1" applyAlignment="1">
      <alignment vertical="center"/>
    </xf>
    <xf numFmtId="38" fontId="30" fillId="12" borderId="9" xfId="9" applyFont="1" applyFill="1" applyBorder="1">
      <alignment vertical="center"/>
    </xf>
    <xf numFmtId="49" fontId="3" fillId="0" borderId="0" xfId="14" applyNumberFormat="1" applyFont="1" applyFill="1">
      <alignment vertical="center"/>
    </xf>
    <xf numFmtId="0" fontId="3" fillId="0" borderId="0" xfId="14" applyFont="1" applyFill="1">
      <alignment vertical="center"/>
    </xf>
    <xf numFmtId="0" fontId="5" fillId="0" borderId="0" xfId="14" applyFont="1" applyFill="1">
      <alignment vertical="center"/>
    </xf>
    <xf numFmtId="49" fontId="3" fillId="0" borderId="0" xfId="14" applyNumberFormat="1" applyFont="1">
      <alignment vertical="center"/>
    </xf>
    <xf numFmtId="0" fontId="3" fillId="0" borderId="0" xfId="14" applyNumberFormat="1" applyFont="1">
      <alignment vertical="center"/>
    </xf>
    <xf numFmtId="0" fontId="3" fillId="0" borderId="0" xfId="14" applyNumberFormat="1" applyFont="1" applyFill="1">
      <alignment vertical="center"/>
    </xf>
    <xf numFmtId="0" fontId="5" fillId="0" borderId="0" xfId="14" applyFont="1">
      <alignment vertical="center"/>
    </xf>
    <xf numFmtId="0" fontId="3" fillId="0" borderId="0" xfId="14" applyFont="1">
      <alignment vertical="center"/>
    </xf>
    <xf numFmtId="0" fontId="3" fillId="2" borderId="0" xfId="14" applyFont="1" applyFill="1">
      <alignment vertical="center"/>
    </xf>
    <xf numFmtId="0" fontId="3" fillId="3" borderId="0" xfId="14" applyFont="1" applyFill="1">
      <alignment vertical="center"/>
    </xf>
    <xf numFmtId="49" fontId="57" fillId="0" borderId="0" xfId="14" applyNumberFormat="1" applyFont="1" applyAlignment="1">
      <alignment vertical="center"/>
    </xf>
    <xf numFmtId="0" fontId="57" fillId="4" borderId="0" xfId="14" applyFont="1" applyFill="1" applyAlignment="1">
      <alignment vertical="center"/>
    </xf>
    <xf numFmtId="0" fontId="57" fillId="0" borderId="0" xfId="14" applyFont="1" applyFill="1" applyAlignment="1">
      <alignment vertical="center"/>
    </xf>
    <xf numFmtId="0" fontId="8" fillId="0" borderId="0" xfId="14" applyFont="1" applyFill="1" applyAlignment="1">
      <alignment vertical="center"/>
    </xf>
    <xf numFmtId="0" fontId="8" fillId="0" borderId="0" xfId="15" applyNumberFormat="1" applyFont="1" applyFill="1" applyAlignment="1">
      <alignment horizontal="right" vertical="center"/>
    </xf>
    <xf numFmtId="0" fontId="57" fillId="0" borderId="0" xfId="14" applyFont="1" applyAlignment="1">
      <alignment vertical="center"/>
    </xf>
    <xf numFmtId="49" fontId="58" fillId="0" borderId="0" xfId="14" applyNumberFormat="1" applyFont="1" applyAlignment="1">
      <alignment vertical="center"/>
    </xf>
    <xf numFmtId="0" fontId="58" fillId="4" borderId="0" xfId="14" applyFont="1" applyFill="1" applyAlignment="1">
      <alignment vertical="center"/>
    </xf>
    <xf numFmtId="0" fontId="58" fillId="0" borderId="0" xfId="14" applyFont="1" applyFill="1" applyAlignment="1">
      <alignment vertical="center"/>
    </xf>
    <xf numFmtId="0" fontId="17" fillId="0" borderId="0" xfId="14" applyFont="1" applyFill="1" applyAlignment="1">
      <alignment vertical="center"/>
    </xf>
    <xf numFmtId="0" fontId="14" fillId="0" borderId="0" xfId="15" applyFont="1" applyFill="1" applyAlignment="1">
      <alignment vertical="center"/>
    </xf>
    <xf numFmtId="0" fontId="58" fillId="0" borderId="0" xfId="14" applyFont="1" applyAlignment="1">
      <alignment vertical="center"/>
    </xf>
    <xf numFmtId="49" fontId="59" fillId="0" borderId="0" xfId="14" applyNumberFormat="1" applyFont="1" applyAlignment="1">
      <alignment vertical="center"/>
    </xf>
    <xf numFmtId="0" fontId="59" fillId="4" borderId="0" xfId="14" applyFont="1" applyFill="1" applyAlignment="1">
      <alignment vertical="center"/>
    </xf>
    <xf numFmtId="0" fontId="59" fillId="0" borderId="0" xfId="14" applyFont="1" applyFill="1" applyAlignment="1">
      <alignment vertical="center"/>
    </xf>
    <xf numFmtId="0" fontId="29" fillId="0" borderId="0" xfId="14" applyFont="1" applyFill="1" applyAlignment="1">
      <alignment vertical="center"/>
    </xf>
    <xf numFmtId="49" fontId="16" fillId="0" borderId="0" xfId="15" applyNumberFormat="1" applyFont="1" applyFill="1" applyAlignment="1">
      <alignment horizontal="right" vertical="center"/>
    </xf>
    <xf numFmtId="0" fontId="16" fillId="0" borderId="0" xfId="14" applyFont="1" applyFill="1" applyAlignment="1">
      <alignment vertical="center"/>
    </xf>
    <xf numFmtId="0" fontId="59" fillId="0" borderId="0" xfId="14" applyFont="1" applyAlignment="1">
      <alignment vertical="center"/>
    </xf>
    <xf numFmtId="0" fontId="60" fillId="0" borderId="0" xfId="14" applyFont="1" applyFill="1" applyAlignment="1">
      <alignment vertical="center"/>
    </xf>
    <xf numFmtId="49" fontId="3" fillId="0" borderId="0" xfId="14" applyNumberFormat="1" applyFont="1" applyAlignment="1">
      <alignment vertical="center"/>
    </xf>
    <xf numFmtId="0" fontId="3" fillId="4" borderId="0" xfId="14" applyNumberFormat="1" applyFont="1" applyFill="1" applyAlignment="1">
      <alignment vertical="center"/>
    </xf>
    <xf numFmtId="0" fontId="3" fillId="0" borderId="0" xfId="14" applyNumberFormat="1" applyFont="1" applyFill="1" applyAlignment="1">
      <alignment vertical="center"/>
    </xf>
    <xf numFmtId="0" fontId="18" fillId="0" borderId="7" xfId="14" applyNumberFormat="1" applyFont="1" applyFill="1" applyBorder="1" applyAlignment="1">
      <alignment horizontal="center" vertical="top"/>
    </xf>
    <xf numFmtId="0" fontId="18" fillId="0" borderId="6" xfId="14" applyNumberFormat="1" applyFont="1" applyFill="1" applyBorder="1" applyAlignment="1">
      <alignment horizontal="centerContinuous" vertical="top"/>
    </xf>
    <xf numFmtId="0" fontId="18" fillId="0" borderId="1" xfId="14" applyNumberFormat="1" applyFont="1" applyFill="1" applyBorder="1" applyAlignment="1">
      <alignment horizontal="centerContinuous" vertical="top"/>
    </xf>
    <xf numFmtId="0" fontId="18" fillId="0" borderId="4" xfId="14" applyNumberFormat="1" applyFont="1" applyFill="1" applyBorder="1" applyAlignment="1">
      <alignment horizontal="centerContinuous" vertical="top"/>
    </xf>
    <xf numFmtId="184" fontId="61" fillId="0" borderId="0" xfId="16" applyNumberFormat="1" applyFont="1" applyFill="1" applyBorder="1" applyAlignment="1">
      <alignment vertical="center" justifyLastLine="1"/>
    </xf>
    <xf numFmtId="0" fontId="3" fillId="0" borderId="0" xfId="14" applyNumberFormat="1" applyFont="1" applyAlignment="1">
      <alignment vertical="center"/>
    </xf>
    <xf numFmtId="0" fontId="18" fillId="0" borderId="8" xfId="14" applyNumberFormat="1" applyFont="1" applyFill="1" applyBorder="1" applyAlignment="1">
      <alignment horizontal="center" vertical="top"/>
    </xf>
    <xf numFmtId="0" fontId="18" fillId="0" borderId="3" xfId="14" applyNumberFormat="1" applyFont="1" applyFill="1" applyBorder="1" applyAlignment="1">
      <alignment horizontal="centerContinuous" vertical="top"/>
    </xf>
    <xf numFmtId="0" fontId="18" fillId="0" borderId="14" xfId="14" applyNumberFormat="1" applyFont="1" applyFill="1" applyBorder="1" applyAlignment="1">
      <alignment horizontal="centerContinuous" vertical="top"/>
    </xf>
    <xf numFmtId="0" fontId="18" fillId="0" borderId="6" xfId="14" applyNumberFormat="1" applyFont="1" applyFill="1" applyBorder="1" applyAlignment="1">
      <alignment horizontal="center" vertical="top"/>
    </xf>
    <xf numFmtId="178" fontId="18" fillId="0" borderId="8" xfId="14" applyNumberFormat="1" applyFont="1" applyFill="1" applyBorder="1" applyAlignment="1">
      <alignment horizontal="right"/>
    </xf>
    <xf numFmtId="0" fontId="18" fillId="0" borderId="9" xfId="14" applyNumberFormat="1" applyFont="1" applyFill="1" applyBorder="1" applyAlignment="1">
      <alignment horizontal="center" vertical="top"/>
    </xf>
    <xf numFmtId="178" fontId="21" fillId="0" borderId="8" xfId="14" applyNumberFormat="1" applyFont="1" applyFill="1" applyBorder="1" applyAlignment="1">
      <alignment horizontal="center"/>
    </xf>
    <xf numFmtId="178" fontId="18" fillId="0" borderId="9" xfId="14" applyNumberFormat="1" applyFont="1" applyFill="1" applyBorder="1" applyAlignment="1">
      <alignment horizontal="right"/>
    </xf>
    <xf numFmtId="0" fontId="21" fillId="0" borderId="8" xfId="14" applyNumberFormat="1" applyFont="1" applyFill="1" applyBorder="1" applyAlignment="1">
      <alignment horizontal="center"/>
    </xf>
    <xf numFmtId="0" fontId="21" fillId="0" borderId="12" xfId="14" applyNumberFormat="1" applyFont="1" applyFill="1" applyBorder="1" applyAlignment="1">
      <alignment horizontal="center"/>
    </xf>
    <xf numFmtId="178" fontId="21" fillId="0" borderId="12" xfId="14" applyNumberFormat="1" applyFont="1" applyFill="1" applyBorder="1" applyAlignment="1">
      <alignment horizontal="center"/>
    </xf>
    <xf numFmtId="178" fontId="18" fillId="0" borderId="12" xfId="14" applyNumberFormat="1" applyFont="1" applyFill="1" applyBorder="1" applyAlignment="1">
      <alignment horizontal="right"/>
    </xf>
    <xf numFmtId="178" fontId="18" fillId="0" borderId="13" xfId="14" applyNumberFormat="1" applyFont="1" applyFill="1" applyBorder="1" applyAlignment="1">
      <alignment horizontal="right"/>
    </xf>
    <xf numFmtId="0" fontId="58" fillId="4" borderId="0" xfId="14" applyNumberFormat="1" applyFont="1" applyFill="1" applyAlignment="1">
      <alignment vertical="center"/>
    </xf>
    <xf numFmtId="0" fontId="58" fillId="0" borderId="0" xfId="14" applyNumberFormat="1" applyFont="1" applyFill="1" applyAlignment="1">
      <alignment vertical="center"/>
    </xf>
    <xf numFmtId="49" fontId="17" fillId="0" borderId="0" xfId="16" applyNumberFormat="1" applyFont="1" applyFill="1" applyBorder="1" applyAlignment="1">
      <alignment vertical="center"/>
    </xf>
    <xf numFmtId="49" fontId="58" fillId="0" borderId="0" xfId="16" applyNumberFormat="1" applyFont="1" applyFill="1" applyBorder="1" applyAlignment="1">
      <alignment vertical="center"/>
    </xf>
    <xf numFmtId="0" fontId="58" fillId="0" borderId="6" xfId="14" applyNumberFormat="1" applyFont="1" applyFill="1" applyBorder="1" applyAlignment="1">
      <alignment vertical="center"/>
    </xf>
    <xf numFmtId="185" fontId="58" fillId="0" borderId="0" xfId="16" applyNumberFormat="1" applyFont="1" applyFill="1" applyBorder="1" applyAlignment="1">
      <alignment horizontal="right" vertical="center"/>
    </xf>
    <xf numFmtId="184" fontId="58" fillId="0" borderId="0" xfId="16" applyNumberFormat="1" applyFont="1" applyFill="1" applyBorder="1" applyAlignment="1">
      <alignment horizontal="right" vertical="center"/>
    </xf>
    <xf numFmtId="186" fontId="58" fillId="0" borderId="0" xfId="16" applyNumberFormat="1" applyFont="1" applyFill="1" applyBorder="1" applyAlignment="1">
      <alignment horizontal="right" vertical="center"/>
    </xf>
    <xf numFmtId="187" fontId="58" fillId="0" borderId="0" xfId="16" applyNumberFormat="1" applyFont="1" applyFill="1" applyBorder="1" applyAlignment="1">
      <alignment horizontal="right" vertical="center"/>
    </xf>
    <xf numFmtId="188" fontId="58" fillId="0" borderId="0" xfId="16" applyNumberFormat="1" applyFont="1" applyFill="1" applyBorder="1" applyAlignment="1">
      <alignment horizontal="center" vertical="center"/>
    </xf>
    <xf numFmtId="0" fontId="58" fillId="0" borderId="0" xfId="14" applyNumberFormat="1" applyFont="1" applyAlignment="1">
      <alignment vertical="center"/>
    </xf>
    <xf numFmtId="0" fontId="3" fillId="6" borderId="0" xfId="14" applyNumberFormat="1" applyFont="1" applyFill="1" applyAlignment="1">
      <alignment vertical="center"/>
    </xf>
    <xf numFmtId="49" fontId="24" fillId="0" borderId="0" xfId="16"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16" applyNumberFormat="1" applyFont="1" applyFill="1" applyBorder="1" applyAlignment="1">
      <alignment horizontal="left" vertical="center"/>
    </xf>
    <xf numFmtId="189" fontId="25" fillId="0" borderId="9" xfId="14" applyNumberFormat="1" applyFont="1" applyFill="1" applyBorder="1" applyAlignment="1">
      <alignment horizontal="right" vertical="center"/>
    </xf>
    <xf numFmtId="189" fontId="62" fillId="0" borderId="0" xfId="16" applyNumberFormat="1" applyFont="1" applyFill="1" applyBorder="1" applyAlignment="1">
      <alignment horizontal="right" vertical="center"/>
    </xf>
    <xf numFmtId="179" fontId="62" fillId="0" borderId="0" xfId="16" applyNumberFormat="1" applyFont="1" applyFill="1" applyBorder="1" applyAlignment="1">
      <alignment horizontal="right" vertical="center"/>
    </xf>
    <xf numFmtId="188" fontId="61" fillId="0" borderId="0" xfId="16" applyNumberFormat="1" applyFont="1" applyFill="1" applyBorder="1" applyAlignment="1">
      <alignment horizontal="center" vertical="center"/>
    </xf>
    <xf numFmtId="49" fontId="18" fillId="0" borderId="0" xfId="14" applyNumberFormat="1" applyFont="1" applyAlignment="1">
      <alignment vertical="center"/>
    </xf>
    <xf numFmtId="0" fontId="3" fillId="2" borderId="0" xfId="14" applyNumberFormat="1" applyFont="1" applyFill="1" applyAlignment="1">
      <alignment vertical="center"/>
    </xf>
    <xf numFmtId="49" fontId="26" fillId="0" borderId="0" xfId="16" applyNumberFormat="1" applyFont="1" applyFill="1" applyAlignment="1">
      <alignment horizontal="left" vertical="center"/>
    </xf>
    <xf numFmtId="0" fontId="14" fillId="0" borderId="0" xfId="14" applyFont="1" applyFill="1" applyBorder="1" applyAlignment="1">
      <alignment horizontal="left" vertical="center"/>
    </xf>
    <xf numFmtId="0" fontId="21" fillId="0" borderId="5" xfId="14" applyFont="1" applyFill="1" applyBorder="1" applyAlignment="1">
      <alignment horizontal="left" vertical="center"/>
    </xf>
    <xf numFmtId="189" fontId="25" fillId="0" borderId="9" xfId="14" quotePrefix="1" applyNumberFormat="1" applyFont="1" applyFill="1" applyBorder="1" applyAlignment="1">
      <alignment horizontal="right" vertical="center"/>
    </xf>
    <xf numFmtId="189" fontId="25" fillId="0" borderId="0" xfId="14" quotePrefix="1" applyNumberFormat="1" applyFont="1" applyFill="1" applyBorder="1" applyAlignment="1">
      <alignment horizontal="right" vertical="center"/>
    </xf>
    <xf numFmtId="179" fontId="25" fillId="0" borderId="0" xfId="14" quotePrefix="1" applyNumberFormat="1" applyFont="1" applyFill="1" applyBorder="1" applyAlignment="1">
      <alignment horizontal="right" vertical="center"/>
    </xf>
    <xf numFmtId="49" fontId="61" fillId="0" borderId="0" xfId="16" applyNumberFormat="1" applyFont="1" applyFill="1" applyAlignment="1">
      <alignmen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7" fontId="61" fillId="0" borderId="0" xfId="16" quotePrefix="1" applyNumberFormat="1" applyFont="1" applyFill="1" applyBorder="1" applyAlignment="1">
      <alignment horizontal="right" vertical="center"/>
    </xf>
    <xf numFmtId="190" fontId="63" fillId="0" borderId="0" xfId="16" applyNumberFormat="1" applyFont="1" applyFill="1" applyBorder="1" applyAlignment="1">
      <alignment horizontal="center" vertical="center"/>
    </xf>
    <xf numFmtId="0" fontId="61" fillId="0" borderId="0" xfId="16" applyFont="1" applyFill="1" applyBorder="1" applyAlignment="1">
      <alignment vertical="center"/>
    </xf>
    <xf numFmtId="0" fontId="26" fillId="0" borderId="0" xfId="16" applyFont="1" applyFill="1" applyAlignment="1">
      <alignment horizontal="left" vertical="center"/>
    </xf>
    <xf numFmtId="188" fontId="61" fillId="0" borderId="0" xfId="16" applyNumberFormat="1" applyFont="1" applyFill="1" applyBorder="1" applyAlignment="1">
      <alignment horizontal="distributed" vertical="center"/>
    </xf>
    <xf numFmtId="49" fontId="3" fillId="5" borderId="0" xfId="14" applyNumberFormat="1" applyFont="1" applyFill="1" applyAlignment="1">
      <alignment vertical="center"/>
    </xf>
    <xf numFmtId="0" fontId="3" fillId="5" borderId="0" xfId="14" applyNumberFormat="1" applyFont="1" applyFill="1" applyAlignment="1">
      <alignment vertical="center"/>
    </xf>
    <xf numFmtId="49" fontId="27" fillId="0" borderId="0" xfId="14" applyNumberFormat="1" applyFont="1" applyAlignment="1">
      <alignment vertical="center"/>
    </xf>
    <xf numFmtId="0" fontId="27" fillId="7" borderId="0" xfId="14" applyNumberFormat="1" applyFont="1" applyFill="1" applyAlignment="1">
      <alignment vertical="center"/>
    </xf>
    <xf numFmtId="0" fontId="27" fillId="0" borderId="0" xfId="14" applyNumberFormat="1" applyFont="1" applyFill="1" applyAlignment="1">
      <alignment vertical="center"/>
    </xf>
    <xf numFmtId="0" fontId="17" fillId="0" borderId="10" xfId="16" applyFont="1" applyFill="1" applyBorder="1" applyAlignment="1">
      <alignment vertical="center"/>
    </xf>
    <xf numFmtId="0" fontId="23" fillId="0" borderId="10" xfId="17" applyFont="1" applyFill="1" applyBorder="1" applyAlignment="1">
      <alignment horizontal="left" vertical="center"/>
    </xf>
    <xf numFmtId="0" fontId="64" fillId="0" borderId="11" xfId="17" applyFont="1" applyFill="1" applyBorder="1" applyAlignment="1">
      <alignment horizontal="left" vertical="center"/>
    </xf>
    <xf numFmtId="189" fontId="27" fillId="0" borderId="10" xfId="14" applyNumberFormat="1" applyFont="1" applyFill="1" applyBorder="1" applyAlignment="1">
      <alignment horizontal="right" vertical="center"/>
    </xf>
    <xf numFmtId="189" fontId="58" fillId="0" borderId="10" xfId="16" quotePrefix="1" applyNumberFormat="1" applyFont="1" applyFill="1" applyBorder="1" applyAlignment="1">
      <alignment horizontal="right" vertical="center"/>
    </xf>
    <xf numFmtId="189" fontId="58" fillId="0" borderId="10" xfId="16" applyNumberFormat="1" applyFont="1" applyFill="1" applyBorder="1" applyAlignment="1">
      <alignment horizontal="right" vertical="center"/>
    </xf>
    <xf numFmtId="189" fontId="12" fillId="0" borderId="10" xfId="16" applyNumberFormat="1" applyFont="1" applyFill="1" applyBorder="1" applyAlignment="1">
      <alignment horizontal="right"/>
    </xf>
    <xf numFmtId="184" fontId="58" fillId="0" borderId="10" xfId="16" quotePrefix="1" applyNumberFormat="1" applyFont="1" applyFill="1" applyBorder="1" applyAlignment="1">
      <alignment horizontal="right" vertical="center"/>
    </xf>
    <xf numFmtId="187" fontId="58" fillId="0" borderId="10" xfId="16" quotePrefix="1" applyNumberFormat="1" applyFont="1" applyFill="1" applyBorder="1" applyAlignment="1">
      <alignment horizontal="right" vertical="center"/>
    </xf>
    <xf numFmtId="188" fontId="58" fillId="0" borderId="10" xfId="16" applyNumberFormat="1" applyFont="1" applyFill="1" applyBorder="1" applyAlignment="1">
      <alignment horizontal="distributed" vertical="center"/>
    </xf>
    <xf numFmtId="188" fontId="58" fillId="0" borderId="0" xfId="16" applyNumberFormat="1" applyFont="1" applyFill="1" applyBorder="1" applyAlignment="1">
      <alignment horizontal="distributed" vertical="center"/>
    </xf>
    <xf numFmtId="0" fontId="27" fillId="0" borderId="0" xfId="14" applyNumberFormat="1" applyFont="1" applyAlignment="1">
      <alignment vertical="center"/>
    </xf>
    <xf numFmtId="0" fontId="3" fillId="7" borderId="0" xfId="14" applyNumberFormat="1" applyFont="1" applyFill="1" applyAlignment="1">
      <alignment vertical="center"/>
    </xf>
    <xf numFmtId="0" fontId="5" fillId="0" borderId="0" xfId="14" applyNumberFormat="1" applyFont="1" applyFill="1" applyAlignment="1">
      <alignment vertical="center"/>
    </xf>
    <xf numFmtId="49" fontId="26" fillId="0" borderId="0" xfId="15" applyNumberFormat="1" applyFont="1" applyFill="1" applyBorder="1" applyAlignment="1">
      <alignment horizontal="left" vertical="center"/>
    </xf>
    <xf numFmtId="0" fontId="21" fillId="0" borderId="0" xfId="14" applyFont="1" applyFill="1" applyAlignment="1">
      <alignment horizontal="left" vertical="center"/>
    </xf>
    <xf numFmtId="0" fontId="3" fillId="3" borderId="0" xfId="14" applyNumberFormat="1" applyFont="1" applyFill="1">
      <alignment vertical="center"/>
    </xf>
    <xf numFmtId="0" fontId="5" fillId="0" borderId="0" xfId="14" applyNumberFormat="1" applyFont="1" applyFill="1">
      <alignment vertical="center"/>
    </xf>
    <xf numFmtId="49" fontId="5" fillId="0" borderId="0" xfId="15" applyNumberFormat="1" applyFont="1" applyFill="1" applyBorder="1" applyAlignment="1">
      <alignment vertical="center"/>
    </xf>
    <xf numFmtId="49" fontId="61" fillId="0" borderId="0" xfId="15" applyNumberFormat="1" applyFont="1" applyFill="1" applyBorder="1" applyAlignment="1">
      <alignment vertical="center"/>
    </xf>
    <xf numFmtId="38" fontId="31" fillId="0" borderId="11" xfId="9" applyFont="1" applyFill="1" applyBorder="1" applyAlignment="1">
      <alignment vertical="center"/>
    </xf>
    <xf numFmtId="38" fontId="31" fillId="0" borderId="12" xfId="9" applyFont="1" applyFill="1" applyBorder="1" applyAlignment="1">
      <alignment vertical="center"/>
    </xf>
    <xf numFmtId="38" fontId="31" fillId="0" borderId="13" xfId="9" applyFont="1" applyFill="1" applyBorder="1" applyAlignment="1">
      <alignment vertical="center"/>
    </xf>
    <xf numFmtId="38" fontId="31" fillId="0" borderId="9" xfId="9" applyFont="1" applyFill="1" applyBorder="1" applyAlignment="1">
      <alignment vertical="center"/>
    </xf>
    <xf numFmtId="38" fontId="35" fillId="16" borderId="15" xfId="9" applyFont="1" applyFill="1" applyBorder="1">
      <alignment vertical="center"/>
    </xf>
    <xf numFmtId="38" fontId="35" fillId="16" borderId="7" xfId="9" applyFont="1" applyFill="1" applyBorder="1">
      <alignment vertical="center"/>
    </xf>
    <xf numFmtId="38" fontId="35" fillId="16" borderId="17" xfId="9" applyFont="1" applyFill="1" applyBorder="1">
      <alignment vertical="center"/>
    </xf>
    <xf numFmtId="38" fontId="35" fillId="16" borderId="12" xfId="9" applyFont="1" applyFill="1" applyBorder="1">
      <alignment vertical="center"/>
    </xf>
    <xf numFmtId="38" fontId="35" fillId="16" borderId="1" xfId="9" applyFont="1" applyFill="1" applyBorder="1">
      <alignment vertical="center"/>
    </xf>
    <xf numFmtId="181" fontId="35" fillId="16" borderId="7" xfId="10" applyNumberFormat="1" applyFont="1" applyFill="1" applyBorder="1">
      <alignment vertical="center"/>
    </xf>
    <xf numFmtId="38" fontId="35" fillId="16" borderId="2" xfId="9" applyFont="1" applyFill="1" applyBorder="1">
      <alignment vertical="center"/>
    </xf>
    <xf numFmtId="38" fontId="35" fillId="16" borderId="37" xfId="9" applyFont="1" applyFill="1" applyBorder="1">
      <alignment vertical="center"/>
    </xf>
    <xf numFmtId="181" fontId="35" fillId="16" borderId="17" xfId="10" applyNumberFormat="1" applyFont="1" applyFill="1" applyBorder="1">
      <alignment vertical="center"/>
    </xf>
    <xf numFmtId="38" fontId="35" fillId="16" borderId="38" xfId="9" applyFont="1" applyFill="1" applyBorder="1">
      <alignment vertical="center"/>
    </xf>
    <xf numFmtId="38" fontId="35" fillId="16" borderId="10" xfId="9" applyFont="1" applyFill="1" applyBorder="1">
      <alignment vertical="center"/>
    </xf>
    <xf numFmtId="181" fontId="35" fillId="16" borderId="12" xfId="10" applyNumberFormat="1" applyFont="1" applyFill="1" applyBorder="1">
      <alignment vertical="center"/>
    </xf>
    <xf numFmtId="38" fontId="35" fillId="16" borderId="11" xfId="9" applyFont="1" applyFill="1" applyBorder="1">
      <alignment vertical="center"/>
    </xf>
    <xf numFmtId="181" fontId="35" fillId="16" borderId="15" xfId="10" applyNumberFormat="1" applyFont="1" applyFill="1" applyBorder="1">
      <alignment vertical="center"/>
    </xf>
    <xf numFmtId="38" fontId="35" fillId="16" borderId="15" xfId="9" applyFont="1" applyFill="1" applyBorder="1" applyAlignment="1">
      <alignment horizontal="center" vertical="center" wrapText="1"/>
    </xf>
    <xf numFmtId="38" fontId="30" fillId="12" borderId="15" xfId="9" applyFont="1" applyFill="1" applyBorder="1">
      <alignment vertical="center"/>
    </xf>
    <xf numFmtId="38" fontId="30" fillId="12" borderId="3" xfId="9" applyFont="1" applyFill="1" applyBorder="1">
      <alignment vertical="center"/>
    </xf>
    <xf numFmtId="0" fontId="26" fillId="0" borderId="9" xfId="7" applyFont="1" applyFill="1" applyBorder="1" applyAlignment="1">
      <alignment horizontal="center" vertical="top"/>
    </xf>
    <xf numFmtId="0" fontId="14" fillId="0" borderId="8" xfId="7" applyFont="1" applyFill="1" applyBorder="1" applyAlignment="1">
      <alignment horizontal="center"/>
    </xf>
    <xf numFmtId="0" fontId="41" fillId="13" borderId="39" xfId="0" applyFont="1" applyFill="1" applyBorder="1">
      <alignment vertical="center"/>
    </xf>
    <xf numFmtId="0" fontId="41" fillId="13" borderId="40" xfId="0" applyFont="1" applyFill="1" applyBorder="1" applyAlignment="1">
      <alignment horizontal="center" vertical="center"/>
    </xf>
    <xf numFmtId="0" fontId="41" fillId="13" borderId="41" xfId="0" applyFont="1" applyFill="1" applyBorder="1" applyAlignment="1">
      <alignment horizontal="left" vertical="center"/>
    </xf>
    <xf numFmtId="38" fontId="41" fillId="0" borderId="7" xfId="9" applyFont="1" applyBorder="1">
      <alignment vertical="center"/>
    </xf>
    <xf numFmtId="38" fontId="41" fillId="0" borderId="42" xfId="9" applyFont="1" applyBorder="1">
      <alignment vertical="center"/>
    </xf>
    <xf numFmtId="0" fontId="41" fillId="13" borderId="43" xfId="0" applyFont="1" applyFill="1" applyBorder="1" applyAlignment="1">
      <alignment horizontal="left" vertical="center"/>
    </xf>
    <xf numFmtId="38" fontId="41" fillId="0" borderId="17" xfId="9" applyFont="1" applyBorder="1">
      <alignment vertical="center"/>
    </xf>
    <xf numFmtId="38" fontId="41" fillId="0" borderId="44" xfId="9" applyFont="1" applyBorder="1">
      <alignment vertical="center"/>
    </xf>
    <xf numFmtId="0" fontId="43" fillId="0" borderId="0" xfId="0" applyFont="1">
      <alignment vertical="center"/>
    </xf>
    <xf numFmtId="0" fontId="25" fillId="0" borderId="0" xfId="0" applyFont="1">
      <alignment vertical="center"/>
    </xf>
    <xf numFmtId="0" fontId="41" fillId="0" borderId="0" xfId="0" applyFont="1" applyBorder="1" applyAlignment="1">
      <alignment horizontal="center" vertical="center"/>
    </xf>
    <xf numFmtId="0" fontId="41" fillId="0" borderId="0" xfId="0" applyFont="1" applyBorder="1" applyAlignment="1">
      <alignment vertical="center"/>
    </xf>
    <xf numFmtId="0" fontId="65" fillId="0" borderId="0" xfId="0" applyFont="1" applyBorder="1" applyAlignment="1">
      <alignment vertical="center"/>
    </xf>
    <xf numFmtId="0" fontId="41" fillId="13" borderId="27" xfId="0" applyFont="1" applyFill="1" applyBorder="1">
      <alignment vertical="center"/>
    </xf>
    <xf numFmtId="0" fontId="41" fillId="13" borderId="33" xfId="0" applyFont="1" applyFill="1" applyBorder="1" applyAlignment="1">
      <alignment horizontal="left" vertical="center"/>
    </xf>
    <xf numFmtId="0" fontId="41" fillId="13" borderId="35" xfId="0" applyFont="1" applyFill="1" applyBorder="1" applyAlignment="1">
      <alignment horizontal="left" vertical="center"/>
    </xf>
    <xf numFmtId="0" fontId="14" fillId="0" borderId="8" xfId="7" applyFont="1" applyFill="1" applyBorder="1" applyAlignment="1">
      <alignment horizontal="center"/>
    </xf>
    <xf numFmtId="49" fontId="24" fillId="0" borderId="0" xfId="18" applyNumberFormat="1" applyFont="1" applyFill="1" applyAlignment="1">
      <alignment horizontal="left" vertical="center"/>
    </xf>
    <xf numFmtId="0" fontId="24" fillId="0" borderId="0" xfId="18" applyFont="1" applyFill="1" applyAlignment="1">
      <alignment horizontal="left" vertical="center"/>
    </xf>
    <xf numFmtId="0" fontId="18" fillId="0" borderId="0" xfId="18" applyFont="1" applyFill="1" applyAlignment="1">
      <alignment horizontal="left" vertical="center"/>
    </xf>
    <xf numFmtId="0" fontId="21" fillId="0" borderId="0" xfId="18" applyFont="1" applyFill="1" applyAlignment="1">
      <alignment horizontal="left" vertical="center"/>
    </xf>
    <xf numFmtId="0" fontId="25" fillId="0" borderId="0" xfId="18" applyFont="1" applyFill="1" applyAlignment="1">
      <alignment horizontal="left" vertical="center"/>
    </xf>
    <xf numFmtId="49" fontId="5" fillId="0" borderId="0" xfId="18" applyNumberFormat="1" applyFont="1">
      <alignment vertical="center"/>
    </xf>
    <xf numFmtId="0" fontId="5" fillId="0" borderId="0" xfId="18" applyFont="1">
      <alignment vertical="center"/>
    </xf>
    <xf numFmtId="0" fontId="5" fillId="0" borderId="0" xfId="18" applyFont="1" applyFill="1">
      <alignment vertical="center"/>
    </xf>
    <xf numFmtId="0" fontId="3" fillId="0" borderId="0" xfId="18" applyFont="1">
      <alignment vertical="center"/>
    </xf>
    <xf numFmtId="0" fontId="3" fillId="2" borderId="0" xfId="18" applyFont="1" applyFill="1">
      <alignment vertical="center"/>
    </xf>
    <xf numFmtId="0" fontId="3" fillId="3" borderId="0" xfId="18" applyFont="1" applyFill="1">
      <alignment vertical="center"/>
    </xf>
    <xf numFmtId="0" fontId="3" fillId="0" borderId="0" xfId="18" applyFont="1" applyFill="1">
      <alignment vertical="center"/>
    </xf>
    <xf numFmtId="49" fontId="8" fillId="0" borderId="0" xfId="18" applyNumberFormat="1" applyFont="1">
      <alignment vertical="center"/>
    </xf>
    <xf numFmtId="0" fontId="8" fillId="4" borderId="0" xfId="18" applyFont="1" applyFill="1">
      <alignment vertical="center"/>
    </xf>
    <xf numFmtId="0" fontId="8" fillId="0" borderId="0" xfId="18" applyFont="1" applyFill="1">
      <alignment vertical="center"/>
    </xf>
    <xf numFmtId="0" fontId="11" fillId="0" borderId="0" xfId="18" applyFont="1" applyFill="1">
      <alignment vertical="center"/>
    </xf>
    <xf numFmtId="0" fontId="11" fillId="0" borderId="0" xfId="18" applyFont="1" applyFill="1" applyAlignment="1">
      <alignment horizontal="right" vertical="center"/>
    </xf>
    <xf numFmtId="0" fontId="11" fillId="0" borderId="0" xfId="18" applyFont="1" applyFill="1" applyAlignment="1">
      <alignment horizontal="left" vertical="center"/>
    </xf>
    <xf numFmtId="0" fontId="8" fillId="0" borderId="0" xfId="18" applyFont="1">
      <alignment vertical="center"/>
    </xf>
    <xf numFmtId="49" fontId="16" fillId="0" borderId="0" xfId="18" applyNumberFormat="1" applyFont="1">
      <alignment vertical="center"/>
    </xf>
    <xf numFmtId="0" fontId="16" fillId="4" borderId="0" xfId="18" applyFont="1" applyFill="1">
      <alignment vertical="center"/>
    </xf>
    <xf numFmtId="0" fontId="16" fillId="0" borderId="0" xfId="18" applyFont="1" applyFill="1">
      <alignment vertical="center"/>
    </xf>
    <xf numFmtId="0" fontId="15" fillId="0" borderId="0" xfId="18" applyFont="1" applyFill="1">
      <alignment vertical="center"/>
    </xf>
    <xf numFmtId="0" fontId="15" fillId="0" borderId="0" xfId="18" applyFont="1" applyFill="1" applyAlignment="1">
      <alignment horizontal="right" vertical="center"/>
    </xf>
    <xf numFmtId="0" fontId="15" fillId="0" borderId="0" xfId="18" applyFont="1" applyFill="1" applyAlignment="1">
      <alignment horizontal="left" vertical="center"/>
    </xf>
    <xf numFmtId="0" fontId="16" fillId="0" borderId="0" xfId="18" applyFont="1">
      <alignment vertical="center"/>
    </xf>
    <xf numFmtId="0" fontId="5" fillId="4" borderId="0" xfId="18" applyFont="1" applyFill="1">
      <alignment vertical="center"/>
    </xf>
    <xf numFmtId="0" fontId="18" fillId="0" borderId="1" xfId="18" applyNumberFormat="1" applyFont="1" applyFill="1" applyBorder="1" applyAlignment="1">
      <alignment horizontal="centerContinuous" vertical="top"/>
    </xf>
    <xf numFmtId="0" fontId="21" fillId="0" borderId="1" xfId="18" applyNumberFormat="1" applyFont="1" applyFill="1" applyBorder="1" applyAlignment="1">
      <alignment horizontal="centerContinuous"/>
    </xf>
    <xf numFmtId="0" fontId="18" fillId="0" borderId="1" xfId="18" applyNumberFormat="1" applyFont="1" applyFill="1" applyBorder="1" applyAlignment="1">
      <alignment horizontal="centerContinuous"/>
    </xf>
    <xf numFmtId="0" fontId="21" fillId="0" borderId="14" xfId="18" applyNumberFormat="1" applyFont="1" applyFill="1" applyBorder="1" applyAlignment="1">
      <alignment horizontal="centerContinuous"/>
    </xf>
    <xf numFmtId="0" fontId="18" fillId="0" borderId="2" xfId="18" applyFont="1" applyFill="1" applyBorder="1" applyAlignment="1">
      <alignment horizontal="center" vertical="top"/>
    </xf>
    <xf numFmtId="0" fontId="18" fillId="0" borderId="3" xfId="18" applyFont="1" applyFill="1" applyBorder="1" applyAlignment="1">
      <alignment horizontal="centerContinuous" vertical="top"/>
    </xf>
    <xf numFmtId="0" fontId="18" fillId="0" borderId="4" xfId="18" applyFont="1" applyFill="1" applyBorder="1" applyAlignment="1">
      <alignment horizontal="centerContinuous" vertical="top"/>
    </xf>
    <xf numFmtId="0" fontId="18" fillId="0" borderId="14" xfId="18" applyFont="1" applyFill="1" applyBorder="1" applyAlignment="1">
      <alignment horizontal="centerContinuous" vertical="top"/>
    </xf>
    <xf numFmtId="0" fontId="18" fillId="0" borderId="4" xfId="18" applyFont="1" applyFill="1" applyBorder="1" applyAlignment="1">
      <alignment vertical="top"/>
    </xf>
    <xf numFmtId="0" fontId="21" fillId="0" borderId="4" xfId="18" applyFont="1" applyFill="1" applyBorder="1" applyAlignment="1">
      <alignment horizontal="centerContinuous" vertical="top"/>
    </xf>
    <xf numFmtId="0" fontId="21" fillId="0" borderId="14" xfId="18" applyFont="1" applyFill="1" applyBorder="1" applyAlignment="1">
      <alignment horizontal="centerContinuous" vertical="top"/>
    </xf>
    <xf numFmtId="0" fontId="18" fillId="0" borderId="5" xfId="18" applyFont="1" applyFill="1" applyBorder="1" applyAlignment="1">
      <alignment vertical="top"/>
    </xf>
    <xf numFmtId="0" fontId="18" fillId="0" borderId="7" xfId="18" applyFont="1" applyFill="1" applyBorder="1" applyAlignment="1">
      <alignment horizontal="center" vertical="top"/>
    </xf>
    <xf numFmtId="0" fontId="18" fillId="0" borderId="6" xfId="18" applyFont="1" applyFill="1" applyBorder="1" applyAlignment="1">
      <alignment horizontal="centerContinuous" vertical="top"/>
    </xf>
    <xf numFmtId="0" fontId="21" fillId="0" borderId="1" xfId="18" applyFont="1" applyFill="1" applyBorder="1" applyAlignment="1">
      <alignment horizontal="centerContinuous" vertical="top"/>
    </xf>
    <xf numFmtId="0" fontId="21" fillId="0" borderId="2" xfId="18" applyFont="1" applyFill="1" applyBorder="1" applyAlignment="1">
      <alignment horizontal="centerContinuous" vertical="top"/>
    </xf>
    <xf numFmtId="0" fontId="18" fillId="0" borderId="9" xfId="18" applyFont="1" applyFill="1" applyBorder="1" applyAlignment="1">
      <alignment horizontal="center" vertical="top"/>
    </xf>
    <xf numFmtId="0" fontId="18" fillId="0" borderId="8" xfId="18" applyFont="1" applyFill="1" applyBorder="1" applyAlignment="1">
      <alignment vertical="top"/>
    </xf>
    <xf numFmtId="0" fontId="18" fillId="0" borderId="5" xfId="18" applyFont="1" applyFill="1" applyBorder="1" applyAlignment="1">
      <alignment horizontal="center" vertical="top"/>
    </xf>
    <xf numFmtId="0" fontId="18" fillId="0" borderId="9" xfId="18" applyFont="1" applyFill="1" applyBorder="1" applyAlignment="1">
      <alignment vertical="top"/>
    </xf>
    <xf numFmtId="0" fontId="18" fillId="0" borderId="0" xfId="18" applyFont="1" applyFill="1" applyBorder="1" applyAlignment="1">
      <alignment vertical="top"/>
    </xf>
    <xf numFmtId="0" fontId="18" fillId="0" borderId="8" xfId="18" applyFont="1" applyFill="1" applyBorder="1" applyAlignment="1">
      <alignment horizontal="center" vertical="top"/>
    </xf>
    <xf numFmtId="0" fontId="3" fillId="0" borderId="8" xfId="18" applyFont="1" applyFill="1" applyBorder="1">
      <alignment vertical="center"/>
    </xf>
    <xf numFmtId="0" fontId="21" fillId="0" borderId="5" xfId="18" applyFont="1" applyFill="1" applyBorder="1" applyAlignment="1">
      <alignment horizontal="center"/>
    </xf>
    <xf numFmtId="0" fontId="21" fillId="0" borderId="8" xfId="18" applyFont="1" applyFill="1" applyBorder="1" applyAlignment="1">
      <alignment horizontal="center"/>
    </xf>
    <xf numFmtId="0" fontId="21" fillId="0" borderId="8" xfId="18" applyFont="1" applyFill="1" applyBorder="1" applyAlignment="1">
      <alignment horizontal="center" wrapText="1"/>
    </xf>
    <xf numFmtId="0" fontId="21" fillId="0" borderId="11" xfId="18" applyFont="1" applyFill="1" applyBorder="1" applyAlignment="1">
      <alignment horizontal="center"/>
    </xf>
    <xf numFmtId="0" fontId="21" fillId="0" borderId="12" xfId="18" applyFont="1" applyFill="1" applyBorder="1" applyAlignment="1">
      <alignment horizontal="center"/>
    </xf>
    <xf numFmtId="0" fontId="21" fillId="0" borderId="13" xfId="18" applyFont="1" applyFill="1" applyBorder="1" applyAlignment="1">
      <alignment horizontal="center"/>
    </xf>
    <xf numFmtId="49" fontId="24" fillId="0" borderId="0" xfId="18" applyNumberFormat="1" applyFont="1" applyAlignment="1">
      <alignment horizontal="left"/>
    </xf>
    <xf numFmtId="0" fontId="24" fillId="4" borderId="0" xfId="18" applyFont="1" applyFill="1" applyAlignment="1">
      <alignment horizontal="left"/>
    </xf>
    <xf numFmtId="0" fontId="24" fillId="0" borderId="0" xfId="18" applyFont="1" applyFill="1" applyAlignment="1">
      <alignment horizontal="left"/>
    </xf>
    <xf numFmtId="0" fontId="18" fillId="0" borderId="0" xfId="18" applyFont="1" applyFill="1" applyBorder="1" applyAlignment="1">
      <alignment horizontal="left"/>
    </xf>
    <xf numFmtId="0" fontId="21" fillId="0" borderId="5" xfId="18" applyFont="1" applyFill="1" applyBorder="1" applyAlignment="1">
      <alignment horizontal="left"/>
    </xf>
    <xf numFmtId="178" fontId="25" fillId="0" borderId="0" xfId="18" applyNumberFormat="1" applyFont="1" applyFill="1" applyAlignment="1">
      <alignment horizontal="right"/>
    </xf>
    <xf numFmtId="0" fontId="25" fillId="0" borderId="0" xfId="18" applyFont="1" applyFill="1" applyAlignment="1">
      <alignment horizontal="left"/>
    </xf>
    <xf numFmtId="0" fontId="24" fillId="0" borderId="0" xfId="18" applyFont="1" applyAlignment="1">
      <alignment horizontal="left"/>
    </xf>
    <xf numFmtId="49" fontId="24" fillId="0" borderId="0" xfId="18" applyNumberFormat="1" applyFont="1" applyAlignment="1">
      <alignment horizontal="left" vertical="center"/>
    </xf>
    <xf numFmtId="0" fontId="24" fillId="7" borderId="0" xfId="18" applyFont="1" applyFill="1" applyAlignment="1">
      <alignment horizontal="left" vertical="center"/>
    </xf>
    <xf numFmtId="0" fontId="18" fillId="0" borderId="10" xfId="18" applyFont="1" applyFill="1" applyBorder="1" applyAlignment="1">
      <alignment horizontal="left" vertical="center"/>
    </xf>
    <xf numFmtId="0" fontId="21" fillId="0" borderId="11" xfId="18" applyFont="1" applyFill="1" applyBorder="1" applyAlignment="1">
      <alignment horizontal="left" vertical="center"/>
    </xf>
    <xf numFmtId="178" fontId="25" fillId="0" borderId="13" xfId="18" applyNumberFormat="1" applyFont="1" applyFill="1" applyBorder="1" applyAlignment="1">
      <alignment horizontal="right" vertical="center"/>
    </xf>
    <xf numFmtId="178" fontId="25" fillId="0" borderId="10" xfId="18" applyNumberFormat="1" applyFont="1" applyFill="1" applyBorder="1" applyAlignment="1">
      <alignment horizontal="right" vertical="center"/>
    </xf>
    <xf numFmtId="0" fontId="24" fillId="0" borderId="0" xfId="18" applyFont="1" applyAlignment="1">
      <alignment horizontal="left" vertical="center"/>
    </xf>
    <xf numFmtId="0" fontId="24" fillId="3" borderId="0" xfId="18" applyFont="1" applyFill="1" applyAlignment="1">
      <alignment horizontal="left" vertical="center"/>
    </xf>
    <xf numFmtId="0" fontId="18" fillId="0" borderId="0" xfId="18" applyFont="1" applyAlignment="1">
      <alignment horizontal="left" vertical="center"/>
    </xf>
    <xf numFmtId="0" fontId="21" fillId="0" borderId="0" xfId="18" applyFont="1" applyAlignment="1">
      <alignment horizontal="left" vertical="center"/>
    </xf>
    <xf numFmtId="0" fontId="25" fillId="0" borderId="0" xfId="18" applyFont="1" applyAlignment="1">
      <alignment horizontal="left" vertical="center"/>
    </xf>
    <xf numFmtId="49" fontId="3" fillId="0" borderId="0" xfId="14" applyNumberFormat="1" applyFill="1">
      <alignment vertical="center"/>
    </xf>
    <xf numFmtId="0" fontId="3" fillId="0" borderId="0" xfId="14" applyFill="1">
      <alignment vertical="center"/>
    </xf>
    <xf numFmtId="0" fontId="3" fillId="0" borderId="0" xfId="14" applyFill="1" applyAlignment="1">
      <alignment vertical="center"/>
    </xf>
    <xf numFmtId="177" fontId="3" fillId="0" borderId="0" xfId="14" applyNumberFormat="1" applyFill="1" applyAlignment="1">
      <alignment horizontal="right" vertical="center"/>
    </xf>
    <xf numFmtId="49" fontId="3" fillId="0" borderId="0" xfId="14" applyNumberFormat="1">
      <alignment vertical="center"/>
    </xf>
    <xf numFmtId="0" fontId="3" fillId="0" borderId="0" xfId="14">
      <alignment vertical="center"/>
    </xf>
    <xf numFmtId="0" fontId="3" fillId="0" borderId="0" xfId="14" applyAlignment="1">
      <alignment vertical="center"/>
    </xf>
    <xf numFmtId="177" fontId="3" fillId="2" borderId="0" xfId="14" applyNumberFormat="1" applyFill="1" applyAlignment="1">
      <alignment horizontal="right" vertical="center"/>
    </xf>
    <xf numFmtId="0" fontId="3" fillId="2" borderId="0" xfId="14" applyFill="1">
      <alignment vertical="center"/>
    </xf>
    <xf numFmtId="0" fontId="3" fillId="3" borderId="0" xfId="14" applyFill="1">
      <alignment vertical="center"/>
    </xf>
    <xf numFmtId="49" fontId="11" fillId="0" borderId="0" xfId="14" applyNumberFormat="1" applyFont="1">
      <alignment vertical="center"/>
    </xf>
    <xf numFmtId="0" fontId="11" fillId="4" borderId="0" xfId="14" applyFont="1" applyFill="1">
      <alignment vertical="center"/>
    </xf>
    <xf numFmtId="0" fontId="11" fillId="0" borderId="0" xfId="14" applyFont="1" applyFill="1">
      <alignment vertical="center"/>
    </xf>
    <xf numFmtId="0" fontId="11" fillId="0" borderId="0" xfId="14" applyFont="1" applyFill="1" applyAlignment="1">
      <alignment vertical="center"/>
    </xf>
    <xf numFmtId="0" fontId="8" fillId="0" borderId="0" xfId="14" applyFont="1" applyFill="1" applyAlignment="1">
      <alignment horizontal="right" vertical="center"/>
    </xf>
    <xf numFmtId="177" fontId="11" fillId="0" borderId="0" xfId="14" applyNumberFormat="1" applyFont="1" applyFill="1" applyAlignment="1">
      <alignment vertical="center"/>
    </xf>
    <xf numFmtId="177" fontId="11" fillId="0" borderId="0" xfId="14" applyNumberFormat="1" applyFont="1" applyFill="1" applyAlignment="1">
      <alignment horizontal="right" vertical="center"/>
    </xf>
    <xf numFmtId="0" fontId="11" fillId="0" borderId="0" xfId="14" applyFont="1">
      <alignment vertical="center"/>
    </xf>
    <xf numFmtId="0" fontId="27" fillId="4" borderId="0" xfId="14" applyFont="1" applyFill="1" applyAlignment="1">
      <alignment vertical="center"/>
    </xf>
    <xf numFmtId="0" fontId="27" fillId="0" borderId="0" xfId="14" applyFont="1" applyFill="1" applyAlignment="1">
      <alignment vertical="center"/>
    </xf>
    <xf numFmtId="177" fontId="27" fillId="0" borderId="0" xfId="14" applyNumberFormat="1" applyFont="1" applyFill="1" applyAlignment="1">
      <alignment horizontal="right" vertical="center"/>
    </xf>
    <xf numFmtId="0" fontId="27" fillId="0" borderId="0" xfId="14" applyFont="1" applyAlignment="1">
      <alignment vertical="center"/>
    </xf>
    <xf numFmtId="49" fontId="28" fillId="0" borderId="0" xfId="14" applyNumberFormat="1" applyFont="1" applyAlignment="1">
      <alignment vertical="center"/>
    </xf>
    <xf numFmtId="0" fontId="28" fillId="4" borderId="0" xfId="14" applyFont="1" applyFill="1" applyAlignment="1">
      <alignment vertical="center"/>
    </xf>
    <xf numFmtId="0" fontId="28" fillId="0" borderId="0" xfId="14" applyFont="1" applyFill="1" applyAlignment="1">
      <alignment vertical="center"/>
    </xf>
    <xf numFmtId="0" fontId="16" fillId="0" borderId="0" xfId="14" applyFont="1" applyFill="1" applyAlignment="1">
      <alignment horizontal="right" vertical="center"/>
    </xf>
    <xf numFmtId="177" fontId="16" fillId="0" borderId="0" xfId="14" applyNumberFormat="1" applyFont="1" applyFill="1" applyAlignment="1">
      <alignment vertical="center"/>
    </xf>
    <xf numFmtId="177" fontId="28" fillId="0" borderId="0" xfId="14" applyNumberFormat="1" applyFont="1" applyFill="1" applyAlignment="1">
      <alignment horizontal="right" vertical="center"/>
    </xf>
    <xf numFmtId="0" fontId="28" fillId="0" borderId="0" xfId="14" applyFont="1" applyAlignment="1">
      <alignment vertical="center"/>
    </xf>
    <xf numFmtId="49" fontId="27" fillId="0" borderId="0" xfId="14" applyNumberFormat="1" applyFont="1">
      <alignment vertical="center"/>
    </xf>
    <xf numFmtId="0" fontId="27" fillId="4" borderId="0" xfId="14" applyFont="1" applyFill="1">
      <alignment vertical="center"/>
    </xf>
    <xf numFmtId="0" fontId="27" fillId="0" borderId="0" xfId="14" applyFont="1" applyFill="1">
      <alignment vertical="center"/>
    </xf>
    <xf numFmtId="0" fontId="27" fillId="0" borderId="0" xfId="14" applyFont="1">
      <alignment vertical="center"/>
    </xf>
    <xf numFmtId="0" fontId="3" fillId="4" borderId="0" xfId="14" applyFont="1" applyFill="1" applyAlignment="1">
      <alignment vertical="center"/>
    </xf>
    <xf numFmtId="0" fontId="3" fillId="0" borderId="0" xfId="14" applyFont="1" applyFill="1" applyAlignment="1">
      <alignment vertical="center"/>
    </xf>
    <xf numFmtId="177" fontId="18" fillId="0" borderId="3" xfId="14" applyNumberFormat="1" applyFont="1" applyFill="1" applyBorder="1" applyAlignment="1">
      <alignment horizontal="centerContinuous" vertical="top"/>
    </xf>
    <xf numFmtId="177" fontId="3" fillId="0" borderId="4" xfId="14" applyNumberFormat="1" applyFont="1" applyFill="1" applyBorder="1" applyAlignment="1">
      <alignment horizontal="centerContinuous" vertical="top"/>
    </xf>
    <xf numFmtId="177" fontId="3" fillId="0" borderId="14" xfId="14" applyNumberFormat="1" applyFont="1" applyFill="1" applyBorder="1" applyAlignment="1">
      <alignment horizontal="centerContinuous" vertical="top"/>
    </xf>
    <xf numFmtId="0" fontId="18" fillId="0" borderId="1" xfId="14" applyFont="1" applyFill="1" applyBorder="1" applyAlignment="1">
      <alignment horizontal="centerContinuous" vertical="top"/>
    </xf>
    <xf numFmtId="0" fontId="3" fillId="0" borderId="0" xfId="14" applyFont="1" applyAlignment="1">
      <alignment vertical="center"/>
    </xf>
    <xf numFmtId="177" fontId="18" fillId="0" borderId="7" xfId="14" applyNumberFormat="1" applyFont="1" applyFill="1" applyBorder="1" applyAlignment="1">
      <alignment horizontal="center" vertical="top"/>
    </xf>
    <xf numFmtId="0" fontId="18" fillId="0" borderId="7" xfId="14" applyFont="1" applyFill="1" applyBorder="1" applyAlignment="1">
      <alignment horizontal="center" vertical="top"/>
    </xf>
    <xf numFmtId="177" fontId="18" fillId="0" borderId="8" xfId="14" applyNumberFormat="1" applyFont="1" applyFill="1" applyBorder="1" applyAlignment="1">
      <alignment horizontal="right" vertical="top"/>
    </xf>
    <xf numFmtId="177" fontId="3" fillId="0" borderId="9" xfId="14" applyNumberFormat="1" applyFont="1" applyFill="1" applyBorder="1" applyAlignment="1">
      <alignment horizontal="right" vertical="center"/>
    </xf>
    <xf numFmtId="177" fontId="3" fillId="0" borderId="0" xfId="14" applyNumberFormat="1" applyFont="1" applyFill="1" applyAlignment="1">
      <alignment horizontal="right" vertical="center"/>
    </xf>
    <xf numFmtId="177" fontId="3" fillId="0" borderId="5" xfId="14" applyNumberFormat="1" applyFont="1" applyFill="1" applyBorder="1" applyAlignment="1">
      <alignment horizontal="right" vertical="center"/>
    </xf>
    <xf numFmtId="0" fontId="18" fillId="0" borderId="8" xfId="14" applyFont="1" applyFill="1" applyBorder="1" applyAlignment="1">
      <alignment horizontal="center" vertical="top"/>
    </xf>
    <xf numFmtId="0" fontId="3" fillId="0" borderId="9" xfId="14" applyFont="1" applyFill="1" applyBorder="1" applyAlignment="1">
      <alignment vertical="center"/>
    </xf>
    <xf numFmtId="0" fontId="3" fillId="0" borderId="5" xfId="14" applyFont="1" applyFill="1" applyBorder="1" applyAlignment="1">
      <alignment vertical="center"/>
    </xf>
    <xf numFmtId="177" fontId="3" fillId="0" borderId="8" xfId="14" applyNumberFormat="1" applyFont="1" applyFill="1" applyBorder="1" applyAlignment="1">
      <alignment horizontal="right" vertical="top"/>
    </xf>
    <xf numFmtId="177" fontId="18" fillId="0" borderId="8" xfId="14" applyNumberFormat="1" applyFont="1" applyFill="1" applyBorder="1" applyAlignment="1">
      <alignment horizontal="right" vertical="center"/>
    </xf>
    <xf numFmtId="177" fontId="18" fillId="0" borderId="0"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177" fontId="18" fillId="0" borderId="6" xfId="14" applyNumberFormat="1" applyFont="1" applyFill="1" applyBorder="1" applyAlignment="1">
      <alignment horizontal="center" vertical="top"/>
    </xf>
    <xf numFmtId="0" fontId="18" fillId="0" borderId="8" xfId="14" applyFont="1" applyFill="1" applyBorder="1">
      <alignment vertical="center"/>
    </xf>
    <xf numFmtId="0" fontId="18" fillId="0" borderId="0" xfId="14" applyFont="1" applyFill="1" applyBorder="1" applyAlignment="1">
      <alignment horizontal="center" vertical="top"/>
    </xf>
    <xf numFmtId="0" fontId="18" fillId="0" borderId="6" xfId="14" applyFont="1" applyFill="1" applyBorder="1" applyAlignment="1">
      <alignment horizontal="center" vertical="top"/>
    </xf>
    <xf numFmtId="177" fontId="18" fillId="0" borderId="0" xfId="14" applyNumberFormat="1" applyFont="1" applyFill="1" applyBorder="1" applyAlignment="1">
      <alignment horizontal="right" vertical="top"/>
    </xf>
    <xf numFmtId="177" fontId="18" fillId="0" borderId="5" xfId="14" applyNumberFormat="1" applyFont="1" applyFill="1" applyBorder="1" applyAlignment="1">
      <alignment horizontal="right" vertical="top"/>
    </xf>
    <xf numFmtId="177" fontId="18" fillId="0" borderId="9" xfId="14" applyNumberFormat="1" applyFont="1" applyFill="1" applyBorder="1" applyAlignment="1">
      <alignment horizontal="right" vertical="top"/>
    </xf>
    <xf numFmtId="0" fontId="18" fillId="0" borderId="9" xfId="14" applyFont="1" applyFill="1" applyBorder="1" applyAlignment="1">
      <alignment horizontal="center" vertical="top"/>
    </xf>
    <xf numFmtId="177" fontId="21" fillId="0" borderId="8" xfId="14" applyNumberFormat="1" applyFont="1" applyFill="1" applyBorder="1" applyAlignment="1">
      <alignment horizontal="right" vertical="center"/>
    </xf>
    <xf numFmtId="177" fontId="21" fillId="0" borderId="0" xfId="14" applyNumberFormat="1" applyFont="1" applyFill="1" applyBorder="1" applyAlignment="1">
      <alignment horizontal="right" vertical="center"/>
    </xf>
    <xf numFmtId="177" fontId="21" fillId="0" borderId="5" xfId="14" applyNumberFormat="1" applyFont="1" applyFill="1" applyBorder="1" applyAlignment="1">
      <alignment horizontal="right" vertical="center"/>
    </xf>
    <xf numFmtId="177" fontId="21" fillId="0" borderId="9" xfId="14" applyNumberFormat="1" applyFont="1" applyFill="1" applyBorder="1" applyAlignment="1">
      <alignment horizontal="right" vertical="center"/>
    </xf>
    <xf numFmtId="0" fontId="21" fillId="0" borderId="8" xfId="14" applyFont="1" applyFill="1" applyBorder="1">
      <alignment vertical="center"/>
    </xf>
    <xf numFmtId="0" fontId="21" fillId="0" borderId="0" xfId="14" applyFont="1" applyFill="1" applyBorder="1">
      <alignment vertical="center"/>
    </xf>
    <xf numFmtId="0" fontId="21" fillId="0" borderId="9" xfId="14" applyFont="1" applyFill="1" applyBorder="1">
      <alignment vertical="center"/>
    </xf>
    <xf numFmtId="177" fontId="21" fillId="0" borderId="8" xfId="14" applyNumberFormat="1" applyFont="1" applyFill="1" applyBorder="1" applyAlignment="1">
      <alignment horizontal="right"/>
    </xf>
    <xf numFmtId="177" fontId="21" fillId="0" borderId="0" xfId="14" applyNumberFormat="1" applyFont="1" applyFill="1" applyBorder="1" applyAlignment="1">
      <alignment horizontal="right"/>
    </xf>
    <xf numFmtId="0" fontId="21" fillId="0" borderId="8" xfId="14" applyFont="1" applyFill="1" applyBorder="1" applyAlignment="1">
      <alignment horizontal="centerContinuous"/>
    </xf>
    <xf numFmtId="0" fontId="21" fillId="0" borderId="0" xfId="14" applyFont="1" applyFill="1" applyBorder="1" applyAlignment="1">
      <alignment horizontal="centerContinuous"/>
    </xf>
    <xf numFmtId="177" fontId="21" fillId="0" borderId="8" xfId="14" applyNumberFormat="1" applyFont="1" applyFill="1" applyBorder="1" applyAlignment="1">
      <alignment horizontal="center"/>
    </xf>
    <xf numFmtId="177" fontId="21" fillId="0" borderId="0" xfId="14" applyNumberFormat="1" applyFont="1" applyFill="1" applyBorder="1" applyAlignment="1">
      <alignment horizontal="center"/>
    </xf>
    <xf numFmtId="0" fontId="21" fillId="0" borderId="8" xfId="14" applyFont="1" applyFill="1" applyBorder="1" applyAlignment="1">
      <alignment horizontal="center"/>
    </xf>
    <xf numFmtId="0" fontId="21" fillId="0" borderId="0" xfId="14" applyFont="1" applyFill="1" applyBorder="1" applyAlignment="1">
      <alignment horizontal="center"/>
    </xf>
    <xf numFmtId="177" fontId="3" fillId="0" borderId="12" xfId="14" applyNumberFormat="1" applyFont="1" applyFill="1" applyBorder="1" applyAlignment="1">
      <alignment horizontal="right" vertical="center"/>
    </xf>
    <xf numFmtId="177" fontId="3" fillId="0" borderId="10" xfId="14" applyNumberFormat="1" applyFont="1" applyFill="1" applyBorder="1" applyAlignment="1">
      <alignment horizontal="right" vertical="center"/>
    </xf>
    <xf numFmtId="177" fontId="3" fillId="0" borderId="11" xfId="14" applyNumberFormat="1" applyFont="1" applyFill="1" applyBorder="1" applyAlignment="1">
      <alignment horizontal="right" vertical="center"/>
    </xf>
    <xf numFmtId="177" fontId="3" fillId="0" borderId="13" xfId="14" applyNumberFormat="1" applyFont="1" applyFill="1" applyBorder="1" applyAlignment="1">
      <alignment horizontal="right" vertical="center"/>
    </xf>
    <xf numFmtId="0" fontId="3" fillId="0" borderId="12" xfId="14" applyFont="1" applyFill="1" applyBorder="1">
      <alignment vertical="center"/>
    </xf>
    <xf numFmtId="0" fontId="3" fillId="0" borderId="10" xfId="14" applyFont="1" applyFill="1" applyBorder="1">
      <alignment vertical="center"/>
    </xf>
    <xf numFmtId="0" fontId="3" fillId="0" borderId="13" xfId="14" applyFont="1" applyFill="1" applyBorder="1">
      <alignment vertical="center"/>
    </xf>
    <xf numFmtId="0" fontId="27" fillId="0" borderId="0" xfId="14" applyFont="1" applyFill="1" applyBorder="1" applyAlignment="1">
      <alignment horizontal="left" vertical="top" wrapText="1"/>
    </xf>
    <xf numFmtId="0" fontId="27" fillId="0" borderId="0" xfId="14" applyFont="1" applyFill="1" applyBorder="1" applyAlignment="1">
      <alignment horizontal="left" vertical="center" wrapText="1"/>
    </xf>
    <xf numFmtId="0" fontId="27" fillId="0" borderId="2" xfId="14" applyFont="1" applyFill="1" applyBorder="1" applyAlignment="1">
      <alignment horizontal="left" vertical="top" wrapText="1"/>
    </xf>
    <xf numFmtId="177" fontId="27" fillId="0" borderId="0" xfId="14" applyNumberFormat="1" applyFont="1" applyFill="1" applyBorder="1" applyAlignment="1">
      <alignment horizontal="right" vertical="center"/>
    </xf>
    <xf numFmtId="0" fontId="3" fillId="6" borderId="0" xfId="14" applyFill="1">
      <alignment vertical="center"/>
    </xf>
    <xf numFmtId="49" fontId="18" fillId="0" borderId="0" xfId="14" applyNumberFormat="1" applyFont="1">
      <alignment vertical="center"/>
    </xf>
    <xf numFmtId="0" fontId="3" fillId="7" borderId="0" xfId="14" applyFill="1">
      <alignment vertical="center"/>
    </xf>
    <xf numFmtId="0" fontId="3" fillId="0" borderId="10" xfId="14" applyFill="1" applyBorder="1">
      <alignment vertical="center"/>
    </xf>
    <xf numFmtId="0" fontId="3" fillId="0" borderId="10" xfId="14" applyFill="1" applyBorder="1" applyAlignment="1">
      <alignment vertical="center"/>
    </xf>
    <xf numFmtId="0" fontId="3" fillId="0" borderId="11" xfId="14" applyFill="1" applyBorder="1">
      <alignment vertical="center"/>
    </xf>
    <xf numFmtId="177" fontId="3" fillId="0" borderId="10" xfId="14" applyNumberFormat="1" applyFill="1" applyBorder="1" applyAlignment="1">
      <alignment horizontal="right" vertical="center"/>
    </xf>
    <xf numFmtId="0" fontId="18" fillId="0" borderId="0" xfId="14" applyFont="1" applyFill="1" applyAlignment="1">
      <alignment horizontal="left" vertical="center"/>
    </xf>
    <xf numFmtId="177" fontId="21" fillId="0" borderId="0" xfId="14" applyNumberFormat="1" applyFont="1" applyFill="1" applyAlignment="1">
      <alignment horizontal="left" vertical="center"/>
    </xf>
    <xf numFmtId="177" fontId="3" fillId="0" borderId="0" xfId="14" applyNumberFormat="1" applyAlignment="1">
      <alignment horizontal="right" vertical="center"/>
    </xf>
    <xf numFmtId="179" fontId="5" fillId="0" borderId="0" xfId="7" applyNumberFormat="1" applyFont="1" applyFill="1" applyAlignment="1">
      <alignment horizontal="right"/>
    </xf>
    <xf numFmtId="191" fontId="5" fillId="0" borderId="0" xfId="7" applyNumberFormat="1" applyFont="1" applyFill="1" applyAlignment="1">
      <alignment horizontal="right"/>
    </xf>
    <xf numFmtId="176" fontId="5" fillId="0" borderId="0" xfId="7" applyNumberFormat="1" applyFont="1" applyFill="1" applyAlignment="1">
      <alignment horizontal="right"/>
    </xf>
    <xf numFmtId="179" fontId="5" fillId="2" borderId="0" xfId="7" applyNumberFormat="1" applyFont="1" applyFill="1" applyAlignment="1">
      <alignment horizontal="right"/>
    </xf>
    <xf numFmtId="191" fontId="5" fillId="2" borderId="0" xfId="7" applyNumberFormat="1" applyFont="1" applyFill="1" applyAlignment="1">
      <alignment horizontal="right"/>
    </xf>
    <xf numFmtId="176" fontId="5" fillId="2" borderId="0" xfId="7" applyNumberFormat="1" applyFont="1" applyFill="1" applyAlignment="1">
      <alignment horizontal="right"/>
    </xf>
    <xf numFmtId="0" fontId="67" fillId="0" borderId="0" xfId="7" applyFont="1" applyFill="1"/>
    <xf numFmtId="176" fontId="8" fillId="0" borderId="0" xfId="7" applyNumberFormat="1" applyFont="1" applyFill="1" applyAlignment="1">
      <alignment vertical="center"/>
    </xf>
    <xf numFmtId="176" fontId="8" fillId="0" borderId="0" xfId="7" applyNumberFormat="1" applyFont="1" applyFill="1" applyAlignment="1">
      <alignment horizontal="right"/>
    </xf>
    <xf numFmtId="0" fontId="5" fillId="0" borderId="0" xfId="7" applyFont="1" applyFill="1" applyAlignment="1">
      <alignment vertical="center"/>
    </xf>
    <xf numFmtId="178" fontId="8" fillId="0" borderId="0" xfId="7" applyNumberFormat="1" applyFont="1" applyFill="1" applyAlignment="1">
      <alignment horizontal="right" vertical="center"/>
    </xf>
    <xf numFmtId="191" fontId="8" fillId="0" borderId="0" xfId="7" applyNumberFormat="1" applyFont="1" applyFill="1" applyAlignment="1">
      <alignment horizontal="right"/>
    </xf>
    <xf numFmtId="176" fontId="8" fillId="0" borderId="0" xfId="7" applyNumberFormat="1" applyFont="1" applyFill="1" applyAlignment="1">
      <alignment horizontal="right" vertical="center"/>
    </xf>
    <xf numFmtId="49" fontId="16" fillId="0" borderId="0" xfId="7" applyNumberFormat="1" applyFont="1" applyFill="1" applyAlignment="1">
      <alignment horizontal="right" vertical="center"/>
    </xf>
    <xf numFmtId="178" fontId="13" fillId="0" borderId="0" xfId="7" applyNumberFormat="1" applyFont="1" applyFill="1" applyAlignment="1">
      <alignment horizontal="left" vertical="center"/>
    </xf>
    <xf numFmtId="0" fontId="13" fillId="0" borderId="0" xfId="19" applyFont="1" applyFill="1" applyAlignment="1">
      <alignment horizontal="right" vertical="center"/>
    </xf>
    <xf numFmtId="49" fontId="66" fillId="0" borderId="0" xfId="7" applyNumberFormat="1" applyFont="1" applyFill="1" applyAlignment="1">
      <alignment horizontal="left" vertical="center"/>
    </xf>
    <xf numFmtId="49" fontId="66" fillId="0" borderId="0" xfId="7" applyNumberFormat="1" applyFont="1" applyFill="1"/>
    <xf numFmtId="0" fontId="26" fillId="4" borderId="0" xfId="7" applyFont="1" applyFill="1" applyBorder="1"/>
    <xf numFmtId="0" fontId="26" fillId="0" borderId="6" xfId="7" applyFont="1" applyFill="1" applyBorder="1" applyAlignment="1">
      <alignment horizontal="centerContinuous" vertical="top"/>
    </xf>
    <xf numFmtId="0" fontId="26" fillId="0" borderId="1" xfId="7" applyFont="1" applyFill="1" applyBorder="1" applyAlignment="1">
      <alignment horizontal="centerContinuous" vertical="top" wrapText="1"/>
    </xf>
    <xf numFmtId="0" fontId="26" fillId="0" borderId="2" xfId="7" applyFont="1" applyFill="1" applyBorder="1" applyAlignment="1">
      <alignment horizontal="centerContinuous" vertical="top" wrapText="1"/>
    </xf>
    <xf numFmtId="0" fontId="26" fillId="0" borderId="1" xfId="7" applyFont="1" applyFill="1" applyBorder="1" applyAlignment="1">
      <alignment horizontal="centerContinuous" vertical="top"/>
    </xf>
    <xf numFmtId="0" fontId="14" fillId="0" borderId="1" xfId="7" applyFont="1" applyFill="1" applyBorder="1" applyAlignment="1">
      <alignment horizontal="centerContinuous" vertical="top"/>
    </xf>
    <xf numFmtId="0" fontId="26" fillId="0" borderId="14" xfId="7" applyFont="1" applyFill="1" applyBorder="1" applyAlignment="1">
      <alignment horizontal="centerContinuous" vertical="top"/>
    </xf>
    <xf numFmtId="176" fontId="26" fillId="0" borderId="1" xfId="7" applyNumberFormat="1" applyFont="1" applyFill="1" applyBorder="1" applyAlignment="1">
      <alignment horizontal="centerContinuous" vertical="top" wrapText="1"/>
    </xf>
    <xf numFmtId="0" fontId="26" fillId="0" borderId="1" xfId="7" applyFont="1" applyFill="1" applyBorder="1" applyAlignment="1">
      <alignment horizontal="center" vertical="top"/>
    </xf>
    <xf numFmtId="49" fontId="26" fillId="0" borderId="7" xfId="7" applyNumberFormat="1" applyFont="1" applyFill="1" applyBorder="1" applyAlignment="1">
      <alignment horizontal="center" vertical="top"/>
    </xf>
    <xf numFmtId="49" fontId="26" fillId="0" borderId="2" xfId="7" applyNumberFormat="1" applyFont="1" applyFill="1" applyBorder="1" applyAlignment="1">
      <alignment horizontal="center" vertical="top"/>
    </xf>
    <xf numFmtId="49" fontId="26" fillId="0" borderId="1" xfId="7" applyNumberFormat="1" applyFont="1" applyFill="1" applyBorder="1" applyAlignment="1">
      <alignment horizontal="center" vertical="top"/>
    </xf>
    <xf numFmtId="0" fontId="26" fillId="0" borderId="0" xfId="7" applyFont="1" applyFill="1" applyBorder="1" applyAlignment="1">
      <alignment horizontal="center" vertical="top"/>
    </xf>
    <xf numFmtId="179" fontId="14" fillId="0" borderId="0" xfId="7" applyNumberFormat="1" applyFont="1" applyFill="1" applyBorder="1" applyAlignment="1">
      <alignment horizontal="right" vertical="center" wrapText="1"/>
    </xf>
    <xf numFmtId="178" fontId="14" fillId="0" borderId="9" xfId="7" applyNumberFormat="1" applyFont="1" applyFill="1" applyBorder="1" applyAlignment="1">
      <alignment horizontal="right" vertical="center" wrapText="1"/>
    </xf>
    <xf numFmtId="178" fontId="14" fillId="0" borderId="8" xfId="7" applyNumberFormat="1" applyFont="1" applyFill="1" applyBorder="1" applyAlignment="1">
      <alignment horizontal="right" vertical="center" wrapText="1"/>
    </xf>
    <xf numFmtId="178" fontId="14" fillId="0" borderId="5" xfId="7" applyNumberFormat="1" applyFont="1" applyFill="1" applyBorder="1" applyAlignment="1">
      <alignment horizontal="right" vertical="center" wrapText="1"/>
    </xf>
    <xf numFmtId="178" fontId="14" fillId="0" borderId="0" xfId="7" applyNumberFormat="1" applyFont="1" applyFill="1" applyBorder="1" applyAlignment="1">
      <alignment horizontal="right" vertical="center" wrapText="1"/>
    </xf>
    <xf numFmtId="0" fontId="14" fillId="0" borderId="0" xfId="7" applyFont="1" applyFill="1" applyBorder="1" applyAlignment="1">
      <alignment horizontal="center"/>
    </xf>
    <xf numFmtId="0" fontId="14" fillId="0" borderId="9" xfId="7" applyFont="1" applyFill="1" applyBorder="1" applyAlignment="1">
      <alignment horizontal="center"/>
    </xf>
    <xf numFmtId="49" fontId="14" fillId="0" borderId="0" xfId="7" applyNumberFormat="1" applyFont="1" applyFill="1" applyBorder="1" applyAlignment="1">
      <alignment horizontal="center"/>
    </xf>
    <xf numFmtId="192" fontId="14" fillId="0" borderId="13" xfId="7" applyNumberFormat="1" applyFont="1" applyFill="1" applyBorder="1" applyAlignment="1">
      <alignment horizontal="centerContinuous" wrapText="1"/>
    </xf>
    <xf numFmtId="178" fontId="14" fillId="0" borderId="13" xfId="7" applyNumberFormat="1" applyFont="1" applyFill="1" applyBorder="1" applyAlignment="1">
      <alignment horizontal="centerContinuous" wrapText="1"/>
    </xf>
    <xf numFmtId="178" fontId="14" fillId="0" borderId="12" xfId="7" applyNumberFormat="1" applyFont="1" applyFill="1" applyBorder="1" applyAlignment="1"/>
    <xf numFmtId="178" fontId="14" fillId="0" borderId="11" xfId="7" applyNumberFormat="1" applyFont="1" applyFill="1" applyBorder="1" applyAlignment="1">
      <alignment horizontal="right" vertical="center" wrapText="1"/>
    </xf>
    <xf numFmtId="178" fontId="14" fillId="0" borderId="12" xfId="7" applyNumberFormat="1" applyFont="1" applyFill="1" applyBorder="1" applyAlignment="1">
      <alignment horizontal="right" vertical="center" wrapText="1"/>
    </xf>
    <xf numFmtId="178" fontId="14" fillId="0" borderId="10" xfId="7" applyNumberFormat="1" applyFont="1" applyFill="1" applyBorder="1" applyAlignment="1">
      <alignment horizontal="right" vertical="center" wrapText="1"/>
    </xf>
    <xf numFmtId="178" fontId="14" fillId="0" borderId="12" xfId="7" applyNumberFormat="1" applyFont="1" applyFill="1" applyBorder="1" applyAlignment="1">
      <alignment horizontal="centerContinuous"/>
    </xf>
    <xf numFmtId="0" fontId="14" fillId="0" borderId="12" xfId="7" applyFont="1" applyFill="1" applyBorder="1" applyAlignment="1">
      <alignment horizontal="center"/>
    </xf>
    <xf numFmtId="178" fontId="14" fillId="0" borderId="12" xfId="7" applyNumberFormat="1" applyFont="1" applyFill="1" applyBorder="1" applyAlignment="1">
      <alignment horizontal="centerContinuous" wrapText="1"/>
    </xf>
    <xf numFmtId="0" fontId="14" fillId="0" borderId="12" xfId="7" applyFont="1" applyFill="1" applyBorder="1" applyAlignment="1"/>
    <xf numFmtId="0" fontId="5" fillId="0" borderId="0" xfId="7" applyFont="1" applyFill="1" applyBorder="1" applyAlignment="1">
      <alignment horizontal="left" wrapText="1"/>
    </xf>
    <xf numFmtId="0" fontId="5" fillId="0" borderId="5" xfId="7" applyFont="1" applyFill="1" applyBorder="1" applyAlignment="1">
      <alignment horizontal="left" wrapText="1"/>
    </xf>
    <xf numFmtId="179" fontId="66" fillId="0" borderId="0" xfId="7" applyNumberFormat="1" applyFont="1" applyFill="1" applyBorder="1" applyAlignment="1">
      <alignment horizontal="right" wrapText="1"/>
    </xf>
    <xf numFmtId="178" fontId="66" fillId="0" borderId="0" xfId="7" applyNumberFormat="1" applyFont="1" applyFill="1" applyBorder="1" applyAlignment="1">
      <alignment horizontal="right" wrapText="1"/>
    </xf>
    <xf numFmtId="191" fontId="66" fillId="0" borderId="0" xfId="7" applyNumberFormat="1" applyFont="1" applyFill="1" applyBorder="1" applyAlignment="1">
      <alignment horizontal="right" wrapText="1"/>
    </xf>
    <xf numFmtId="49" fontId="24" fillId="0" borderId="0" xfId="7" applyNumberFormat="1"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0" fontId="5" fillId="0" borderId="10" xfId="7" applyFont="1" applyFill="1" applyBorder="1" applyAlignment="1">
      <alignment horizontal="left" wrapText="1"/>
    </xf>
    <xf numFmtId="0" fontId="5" fillId="0" borderId="11" xfId="7" applyFont="1" applyFill="1" applyBorder="1" applyAlignment="1">
      <alignment horizontal="left" wrapText="1"/>
    </xf>
    <xf numFmtId="179" fontId="5" fillId="0" borderId="13" xfId="7" applyNumberFormat="1" applyFont="1" applyFill="1" applyBorder="1" applyAlignment="1">
      <alignment horizontal="right"/>
    </xf>
    <xf numFmtId="191" fontId="5" fillId="0" borderId="10" xfId="7" applyNumberFormat="1" applyFont="1" applyFill="1" applyBorder="1" applyAlignment="1">
      <alignment horizontal="right"/>
    </xf>
    <xf numFmtId="176" fontId="5" fillId="0" borderId="10" xfId="7" applyNumberFormat="1" applyFont="1" applyFill="1" applyBorder="1" applyAlignment="1">
      <alignment horizontal="right"/>
    </xf>
    <xf numFmtId="0" fontId="5" fillId="0" borderId="1" xfId="7" applyFont="1" applyFill="1" applyBorder="1"/>
    <xf numFmtId="179" fontId="5" fillId="0" borderId="1" xfId="7" applyNumberFormat="1" applyFont="1" applyFill="1" applyBorder="1" applyAlignment="1">
      <alignment horizontal="right"/>
    </xf>
    <xf numFmtId="178" fontId="5" fillId="0" borderId="1" xfId="7" applyNumberFormat="1" applyFont="1" applyFill="1" applyBorder="1" applyAlignment="1">
      <alignment horizontal="right"/>
    </xf>
    <xf numFmtId="191" fontId="5" fillId="0" borderId="1" xfId="7" applyNumberFormat="1" applyFont="1" applyFill="1" applyBorder="1" applyAlignment="1">
      <alignment horizontal="right"/>
    </xf>
    <xf numFmtId="179" fontId="14" fillId="0" borderId="0" xfId="7" applyNumberFormat="1" applyFont="1" applyFill="1" applyBorder="1" applyAlignment="1">
      <alignment horizontal="left" vertical="center"/>
    </xf>
    <xf numFmtId="191" fontId="5" fillId="0" borderId="0" xfId="7" applyNumberFormat="1" applyFont="1" applyFill="1" applyBorder="1" applyAlignment="1">
      <alignment horizontal="right"/>
    </xf>
    <xf numFmtId="179" fontId="5" fillId="0" borderId="0" xfId="7" applyNumberFormat="1" applyFont="1" applyAlignment="1">
      <alignment horizontal="right"/>
    </xf>
    <xf numFmtId="191" fontId="5" fillId="0" borderId="0" xfId="7" applyNumberFormat="1" applyFont="1" applyAlignment="1">
      <alignment horizontal="right"/>
    </xf>
    <xf numFmtId="176" fontId="5" fillId="0" borderId="0" xfId="7" applyNumberFormat="1" applyFont="1" applyAlignment="1">
      <alignment horizontal="right"/>
    </xf>
    <xf numFmtId="49" fontId="5" fillId="0" borderId="0" xfId="18" applyNumberFormat="1" applyFont="1" applyFill="1">
      <alignment vertical="center"/>
    </xf>
    <xf numFmtId="178" fontId="5" fillId="0" borderId="0" xfId="18" applyNumberFormat="1" applyFont="1" applyFill="1" applyAlignment="1">
      <alignment horizontal="right" vertical="center"/>
    </xf>
    <xf numFmtId="178" fontId="5" fillId="2" borderId="0" xfId="18" applyNumberFormat="1" applyFont="1" applyFill="1" applyAlignment="1">
      <alignment horizontal="right" vertical="center"/>
    </xf>
    <xf numFmtId="0" fontId="5" fillId="3" borderId="0" xfId="18" applyFont="1" applyFill="1">
      <alignment vertical="center"/>
    </xf>
    <xf numFmtId="0" fontId="8" fillId="0" borderId="0" xfId="18" applyFont="1" applyFill="1" applyAlignment="1">
      <alignment horizontal="right" vertical="center"/>
    </xf>
    <xf numFmtId="0" fontId="8" fillId="0" borderId="0" xfId="18" applyNumberFormat="1" applyFont="1" applyFill="1" applyAlignment="1">
      <alignment vertical="center"/>
    </xf>
    <xf numFmtId="0" fontId="16" fillId="0" borderId="0" xfId="18" applyFont="1" applyFill="1" applyAlignment="1">
      <alignment horizontal="right" vertical="center"/>
    </xf>
    <xf numFmtId="0" fontId="16" fillId="0" borderId="0" xfId="18" applyNumberFormat="1" applyFont="1" applyFill="1" applyAlignment="1">
      <alignment vertical="center"/>
    </xf>
    <xf numFmtId="178" fontId="26" fillId="0" borderId="0" xfId="18" applyNumberFormat="1" applyFont="1" applyFill="1" applyAlignment="1">
      <alignment horizontal="right" vertical="center"/>
    </xf>
    <xf numFmtId="0" fontId="26" fillId="0" borderId="7" xfId="18" applyNumberFormat="1" applyFont="1" applyFill="1" applyBorder="1" applyAlignment="1">
      <alignment horizontal="center" vertical="top"/>
    </xf>
    <xf numFmtId="0" fontId="26" fillId="0" borderId="6" xfId="18" applyNumberFormat="1" applyFont="1" applyFill="1" applyBorder="1" applyAlignment="1">
      <alignment horizontal="centerContinuous" vertical="top"/>
    </xf>
    <xf numFmtId="0" fontId="26" fillId="0" borderId="1" xfId="18" applyNumberFormat="1" applyFont="1" applyFill="1" applyBorder="1" applyAlignment="1">
      <alignment horizontal="centerContinuous" vertical="top"/>
    </xf>
    <xf numFmtId="0" fontId="26" fillId="0" borderId="1" xfId="18" applyFont="1" applyFill="1" applyBorder="1" applyAlignment="1">
      <alignment horizontal="centerContinuous" vertical="top"/>
    </xf>
    <xf numFmtId="178" fontId="26" fillId="0" borderId="8" xfId="18" applyNumberFormat="1" applyFont="1" applyFill="1" applyBorder="1" applyAlignment="1">
      <alignment horizontal="right" vertical="center"/>
    </xf>
    <xf numFmtId="0" fontId="14" fillId="0" borderId="13" xfId="18" applyNumberFormat="1" applyFont="1" applyFill="1" applyBorder="1" applyAlignment="1">
      <alignment horizontal="centerContinuous"/>
    </xf>
    <xf numFmtId="0" fontId="14" fillId="0" borderId="10" xfId="18" applyNumberFormat="1" applyFont="1" applyFill="1" applyBorder="1" applyAlignment="1">
      <alignment horizontal="centerContinuous"/>
    </xf>
    <xf numFmtId="0" fontId="14" fillId="0" borderId="11" xfId="18" applyNumberFormat="1" applyFont="1" applyFill="1" applyBorder="1" applyAlignment="1">
      <alignment horizontal="centerContinuous"/>
    </xf>
    <xf numFmtId="0" fontId="14" fillId="0" borderId="13" xfId="18" applyFont="1" applyFill="1" applyBorder="1" applyAlignment="1">
      <alignment horizontal="centerContinuous"/>
    </xf>
    <xf numFmtId="0" fontId="14" fillId="0" borderId="10" xfId="18" applyFont="1" applyFill="1" applyBorder="1" applyAlignment="1">
      <alignment horizontal="centerContinuous"/>
    </xf>
    <xf numFmtId="0" fontId="26" fillId="0" borderId="8" xfId="18" applyNumberFormat="1" applyFont="1" applyFill="1" applyBorder="1" applyAlignment="1">
      <alignment horizontal="center" vertical="top"/>
    </xf>
    <xf numFmtId="0" fontId="26" fillId="0" borderId="2" xfId="18" applyNumberFormat="1" applyFont="1" applyFill="1" applyBorder="1" applyAlignment="1">
      <alignment horizontal="center" vertical="top"/>
    </xf>
    <xf numFmtId="0" fontId="26" fillId="0" borderId="6" xfId="18" applyNumberFormat="1" applyFont="1" applyFill="1" applyBorder="1" applyAlignment="1">
      <alignment horizontal="center" vertical="top"/>
    </xf>
    <xf numFmtId="178" fontId="5" fillId="0" borderId="8" xfId="18" applyNumberFormat="1" applyFont="1" applyFill="1" applyBorder="1" applyAlignment="1">
      <alignment horizontal="right" vertical="center"/>
    </xf>
    <xf numFmtId="0" fontId="14" fillId="0" borderId="8" xfId="18" applyNumberFormat="1" applyFont="1" applyFill="1" applyBorder="1" applyAlignment="1">
      <alignment horizontal="center"/>
    </xf>
    <xf numFmtId="178" fontId="5" fillId="0" borderId="5" xfId="18" applyNumberFormat="1" applyFont="1" applyFill="1" applyBorder="1" applyAlignment="1">
      <alignment horizontal="right" vertical="center"/>
    </xf>
    <xf numFmtId="0" fontId="14" fillId="0" borderId="9" xfId="18" applyNumberFormat="1" applyFont="1" applyFill="1" applyBorder="1" applyAlignment="1">
      <alignment horizontal="center"/>
    </xf>
    <xf numFmtId="0" fontId="14" fillId="0" borderId="5" xfId="18" applyNumberFormat="1" applyFont="1" applyFill="1" applyBorder="1" applyAlignment="1">
      <alignment horizontal="center"/>
    </xf>
    <xf numFmtId="178" fontId="5" fillId="0" borderId="12" xfId="18" applyNumberFormat="1" applyFont="1" applyFill="1" applyBorder="1" applyAlignment="1">
      <alignment horizontal="right" vertical="center"/>
    </xf>
    <xf numFmtId="178" fontId="5" fillId="0" borderId="11" xfId="18" applyNumberFormat="1" applyFont="1" applyFill="1" applyBorder="1" applyAlignment="1">
      <alignment horizontal="right" vertical="center"/>
    </xf>
    <xf numFmtId="178" fontId="5" fillId="0" borderId="13" xfId="18" applyNumberFormat="1" applyFont="1" applyFill="1" applyBorder="1" applyAlignment="1">
      <alignment horizontal="right" vertical="center"/>
    </xf>
    <xf numFmtId="0" fontId="5" fillId="0" borderId="2" xfId="18" applyFont="1" applyFill="1" applyBorder="1">
      <alignment vertical="center"/>
    </xf>
    <xf numFmtId="0" fontId="5" fillId="6" borderId="0" xfId="18" applyFont="1" applyFill="1">
      <alignment vertical="center"/>
    </xf>
    <xf numFmtId="49" fontId="26" fillId="0" borderId="0" xfId="18" applyNumberFormat="1" applyFont="1">
      <alignment vertical="center"/>
    </xf>
    <xf numFmtId="0" fontId="5" fillId="2" borderId="0" xfId="18" applyFont="1" applyFill="1">
      <alignment vertical="center"/>
    </xf>
    <xf numFmtId="0" fontId="5" fillId="7" borderId="0" xfId="18" applyFont="1" applyFill="1">
      <alignment vertical="center"/>
    </xf>
    <xf numFmtId="0" fontId="5" fillId="0" borderId="10" xfId="18" applyFont="1" applyFill="1" applyBorder="1">
      <alignment vertical="center"/>
    </xf>
    <xf numFmtId="0" fontId="14" fillId="0" borderId="11" xfId="18" applyFont="1" applyFill="1" applyBorder="1" applyAlignment="1">
      <alignment horizontal="left" vertical="center"/>
    </xf>
    <xf numFmtId="178" fontId="5" fillId="0" borderId="10" xfId="18" applyNumberFormat="1" applyFont="1" applyFill="1" applyBorder="1" applyAlignment="1">
      <alignment horizontal="right" vertical="center"/>
    </xf>
    <xf numFmtId="178" fontId="5" fillId="0" borderId="0" xfId="18" applyNumberFormat="1" applyFont="1" applyAlignment="1">
      <alignment horizontal="right" vertical="center"/>
    </xf>
    <xf numFmtId="38" fontId="68" fillId="0" borderId="0" xfId="9" applyFont="1" applyAlignment="1">
      <alignment vertical="center"/>
    </xf>
    <xf numFmtId="38" fontId="30" fillId="0" borderId="0" xfId="9" applyFont="1" applyAlignment="1">
      <alignment horizontal="center" vertical="center"/>
    </xf>
    <xf numFmtId="38" fontId="68" fillId="0" borderId="0" xfId="9" applyFont="1" applyAlignment="1">
      <alignment horizontal="center" vertical="center"/>
    </xf>
    <xf numFmtId="38" fontId="30" fillId="13" borderId="23" xfId="9" applyFont="1" applyFill="1" applyBorder="1" applyAlignment="1">
      <alignment horizontal="center" vertical="center"/>
    </xf>
    <xf numFmtId="38" fontId="30" fillId="0" borderId="0" xfId="9" applyFont="1" applyBorder="1" applyAlignment="1">
      <alignment horizontal="center" vertical="center"/>
    </xf>
    <xf numFmtId="38" fontId="30" fillId="0" borderId="49" xfId="9" applyFont="1" applyBorder="1" applyAlignment="1">
      <alignment horizontal="center" vertical="center"/>
    </xf>
    <xf numFmtId="38" fontId="30" fillId="14" borderId="0" xfId="9" applyFont="1" applyFill="1" applyBorder="1" applyAlignment="1">
      <alignment horizontal="center" vertical="center"/>
    </xf>
    <xf numFmtId="38" fontId="30" fillId="14" borderId="0" xfId="9" applyFont="1" applyFill="1" applyAlignment="1">
      <alignment horizontal="center" vertical="center"/>
    </xf>
    <xf numFmtId="38" fontId="69" fillId="14" borderId="0" xfId="9" applyFont="1" applyFill="1" applyBorder="1" applyAlignment="1">
      <alignment horizontal="center" vertical="center"/>
    </xf>
    <xf numFmtId="38" fontId="30" fillId="13" borderId="50" xfId="9" applyFont="1" applyFill="1" applyBorder="1" applyAlignment="1">
      <alignment horizontal="center" vertical="center"/>
    </xf>
    <xf numFmtId="38" fontId="30" fillId="0" borderId="35" xfId="9" applyFont="1" applyBorder="1" applyAlignment="1">
      <alignment horizontal="center" vertical="center"/>
    </xf>
    <xf numFmtId="38" fontId="30" fillId="0" borderId="33" xfId="9" applyFont="1" applyBorder="1" applyAlignment="1">
      <alignment horizontal="center" vertical="center"/>
    </xf>
    <xf numFmtId="193" fontId="32" fillId="14" borderId="0" xfId="9" applyNumberFormat="1" applyFont="1" applyFill="1" applyBorder="1" applyAlignment="1">
      <alignment horizontal="center" vertical="center"/>
    </xf>
    <xf numFmtId="38" fontId="30" fillId="0" borderId="27" xfId="9" applyFont="1" applyBorder="1" applyAlignment="1">
      <alignment horizontal="center" vertical="center"/>
    </xf>
    <xf numFmtId="193" fontId="70" fillId="13" borderId="14" xfId="9" applyNumberFormat="1" applyFont="1" applyFill="1" applyBorder="1" applyAlignment="1">
      <alignment vertical="center"/>
    </xf>
    <xf numFmtId="193" fontId="32" fillId="14" borderId="0" xfId="9" applyNumberFormat="1" applyFont="1" applyFill="1" applyAlignment="1">
      <alignment horizontal="center" vertical="center"/>
    </xf>
    <xf numFmtId="38" fontId="30" fillId="0" borderId="0" xfId="9" applyFont="1" applyAlignment="1">
      <alignment vertical="center"/>
    </xf>
    <xf numFmtId="38" fontId="69" fillId="14" borderId="1" xfId="9" applyFont="1" applyFill="1" applyBorder="1" applyAlignment="1">
      <alignment vertical="center"/>
    </xf>
    <xf numFmtId="38" fontId="69" fillId="14" borderId="0" xfId="9" applyFont="1" applyFill="1" applyAlignment="1">
      <alignment vertical="center"/>
    </xf>
    <xf numFmtId="38" fontId="69" fillId="14" borderId="0" xfId="9" applyFont="1" applyFill="1" applyBorder="1" applyAlignment="1">
      <alignment vertical="center"/>
    </xf>
    <xf numFmtId="193" fontId="70" fillId="13" borderId="50" xfId="9" applyNumberFormat="1" applyFont="1" applyFill="1" applyBorder="1" applyAlignment="1">
      <alignment horizontal="center" vertical="center"/>
    </xf>
    <xf numFmtId="38" fontId="69" fillId="0" borderId="0" xfId="9" applyFont="1" applyFill="1" applyBorder="1" applyAlignment="1">
      <alignment vertical="center"/>
    </xf>
    <xf numFmtId="38" fontId="30" fillId="0" borderId="0" xfId="9" applyFont="1" applyFill="1" applyBorder="1" applyAlignment="1">
      <alignment horizontal="center" vertical="center"/>
    </xf>
    <xf numFmtId="193" fontId="32" fillId="0" borderId="0" xfId="9" applyNumberFormat="1" applyFont="1" applyFill="1" applyBorder="1" applyAlignment="1">
      <alignment vertical="center"/>
    </xf>
    <xf numFmtId="38" fontId="30" fillId="0" borderId="0" xfId="9" applyFont="1" applyFill="1" applyAlignment="1">
      <alignment horizontal="center" vertical="center"/>
    </xf>
    <xf numFmtId="193" fontId="70" fillId="0" borderId="0" xfId="9" applyNumberFormat="1" applyFont="1" applyFill="1" applyBorder="1" applyAlignment="1">
      <alignment horizontal="center" vertical="center"/>
    </xf>
    <xf numFmtId="38" fontId="30" fillId="0" borderId="51" xfId="9" applyFont="1" applyBorder="1" applyAlignment="1">
      <alignment horizontal="center" vertical="center"/>
    </xf>
    <xf numFmtId="38" fontId="30" fillId="0" borderId="52" xfId="9" applyFont="1" applyBorder="1" applyAlignment="1">
      <alignment horizontal="center" vertical="center"/>
    </xf>
    <xf numFmtId="38" fontId="30" fillId="22" borderId="7" xfId="9" applyFont="1" applyFill="1" applyBorder="1" applyAlignment="1">
      <alignment horizontal="center" vertical="center"/>
    </xf>
    <xf numFmtId="38" fontId="33" fillId="22" borderId="7" xfId="9" applyFont="1" applyFill="1" applyBorder="1" applyAlignment="1">
      <alignment horizontal="center" vertical="center" wrapText="1"/>
    </xf>
    <xf numFmtId="193" fontId="35" fillId="0" borderId="12" xfId="9" applyNumberFormat="1" applyFont="1" applyBorder="1" applyAlignment="1">
      <alignment horizontal="center" vertical="center"/>
    </xf>
    <xf numFmtId="194" fontId="30" fillId="13" borderId="12" xfId="10" applyNumberFormat="1" applyFont="1" applyFill="1" applyBorder="1" applyAlignment="1">
      <alignment horizontal="center" vertical="center"/>
    </xf>
    <xf numFmtId="38" fontId="30" fillId="0" borderId="53" xfId="9" applyFont="1" applyBorder="1" applyAlignment="1">
      <alignment horizontal="center" vertical="center"/>
    </xf>
    <xf numFmtId="38" fontId="31" fillId="21" borderId="7" xfId="9" applyFont="1" applyFill="1" applyBorder="1" applyAlignment="1">
      <alignment horizontal="center" vertical="center"/>
    </xf>
    <xf numFmtId="193" fontId="70" fillId="0" borderId="4" xfId="9" applyNumberFormat="1" applyFont="1" applyFill="1" applyBorder="1" applyAlignment="1">
      <alignment horizontal="center" vertical="center"/>
    </xf>
    <xf numFmtId="38" fontId="30" fillId="13" borderId="30" xfId="9" applyFont="1" applyFill="1" applyBorder="1" applyAlignment="1">
      <alignment horizontal="center" vertical="center"/>
    </xf>
    <xf numFmtId="193" fontId="30" fillId="0" borderId="0" xfId="9" applyNumberFormat="1" applyFont="1" applyBorder="1" applyAlignment="1">
      <alignment horizontal="center" vertical="center"/>
    </xf>
    <xf numFmtId="38" fontId="32" fillId="22" borderId="7" xfId="9" applyFont="1" applyFill="1" applyBorder="1" applyAlignment="1">
      <alignment horizontal="center" vertical="center"/>
    </xf>
    <xf numFmtId="193" fontId="72" fillId="0" borderId="12" xfId="9" applyNumberFormat="1" applyFont="1" applyBorder="1" applyAlignment="1">
      <alignment horizontal="center" vertical="center"/>
    </xf>
    <xf numFmtId="38" fontId="48" fillId="0" borderId="48" xfId="9" applyFont="1" applyBorder="1">
      <alignment vertical="center"/>
    </xf>
    <xf numFmtId="38" fontId="48" fillId="0" borderId="44" xfId="9" applyFont="1" applyBorder="1">
      <alignment vertical="center"/>
    </xf>
    <xf numFmtId="38" fontId="48" fillId="13" borderId="45" xfId="0" applyNumberFormat="1" applyFont="1" applyFill="1" applyBorder="1">
      <alignment vertical="center"/>
    </xf>
    <xf numFmtId="38" fontId="48" fillId="0" borderId="47" xfId="9" applyFont="1" applyBorder="1">
      <alignment vertical="center"/>
    </xf>
    <xf numFmtId="38" fontId="48" fillId="0" borderId="17" xfId="9" applyFont="1" applyBorder="1">
      <alignment vertical="center"/>
    </xf>
    <xf numFmtId="38" fontId="48" fillId="13" borderId="28" xfId="0" applyNumberFormat="1" applyFont="1" applyFill="1" applyBorder="1">
      <alignment vertical="center"/>
    </xf>
    <xf numFmtId="0" fontId="43" fillId="0" borderId="0" xfId="0" applyFont="1" applyAlignment="1">
      <alignment vertical="center" shrinkToFit="1"/>
    </xf>
    <xf numFmtId="0" fontId="41" fillId="13" borderId="54" xfId="0" applyFont="1" applyFill="1" applyBorder="1">
      <alignment vertical="center"/>
    </xf>
    <xf numFmtId="0" fontId="41" fillId="13" borderId="55" xfId="0" applyFont="1" applyFill="1" applyBorder="1" applyAlignment="1">
      <alignment horizontal="center" vertical="center"/>
    </xf>
    <xf numFmtId="0" fontId="41" fillId="13" borderId="56" xfId="0" applyFont="1" applyFill="1" applyBorder="1" applyAlignment="1">
      <alignment horizontal="center" vertical="center"/>
    </xf>
    <xf numFmtId="0" fontId="41" fillId="13" borderId="32" xfId="0" applyFont="1" applyFill="1" applyBorder="1" applyAlignment="1">
      <alignment horizontal="center" vertical="center"/>
    </xf>
    <xf numFmtId="195" fontId="41" fillId="0" borderId="4" xfId="9" applyNumberFormat="1" applyFont="1" applyBorder="1" applyAlignment="1">
      <alignment horizontal="center" vertical="center"/>
    </xf>
    <xf numFmtId="195" fontId="41" fillId="0" borderId="15" xfId="9" applyNumberFormat="1" applyFont="1" applyBorder="1" applyAlignment="1">
      <alignment horizontal="center" vertical="center"/>
    </xf>
    <xf numFmtId="195" fontId="41" fillId="0" borderId="25" xfId="9" applyNumberFormat="1" applyFont="1" applyBorder="1" applyAlignment="1">
      <alignment horizontal="center" vertical="center"/>
    </xf>
    <xf numFmtId="196" fontId="41" fillId="0" borderId="57" xfId="9" applyNumberFormat="1" applyFont="1" applyBorder="1" applyAlignment="1">
      <alignment horizontal="center" vertical="center"/>
    </xf>
    <xf numFmtId="196" fontId="41" fillId="0" borderId="58" xfId="9" applyNumberFormat="1" applyFont="1" applyBorder="1" applyAlignment="1">
      <alignment horizontal="center" vertical="center"/>
    </xf>
    <xf numFmtId="196" fontId="41" fillId="0" borderId="59" xfId="9" applyNumberFormat="1" applyFont="1" applyBorder="1" applyAlignment="1">
      <alignment horizontal="center" vertical="center"/>
    </xf>
    <xf numFmtId="38" fontId="48" fillId="16" borderId="15" xfId="9" applyFont="1" applyFill="1" applyBorder="1">
      <alignment vertical="center"/>
    </xf>
    <xf numFmtId="0" fontId="73" fillId="0" borderId="0" xfId="0" applyFont="1">
      <alignment vertical="center"/>
    </xf>
    <xf numFmtId="0" fontId="46" fillId="0" borderId="0" xfId="0" applyFont="1" applyAlignment="1">
      <alignment vertical="center" wrapText="1"/>
    </xf>
    <xf numFmtId="0" fontId="41" fillId="0" borderId="0" xfId="0" applyFont="1" applyAlignment="1">
      <alignment vertical="center" wrapText="1"/>
    </xf>
    <xf numFmtId="0" fontId="41" fillId="23" borderId="0" xfId="0" applyFont="1" applyFill="1">
      <alignment vertical="center"/>
    </xf>
    <xf numFmtId="38" fontId="30" fillId="12" borderId="3" xfId="9" applyFont="1" applyFill="1" applyBorder="1" applyAlignment="1">
      <alignment vertical="center"/>
    </xf>
    <xf numFmtId="181" fontId="30" fillId="0" borderId="11" xfId="10" applyNumberFormat="1" applyFont="1" applyBorder="1">
      <alignment vertical="center"/>
    </xf>
    <xf numFmtId="38" fontId="30" fillId="11" borderId="3" xfId="9" applyFont="1" applyFill="1" applyBorder="1" applyAlignment="1">
      <alignment horizontal="center" vertical="center"/>
    </xf>
    <xf numFmtId="38" fontId="30" fillId="11" borderId="14" xfId="9" applyFont="1" applyFill="1" applyBorder="1" applyAlignment="1">
      <alignment horizontal="center" vertical="center"/>
    </xf>
    <xf numFmtId="38" fontId="30" fillId="0" borderId="3" xfId="9" applyFont="1" applyBorder="1">
      <alignment vertical="center"/>
    </xf>
    <xf numFmtId="38" fontId="35" fillId="0" borderId="4" xfId="9" applyFont="1" applyFill="1" applyBorder="1">
      <alignment vertical="center"/>
    </xf>
    <xf numFmtId="181" fontId="35" fillId="5" borderId="14" xfId="10" applyNumberFormat="1" applyFont="1" applyFill="1" applyBorder="1">
      <alignment vertical="center"/>
    </xf>
    <xf numFmtId="0" fontId="5" fillId="0" borderId="0" xfId="7"/>
    <xf numFmtId="0" fontId="5" fillId="0" borderId="0" xfId="7" applyFill="1"/>
    <xf numFmtId="176" fontId="14" fillId="0" borderId="0" xfId="7" applyNumberFormat="1" applyFont="1" applyFill="1" applyAlignment="1">
      <alignment horizontal="left" vertical="center"/>
    </xf>
    <xf numFmtId="0" fontId="26" fillId="0" borderId="0" xfId="7" applyFont="1" applyFill="1" applyAlignment="1">
      <alignment horizontal="left" vertical="center"/>
    </xf>
    <xf numFmtId="0" fontId="5" fillId="0" borderId="0" xfId="7" applyBorder="1"/>
    <xf numFmtId="0" fontId="5" fillId="0" borderId="0" xfId="7" applyFill="1" applyBorder="1"/>
    <xf numFmtId="0" fontId="26" fillId="0" borderId="0" xfId="7" applyFont="1" applyAlignment="1">
      <alignment vertical="center"/>
    </xf>
    <xf numFmtId="182" fontId="14" fillId="0" borderId="0" xfId="7" applyNumberFormat="1" applyFont="1" applyFill="1" applyBorder="1" applyAlignment="1">
      <alignment horizontal="right" vertical="top"/>
    </xf>
    <xf numFmtId="182" fontId="14" fillId="0" borderId="0" xfId="7" applyNumberFormat="1" applyFont="1" applyBorder="1" applyAlignment="1">
      <alignment horizontal="right" vertical="center"/>
    </xf>
    <xf numFmtId="0" fontId="14" fillId="0" borderId="2" xfId="7" applyFont="1" applyBorder="1" applyAlignment="1">
      <alignment horizontal="left"/>
    </xf>
    <xf numFmtId="0" fontId="14" fillId="0" borderId="0" xfId="7" applyFont="1" applyBorder="1" applyAlignment="1">
      <alignment horizontal="left" vertical="top"/>
    </xf>
    <xf numFmtId="49" fontId="14" fillId="0" borderId="13" xfId="4" applyNumberFormat="1" applyFont="1" applyFill="1" applyBorder="1" applyAlignment="1">
      <alignment horizontal="center"/>
    </xf>
    <xf numFmtId="49" fontId="14" fillId="0" borderId="12" xfId="4" applyNumberFormat="1" applyFont="1" applyFill="1" applyBorder="1" applyAlignment="1">
      <alignment horizontal="center"/>
    </xf>
    <xf numFmtId="49" fontId="14" fillId="0" borderId="12" xfId="7" applyNumberFormat="1" applyFont="1" applyFill="1" applyBorder="1" applyAlignment="1">
      <alignment horizontal="center"/>
    </xf>
    <xf numFmtId="49" fontId="14" fillId="0" borderId="12" xfId="7" applyNumberFormat="1" applyFont="1" applyBorder="1" applyAlignment="1">
      <alignment horizontal="center"/>
    </xf>
    <xf numFmtId="49" fontId="14" fillId="0" borderId="11" xfId="7" applyNumberFormat="1" applyFont="1" applyFill="1" applyBorder="1" applyAlignment="1">
      <alignment horizontal="center"/>
    </xf>
    <xf numFmtId="49" fontId="14" fillId="0" borderId="8" xfId="7" applyNumberFormat="1" applyFont="1" applyBorder="1" applyAlignment="1">
      <alignment horizontal="center"/>
    </xf>
    <xf numFmtId="0" fontId="14" fillId="0" borderId="0" xfId="7" applyFont="1" applyFill="1" applyAlignment="1">
      <alignment horizontal="center"/>
    </xf>
    <xf numFmtId="0" fontId="14" fillId="0" borderId="8" xfId="7" applyFont="1" applyBorder="1" applyAlignment="1">
      <alignment horizontal="center"/>
    </xf>
    <xf numFmtId="0" fontId="14" fillId="0" borderId="8" xfId="7" applyFont="1" applyBorder="1" applyAlignment="1"/>
    <xf numFmtId="0" fontId="14" fillId="0" borderId="8" xfId="7" applyFont="1" applyBorder="1" applyAlignment="1">
      <alignment vertical="top"/>
    </xf>
    <xf numFmtId="0" fontId="5" fillId="0" borderId="0" xfId="7" applyFont="1" applyAlignment="1">
      <alignment vertical="center"/>
    </xf>
    <xf numFmtId="0" fontId="26" fillId="0" borderId="6" xfId="7" applyFont="1" applyBorder="1" applyAlignment="1">
      <alignment horizontal="center" vertical="top"/>
    </xf>
    <xf numFmtId="0" fontId="26" fillId="0" borderId="7" xfId="7" applyFont="1" applyBorder="1" applyAlignment="1">
      <alignment horizontal="center" vertical="top"/>
    </xf>
    <xf numFmtId="0" fontId="26" fillId="0" borderId="2" xfId="7" applyFont="1" applyBorder="1" applyAlignment="1">
      <alignment horizontal="center" vertical="top"/>
    </xf>
    <xf numFmtId="0" fontId="26" fillId="0" borderId="8" xfId="7" applyFont="1" applyBorder="1" applyAlignment="1">
      <alignment horizontal="center" vertical="top"/>
    </xf>
    <xf numFmtId="0" fontId="66" fillId="0" borderId="0" xfId="7" applyFont="1" applyAlignment="1">
      <alignment vertical="center"/>
    </xf>
    <xf numFmtId="0" fontId="26" fillId="0" borderId="4" xfId="7" applyFont="1" applyBorder="1" applyAlignment="1">
      <alignment horizontal="centerContinuous" vertical="top"/>
    </xf>
    <xf numFmtId="0" fontId="14" fillId="0" borderId="4" xfId="7" applyFont="1" applyBorder="1" applyAlignment="1">
      <alignment horizontal="centerContinuous" vertical="top"/>
    </xf>
    <xf numFmtId="0" fontId="26" fillId="0" borderId="3" xfId="7" applyFont="1" applyBorder="1" applyAlignment="1">
      <alignment horizontal="centerContinuous" vertical="top"/>
    </xf>
    <xf numFmtId="0" fontId="16" fillId="0" borderId="0" xfId="7" applyFont="1" applyAlignment="1">
      <alignment vertical="center"/>
    </xf>
    <xf numFmtId="0" fontId="16" fillId="0" borderId="0" xfId="7" applyFont="1" applyAlignment="1">
      <alignment horizontal="left" vertical="center"/>
    </xf>
    <xf numFmtId="0" fontId="16" fillId="0" borderId="0" xfId="7" applyFont="1" applyAlignment="1">
      <alignment horizontal="right" vertical="center"/>
    </xf>
    <xf numFmtId="0" fontId="16" fillId="0" borderId="0" xfId="2" applyFont="1" applyAlignment="1">
      <alignment horizontal="right" vertical="center"/>
    </xf>
    <xf numFmtId="0" fontId="8" fillId="0" borderId="0" xfId="7" applyFont="1" applyAlignment="1">
      <alignment vertical="center"/>
    </xf>
    <xf numFmtId="0" fontId="14" fillId="0" borderId="0" xfId="7" applyFont="1" applyAlignment="1">
      <alignment vertical="center"/>
    </xf>
    <xf numFmtId="0" fontId="8" fillId="0" borderId="0" xfId="2" applyFont="1" applyAlignment="1">
      <alignment vertical="center"/>
    </xf>
    <xf numFmtId="0" fontId="8" fillId="0" borderId="0" xfId="7" applyFont="1" applyAlignment="1">
      <alignment horizontal="left" vertical="center"/>
    </xf>
    <xf numFmtId="0" fontId="8" fillId="0" borderId="0" xfId="7" applyFont="1" applyAlignment="1">
      <alignment horizontal="right" vertical="center"/>
    </xf>
    <xf numFmtId="0" fontId="8" fillId="0" borderId="0" xfId="2" applyFont="1" applyAlignment="1">
      <alignment horizontal="right" vertical="center"/>
    </xf>
    <xf numFmtId="0" fontId="5" fillId="3" borderId="0" xfId="7" applyFill="1"/>
    <xf numFmtId="38" fontId="74" fillId="0" borderId="15" xfId="9" applyFont="1" applyFill="1" applyBorder="1">
      <alignment vertical="center"/>
    </xf>
    <xf numFmtId="38" fontId="74" fillId="0" borderId="8" xfId="9" applyFont="1" applyFill="1" applyBorder="1">
      <alignment vertical="center"/>
    </xf>
    <xf numFmtId="38" fontId="74" fillId="0" borderId="17" xfId="9" applyFont="1" applyFill="1" applyBorder="1">
      <alignment vertical="center"/>
    </xf>
    <xf numFmtId="38" fontId="74" fillId="0" borderId="12" xfId="9" applyFont="1" applyFill="1" applyBorder="1" applyAlignment="1">
      <alignment horizontal="right" vertical="center"/>
    </xf>
    <xf numFmtId="38" fontId="35" fillId="0" borderId="15" xfId="9" applyFont="1" applyBorder="1">
      <alignment vertical="center"/>
    </xf>
    <xf numFmtId="38" fontId="35" fillId="16" borderId="18" xfId="9" applyFont="1" applyFill="1" applyBorder="1">
      <alignment vertical="center"/>
    </xf>
    <xf numFmtId="181" fontId="30" fillId="0" borderId="0" xfId="10" applyNumberFormat="1" applyFont="1">
      <alignment vertical="center"/>
    </xf>
    <xf numFmtId="181" fontId="35" fillId="5" borderId="15" xfId="10" applyNumberFormat="1" applyFont="1" applyFill="1" applyBorder="1">
      <alignment vertical="center"/>
    </xf>
    <xf numFmtId="38" fontId="30" fillId="5" borderId="15" xfId="9" applyFont="1" applyFill="1" applyBorder="1">
      <alignment vertical="center"/>
    </xf>
    <xf numFmtId="38" fontId="35" fillId="5" borderId="4" xfId="9" applyFont="1" applyFill="1" applyBorder="1">
      <alignment vertical="center"/>
    </xf>
    <xf numFmtId="38" fontId="35" fillId="5" borderId="15" xfId="9" applyFont="1" applyFill="1" applyBorder="1">
      <alignment vertical="center"/>
    </xf>
    <xf numFmtId="38" fontId="35" fillId="5" borderId="14" xfId="9" applyFont="1" applyFill="1" applyBorder="1">
      <alignment vertical="center"/>
    </xf>
    <xf numFmtId="38" fontId="47" fillId="18" borderId="17" xfId="0" applyNumberFormat="1" applyFont="1" applyFill="1" applyBorder="1">
      <alignment vertical="center"/>
    </xf>
    <xf numFmtId="38" fontId="41" fillId="0" borderId="60" xfId="0" applyNumberFormat="1" applyFont="1" applyBorder="1">
      <alignment vertical="center"/>
    </xf>
    <xf numFmtId="38" fontId="49" fillId="0" borderId="60" xfId="0" applyNumberFormat="1" applyFont="1" applyBorder="1">
      <alignment vertical="center"/>
    </xf>
    <xf numFmtId="181" fontId="49" fillId="0" borderId="60" xfId="10" applyNumberFormat="1" applyFont="1" applyBorder="1">
      <alignment vertical="center"/>
    </xf>
    <xf numFmtId="38" fontId="47" fillId="18" borderId="60" xfId="0" applyNumberFormat="1" applyFont="1" applyFill="1" applyBorder="1">
      <alignment vertical="center"/>
    </xf>
    <xf numFmtId="38" fontId="47" fillId="18" borderId="60" xfId="9" applyFont="1" applyFill="1" applyBorder="1">
      <alignment vertical="center"/>
    </xf>
    <xf numFmtId="0" fontId="41" fillId="0" borderId="4" xfId="0" applyFont="1" applyBorder="1">
      <alignment vertical="center"/>
    </xf>
    <xf numFmtId="0" fontId="41" fillId="0" borderId="14" xfId="0" applyFont="1" applyBorder="1">
      <alignment vertical="center"/>
    </xf>
    <xf numFmtId="0" fontId="41" fillId="16" borderId="15" xfId="0" applyFont="1" applyFill="1" applyBorder="1" applyAlignment="1">
      <alignment horizontal="center" vertical="center"/>
    </xf>
    <xf numFmtId="179" fontId="37" fillId="0" borderId="0" xfId="7" applyNumberFormat="1" applyFont="1" applyAlignment="1"/>
    <xf numFmtId="38" fontId="47" fillId="0" borderId="17" xfId="0" applyNumberFormat="1" applyFont="1" applyFill="1" applyBorder="1">
      <alignment vertical="center"/>
    </xf>
    <xf numFmtId="38" fontId="48" fillId="0" borderId="17" xfId="0" applyNumberFormat="1" applyFont="1" applyFill="1" applyBorder="1">
      <alignment vertical="center"/>
    </xf>
    <xf numFmtId="181" fontId="48" fillId="0" borderId="17" xfId="10" applyNumberFormat="1" applyFont="1" applyFill="1" applyBorder="1">
      <alignment vertical="center"/>
    </xf>
    <xf numFmtId="38" fontId="47" fillId="0" borderId="60" xfId="0" applyNumberFormat="1" applyFont="1" applyFill="1" applyBorder="1">
      <alignment vertical="center"/>
    </xf>
    <xf numFmtId="38" fontId="47" fillId="0" borderId="60" xfId="9" applyFont="1" applyFill="1" applyBorder="1">
      <alignment vertical="center"/>
    </xf>
    <xf numFmtId="38" fontId="48" fillId="0" borderId="60" xfId="0" applyNumberFormat="1" applyFont="1" applyFill="1" applyBorder="1">
      <alignment vertical="center"/>
    </xf>
    <xf numFmtId="181" fontId="48" fillId="0" borderId="60" xfId="10" applyNumberFormat="1" applyFont="1" applyFill="1" applyBorder="1">
      <alignment vertical="center"/>
    </xf>
    <xf numFmtId="38" fontId="47" fillId="0" borderId="15" xfId="0" applyNumberFormat="1" applyFont="1" applyFill="1" applyBorder="1">
      <alignment vertical="center"/>
    </xf>
    <xf numFmtId="38" fontId="48" fillId="0" borderId="15" xfId="0" applyNumberFormat="1" applyFont="1" applyFill="1" applyBorder="1">
      <alignment vertical="center"/>
    </xf>
    <xf numFmtId="181" fontId="48" fillId="0" borderId="15" xfId="10" applyNumberFormat="1" applyFont="1" applyFill="1" applyBorder="1">
      <alignment vertical="center"/>
    </xf>
    <xf numFmtId="38" fontId="41" fillId="18" borderId="17" xfId="0" applyNumberFormat="1" applyFont="1" applyFill="1" applyBorder="1">
      <alignment vertical="center"/>
    </xf>
    <xf numFmtId="38" fontId="41" fillId="18" borderId="12" xfId="0" applyNumberFormat="1" applyFont="1" applyFill="1" applyBorder="1">
      <alignment vertical="center"/>
    </xf>
    <xf numFmtId="38" fontId="41" fillId="18" borderId="60" xfId="0" applyNumberFormat="1" applyFont="1" applyFill="1" applyBorder="1">
      <alignment vertical="center"/>
    </xf>
    <xf numFmtId="0" fontId="47" fillId="13" borderId="17" xfId="0" applyFont="1" applyFill="1" applyBorder="1" applyAlignment="1">
      <alignment horizontal="left" vertical="center"/>
    </xf>
    <xf numFmtId="0" fontId="47" fillId="13" borderId="17" xfId="0" applyFont="1" applyFill="1" applyBorder="1" applyAlignment="1">
      <alignment horizontal="left" vertical="center" wrapText="1"/>
    </xf>
    <xf numFmtId="0" fontId="46" fillId="13" borderId="17" xfId="0" applyFont="1" applyFill="1" applyBorder="1" applyAlignment="1">
      <alignment horizontal="left" vertical="center" wrapText="1"/>
    </xf>
    <xf numFmtId="0" fontId="46" fillId="13" borderId="12" xfId="0" applyFont="1" applyFill="1" applyBorder="1" applyAlignment="1">
      <alignment horizontal="left" vertical="center" wrapText="1"/>
    </xf>
    <xf numFmtId="0" fontId="47" fillId="13" borderId="60" xfId="0" applyFont="1" applyFill="1" applyBorder="1" applyAlignment="1">
      <alignment horizontal="left" vertical="center"/>
    </xf>
    <xf numFmtId="0" fontId="46" fillId="13" borderId="60" xfId="0" applyFont="1" applyFill="1" applyBorder="1" applyAlignment="1">
      <alignment horizontal="left" vertical="center" wrapText="1"/>
    </xf>
    <xf numFmtId="0" fontId="47" fillId="13" borderId="15" xfId="0" applyFont="1" applyFill="1" applyBorder="1">
      <alignment vertical="center"/>
    </xf>
    <xf numFmtId="38" fontId="41" fillId="0" borderId="8" xfId="9" applyFont="1" applyFill="1" applyBorder="1">
      <alignment vertical="center"/>
    </xf>
    <xf numFmtId="38" fontId="41" fillId="0" borderId="46" xfId="9" applyFont="1" applyFill="1" applyBorder="1">
      <alignment vertical="center"/>
    </xf>
    <xf numFmtId="0" fontId="75" fillId="0" borderId="0" xfId="0" applyFont="1">
      <alignment vertical="center"/>
    </xf>
    <xf numFmtId="0" fontId="41" fillId="16" borderId="55" xfId="0" applyFont="1" applyFill="1" applyBorder="1">
      <alignment vertical="center"/>
    </xf>
    <xf numFmtId="0" fontId="41" fillId="16" borderId="64" xfId="0" applyFont="1" applyFill="1" applyBorder="1" applyAlignment="1">
      <alignment horizontal="center" vertical="center"/>
    </xf>
    <xf numFmtId="0" fontId="41" fillId="16" borderId="55" xfId="0" applyFont="1" applyFill="1" applyBorder="1" applyAlignment="1">
      <alignment horizontal="distributed" vertical="distributed"/>
    </xf>
    <xf numFmtId="38" fontId="48" fillId="16" borderId="64" xfId="0" applyNumberFormat="1" applyFont="1" applyFill="1" applyBorder="1">
      <alignment vertical="center"/>
    </xf>
    <xf numFmtId="0" fontId="41" fillId="16" borderId="56" xfId="0" applyFont="1" applyFill="1" applyBorder="1" applyAlignment="1">
      <alignment horizontal="distributed" vertical="distributed"/>
    </xf>
    <xf numFmtId="38" fontId="46" fillId="13" borderId="7" xfId="9" applyFont="1" applyFill="1" applyBorder="1" applyAlignment="1">
      <alignment horizontal="center" vertical="center" wrapText="1"/>
    </xf>
    <xf numFmtId="0" fontId="41" fillId="11" borderId="15" xfId="0" applyFont="1" applyFill="1" applyBorder="1" applyAlignment="1">
      <alignment horizontal="center" vertical="center"/>
    </xf>
    <xf numFmtId="0" fontId="48" fillId="11" borderId="15" xfId="0" applyFont="1" applyFill="1" applyBorder="1">
      <alignment vertical="center"/>
    </xf>
    <xf numFmtId="0" fontId="48" fillId="11" borderId="58" xfId="0" applyFont="1" applyFill="1" applyBorder="1">
      <alignment vertical="center"/>
    </xf>
    <xf numFmtId="38" fontId="41" fillId="0" borderId="17" xfId="0" applyNumberFormat="1" applyFont="1" applyFill="1" applyBorder="1">
      <alignment vertical="center"/>
    </xf>
    <xf numFmtId="38" fontId="41" fillId="0" borderId="12" xfId="0" applyNumberFormat="1" applyFont="1" applyFill="1" applyBorder="1">
      <alignment vertical="center"/>
    </xf>
    <xf numFmtId="38" fontId="41" fillId="0" borderId="60" xfId="0" applyNumberFormat="1" applyFont="1" applyFill="1" applyBorder="1">
      <alignment vertical="center"/>
    </xf>
    <xf numFmtId="0" fontId="43" fillId="0" borderId="0" xfId="0" applyFont="1" applyAlignment="1">
      <alignment vertical="top" wrapText="1"/>
    </xf>
    <xf numFmtId="0" fontId="43" fillId="0" borderId="0" xfId="0" applyFont="1" applyBorder="1" applyAlignment="1">
      <alignment vertical="top" wrapText="1"/>
    </xf>
    <xf numFmtId="38" fontId="47" fillId="0" borderId="16" xfId="0" applyNumberFormat="1" applyFont="1" applyFill="1" applyBorder="1">
      <alignment vertical="center"/>
    </xf>
    <xf numFmtId="38" fontId="47" fillId="18" borderId="16" xfId="0" applyNumberFormat="1" applyFont="1" applyFill="1" applyBorder="1">
      <alignment vertical="center"/>
    </xf>
    <xf numFmtId="38" fontId="47" fillId="0" borderId="16" xfId="9" applyFont="1" applyFill="1" applyBorder="1">
      <alignment vertical="center"/>
    </xf>
    <xf numFmtId="38" fontId="48" fillId="0" borderId="16" xfId="0" applyNumberFormat="1" applyFont="1" applyFill="1" applyBorder="1">
      <alignment vertical="center"/>
    </xf>
    <xf numFmtId="181" fontId="48" fillId="0" borderId="16" xfId="10" applyNumberFormat="1" applyFont="1" applyFill="1" applyBorder="1">
      <alignment vertical="center"/>
    </xf>
    <xf numFmtId="0" fontId="47" fillId="13" borderId="6" xfId="0" applyFont="1" applyFill="1" applyBorder="1" applyAlignment="1">
      <alignment horizontal="left" vertical="center"/>
    </xf>
    <xf numFmtId="0" fontId="41" fillId="0" borderId="2" xfId="0" applyFont="1" applyBorder="1">
      <alignment vertical="center"/>
    </xf>
    <xf numFmtId="0" fontId="47" fillId="13" borderId="65" xfId="0" applyFont="1" applyFill="1" applyBorder="1" applyAlignment="1">
      <alignment horizontal="left" vertical="center"/>
    </xf>
    <xf numFmtId="0" fontId="43" fillId="0" borderId="0" xfId="0" applyFont="1" applyBorder="1" applyAlignment="1">
      <alignment vertical="center"/>
    </xf>
    <xf numFmtId="193" fontId="71" fillId="13" borderId="12" xfId="9" applyNumberFormat="1" applyFont="1" applyFill="1" applyBorder="1" applyAlignment="1">
      <alignment horizontal="center" vertical="center"/>
    </xf>
    <xf numFmtId="38" fontId="70" fillId="20" borderId="50" xfId="9" applyFont="1" applyFill="1" applyBorder="1" applyAlignment="1">
      <alignment horizontal="center" vertical="center"/>
    </xf>
    <xf numFmtId="38" fontId="30" fillId="11" borderId="7" xfId="9" applyFont="1" applyFill="1" applyBorder="1" applyAlignment="1">
      <alignment horizontal="center" vertical="center"/>
    </xf>
    <xf numFmtId="193" fontId="70" fillId="13" borderId="12" xfId="9" applyNumberFormat="1" applyFont="1" applyFill="1" applyBorder="1" applyAlignment="1">
      <alignment horizontal="center" vertical="center"/>
    </xf>
    <xf numFmtId="38" fontId="69" fillId="11" borderId="7" xfId="9" applyFont="1" applyFill="1" applyBorder="1" applyAlignment="1">
      <alignment horizontal="center" vertical="center" wrapText="1"/>
    </xf>
    <xf numFmtId="38" fontId="33" fillId="11" borderId="3" xfId="9" applyFont="1" applyFill="1" applyBorder="1" applyAlignment="1">
      <alignment horizontal="center" vertical="center" wrapText="1"/>
    </xf>
    <xf numFmtId="193" fontId="71" fillId="13" borderId="8" xfId="9" applyNumberFormat="1" applyFont="1" applyFill="1" applyBorder="1" applyAlignment="1">
      <alignment horizontal="center" vertical="center"/>
    </xf>
    <xf numFmtId="0" fontId="77" fillId="0" borderId="0" xfId="0" applyFont="1">
      <alignment vertical="center"/>
    </xf>
    <xf numFmtId="0" fontId="46" fillId="5" borderId="61" xfId="0" applyFont="1" applyFill="1" applyBorder="1" applyAlignment="1">
      <alignment horizontal="left" vertical="center" wrapText="1"/>
    </xf>
    <xf numFmtId="38" fontId="41" fillId="0" borderId="36" xfId="0" applyNumberFormat="1" applyFont="1" applyBorder="1">
      <alignment vertical="center"/>
    </xf>
    <xf numFmtId="181" fontId="48" fillId="0" borderId="38" xfId="10" applyNumberFormat="1" applyFont="1" applyBorder="1">
      <alignment vertical="center"/>
    </xf>
    <xf numFmtId="38" fontId="49" fillId="0" borderId="18" xfId="0" applyNumberFormat="1" applyFont="1" applyBorder="1">
      <alignment vertical="center"/>
    </xf>
    <xf numFmtId="38" fontId="50" fillId="5" borderId="61" xfId="0" applyNumberFormat="1" applyFont="1" applyFill="1" applyBorder="1">
      <alignment vertical="center"/>
    </xf>
    <xf numFmtId="38" fontId="41" fillId="0" borderId="36" xfId="0" applyNumberFormat="1" applyFont="1" applyFill="1" applyBorder="1">
      <alignment vertical="center"/>
    </xf>
    <xf numFmtId="0" fontId="41" fillId="0" borderId="33" xfId="0" applyFont="1" applyFill="1" applyBorder="1" applyAlignment="1">
      <alignment horizontal="distributed" vertical="distributed"/>
    </xf>
    <xf numFmtId="0" fontId="41" fillId="0" borderId="24" xfId="0" applyFont="1" applyFill="1" applyBorder="1" applyAlignment="1">
      <alignment horizontal="distributed" vertical="distributed"/>
    </xf>
    <xf numFmtId="0" fontId="41" fillId="0" borderId="27" xfId="0" applyFont="1" applyFill="1" applyBorder="1" applyAlignment="1">
      <alignment horizontal="distributed" vertical="distributed"/>
    </xf>
    <xf numFmtId="38" fontId="51" fillId="5" borderId="7" xfId="0" applyNumberFormat="1" applyFont="1" applyFill="1" applyBorder="1">
      <alignment vertical="center"/>
    </xf>
    <xf numFmtId="38" fontId="51" fillId="5" borderId="15" xfId="0" applyNumberFormat="1" applyFont="1" applyFill="1" applyBorder="1">
      <alignment vertical="center"/>
    </xf>
    <xf numFmtId="38" fontId="51" fillId="5" borderId="28" xfId="0" applyNumberFormat="1" applyFont="1" applyFill="1" applyBorder="1">
      <alignment vertical="center"/>
    </xf>
    <xf numFmtId="38" fontId="48" fillId="16" borderId="69" xfId="9" applyFont="1" applyFill="1" applyBorder="1">
      <alignment vertical="center"/>
    </xf>
    <xf numFmtId="38" fontId="48" fillId="16" borderId="42" xfId="0" applyNumberFormat="1" applyFont="1" applyFill="1" applyBorder="1">
      <alignment vertical="center"/>
    </xf>
    <xf numFmtId="38" fontId="48" fillId="5" borderId="61" xfId="0" applyNumberFormat="1" applyFont="1" applyFill="1" applyBorder="1">
      <alignment vertical="center"/>
    </xf>
    <xf numFmtId="193" fontId="48" fillId="5" borderId="61" xfId="0" applyNumberFormat="1" applyFont="1" applyFill="1" applyBorder="1">
      <alignment vertical="center"/>
    </xf>
    <xf numFmtId="181" fontId="49" fillId="0" borderId="12" xfId="10" applyNumberFormat="1" applyFont="1" applyBorder="1" applyAlignment="1">
      <alignment horizontal="right" vertical="center"/>
    </xf>
    <xf numFmtId="181" fontId="49" fillId="0" borderId="17" xfId="10" applyNumberFormat="1" applyFont="1" applyBorder="1" applyAlignment="1">
      <alignment horizontal="right" vertical="center"/>
    </xf>
    <xf numFmtId="38" fontId="81" fillId="13" borderId="12" xfId="9" applyFont="1" applyFill="1" applyBorder="1" applyAlignment="1">
      <alignment horizontal="center" vertical="center" wrapText="1"/>
    </xf>
    <xf numFmtId="0" fontId="46" fillId="25" borderId="34" xfId="0" applyFont="1" applyFill="1" applyBorder="1">
      <alignment vertical="center"/>
    </xf>
    <xf numFmtId="0" fontId="46" fillId="25" borderId="25" xfId="0" applyFont="1" applyFill="1" applyBorder="1">
      <alignment vertical="center"/>
    </xf>
    <xf numFmtId="0" fontId="46" fillId="25" borderId="29" xfId="0" applyFont="1" applyFill="1" applyBorder="1">
      <alignment vertical="center"/>
    </xf>
    <xf numFmtId="0" fontId="41" fillId="23" borderId="0" xfId="0" quotePrefix="1" applyFont="1" applyFill="1" applyAlignment="1">
      <alignment horizontal="right" vertical="center"/>
    </xf>
    <xf numFmtId="0" fontId="82" fillId="0" borderId="0" xfId="0" applyFont="1">
      <alignment vertical="center"/>
    </xf>
    <xf numFmtId="0" fontId="83" fillId="0" borderId="0" xfId="0" applyFont="1">
      <alignment vertical="center"/>
    </xf>
    <xf numFmtId="0" fontId="83" fillId="0" borderId="0" xfId="0" applyFont="1" applyAlignment="1">
      <alignment vertical="top"/>
    </xf>
    <xf numFmtId="0" fontId="83" fillId="0" borderId="0" xfId="0" applyFont="1" applyAlignment="1">
      <alignment horizontal="right" vertical="center"/>
    </xf>
    <xf numFmtId="0" fontId="84" fillId="0" borderId="0" xfId="0" applyFont="1">
      <alignment vertical="center"/>
    </xf>
    <xf numFmtId="0" fontId="86" fillId="0" borderId="0" xfId="0" applyFont="1">
      <alignment vertical="center"/>
    </xf>
    <xf numFmtId="0" fontId="88" fillId="0" borderId="0" xfId="0" applyFont="1">
      <alignment vertical="center"/>
    </xf>
    <xf numFmtId="0" fontId="98" fillId="0" borderId="0" xfId="0" applyFont="1" applyAlignment="1">
      <alignment horizontal="center"/>
    </xf>
    <xf numFmtId="0" fontId="3" fillId="0" borderId="0" xfId="14" applyNumberFormat="1" applyFont="1" applyFill="1" applyAlignment="1">
      <alignment vertical="center"/>
    </xf>
    <xf numFmtId="177" fontId="25" fillId="0" borderId="0" xfId="18" quotePrefix="1" applyNumberFormat="1" applyFont="1" applyFill="1" applyAlignment="1">
      <alignment horizontal="right" vertical="center"/>
    </xf>
    <xf numFmtId="177" fontId="25" fillId="0" borderId="0" xfId="18" applyNumberFormat="1" applyFont="1" applyFill="1" applyAlignment="1">
      <alignment horizontal="right" vertical="center"/>
    </xf>
    <xf numFmtId="49" fontId="24" fillId="0" borderId="0" xfId="18" applyNumberFormat="1" applyFont="1" applyFill="1" applyBorder="1" applyAlignment="1">
      <alignment horizontal="left" vertical="center"/>
    </xf>
    <xf numFmtId="49" fontId="14" fillId="0" borderId="0" xfId="18" applyNumberFormat="1" applyFont="1" applyFill="1" applyBorder="1" applyAlignment="1">
      <alignment horizontal="left" vertical="center"/>
    </xf>
    <xf numFmtId="0" fontId="21" fillId="0" borderId="5" xfId="18" applyFont="1" applyFill="1" applyBorder="1" applyAlignment="1">
      <alignment horizontal="left" vertical="center"/>
    </xf>
    <xf numFmtId="178" fontId="25" fillId="0" borderId="0" xfId="18" applyNumberFormat="1" applyFont="1" applyFill="1" applyAlignment="1">
      <alignment horizontal="right" vertical="center"/>
    </xf>
    <xf numFmtId="0" fontId="18" fillId="0" borderId="0" xfId="18" applyFont="1" applyFill="1" applyBorder="1" applyAlignment="1">
      <alignment horizontal="left" vertical="center"/>
    </xf>
    <xf numFmtId="0" fontId="21" fillId="0" borderId="0" xfId="18" applyFont="1" applyFill="1" applyBorder="1" applyAlignment="1">
      <alignment horizontal="left" vertical="center"/>
    </xf>
    <xf numFmtId="182" fontId="24" fillId="0" borderId="9" xfId="7" quotePrefix="1" applyNumberFormat="1" applyFont="1" applyFill="1" applyBorder="1" applyAlignment="1">
      <alignment horizontal="right" vertical="center"/>
    </xf>
    <xf numFmtId="182"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82" fontId="24" fillId="0" borderId="0" xfId="7" applyNumberFormat="1" applyFont="1" applyFill="1" applyBorder="1" applyAlignment="1">
      <alignment horizontal="right" vertical="center"/>
    </xf>
    <xf numFmtId="182"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6" fillId="0" borderId="0" xfId="7" applyNumberFormat="1" applyFont="1" applyFill="1" applyBorder="1" applyAlignment="1">
      <alignment horizontal="left" vertical="center"/>
    </xf>
    <xf numFmtId="49" fontId="26" fillId="0" borderId="0" xfId="7" quotePrefix="1" applyNumberFormat="1" applyFont="1" applyFill="1" applyBorder="1" applyAlignment="1">
      <alignment horizontal="left" vertic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0" fontId="14" fillId="0" borderId="5" xfId="7" applyFont="1" applyFill="1" applyBorder="1" applyAlignment="1">
      <alignment horizontal="left" vertical="center"/>
    </xf>
    <xf numFmtId="0" fontId="14" fillId="0" borderId="0"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49" fontId="14" fillId="0" borderId="0" xfId="7" applyNumberFormat="1" applyFont="1" applyFill="1" applyAlignment="1">
      <alignment horizontal="left" vertical="center"/>
    </xf>
    <xf numFmtId="0" fontId="26" fillId="0" borderId="0" xfId="7" applyFont="1" applyFill="1" applyBorder="1" applyAlignment="1">
      <alignment horizontal="left" vertical="center"/>
    </xf>
    <xf numFmtId="49" fontId="24" fillId="0" borderId="0" xfId="11" applyNumberFormat="1" applyFont="1" applyFill="1" applyBorder="1" applyAlignment="1">
      <alignment horizontal="left" vertical="center"/>
    </xf>
    <xf numFmtId="49" fontId="14" fillId="0" borderId="5" xfId="11" applyNumberFormat="1" applyFont="1" applyFill="1" applyBorder="1" applyAlignment="1">
      <alignment horizontal="left" vertical="center"/>
    </xf>
    <xf numFmtId="0" fontId="14" fillId="0" borderId="5" xfId="7" applyFont="1" applyFill="1" applyBorder="1" applyAlignment="1">
      <alignment horizontal="left" vertical="center"/>
    </xf>
    <xf numFmtId="182" fontId="24" fillId="0" borderId="0" xfId="7" quotePrefix="1" applyNumberFormat="1" applyFont="1" applyFill="1" applyAlignment="1">
      <alignment horizontal="right" vertical="center"/>
    </xf>
    <xf numFmtId="180" fontId="24" fillId="0" borderId="0" xfId="7" quotePrefix="1" applyNumberFormat="1" applyFont="1" applyFill="1" applyAlignment="1">
      <alignment horizontal="right" vertical="center"/>
    </xf>
    <xf numFmtId="0" fontId="23" fillId="0" borderId="11" xfId="7" applyFont="1" applyFill="1" applyBorder="1" applyAlignment="1">
      <alignment horizontal="left" vertical="center"/>
    </xf>
    <xf numFmtId="180" fontId="24" fillId="0" borderId="0" xfId="7" applyNumberFormat="1" applyFont="1" applyFill="1" applyAlignment="1">
      <alignment horizontal="right" vertical="center"/>
    </xf>
    <xf numFmtId="182" fontId="24" fillId="0" borderId="0" xfId="7" applyNumberFormat="1" applyFont="1" applyFill="1" applyAlignment="1">
      <alignment horizontal="right" vertical="center"/>
    </xf>
    <xf numFmtId="178" fontId="24" fillId="0" borderId="0" xfId="7" applyNumberFormat="1" applyFont="1" applyFill="1" applyAlignment="1">
      <alignment horizontal="right" vertical="center"/>
    </xf>
    <xf numFmtId="0" fontId="26" fillId="0" borderId="0" xfId="7" applyFont="1" applyFill="1" applyBorder="1" applyAlignment="1">
      <alignment horizontal="left" vertical="center"/>
    </xf>
    <xf numFmtId="0" fontId="17" fillId="0" borderId="10" xfId="7" applyFont="1" applyFill="1" applyBorder="1" applyAlignment="1">
      <alignment vertical="center"/>
    </xf>
    <xf numFmtId="178" fontId="17" fillId="0" borderId="10" xfId="7" applyNumberFormat="1" applyFont="1" applyFill="1" applyBorder="1" applyAlignment="1">
      <alignment horizontal="right"/>
    </xf>
    <xf numFmtId="49" fontId="25" fillId="0" borderId="0" xfId="11" applyNumberFormat="1" applyFont="1" applyFill="1" applyBorder="1" applyAlignment="1">
      <alignment horizontal="left" vertical="center"/>
    </xf>
    <xf numFmtId="49" fontId="21" fillId="0" borderId="5" xfId="11" applyNumberFormat="1" applyFont="1" applyFill="1" applyBorder="1" applyAlignment="1">
      <alignment horizontal="left" vertical="center"/>
    </xf>
    <xf numFmtId="182" fontId="25" fillId="0" borderId="0" xfId="18" quotePrefix="1" applyNumberFormat="1" applyFont="1" applyFill="1" applyAlignment="1">
      <alignment horizontal="right" vertical="center"/>
    </xf>
    <xf numFmtId="180" fontId="25" fillId="0" borderId="0" xfId="18" quotePrefix="1" applyNumberFormat="1" applyFont="1" applyFill="1" applyAlignment="1">
      <alignment horizontal="right" vertical="center"/>
    </xf>
    <xf numFmtId="177" fontId="25" fillId="0" borderId="0" xfId="64" quotePrefix="1" applyNumberFormat="1" applyFont="1" applyFill="1" applyAlignment="1">
      <alignment horizontal="right" vertical="center"/>
    </xf>
    <xf numFmtId="177" fontId="25" fillId="0" borderId="0" xfId="64" applyNumberFormat="1" applyFont="1" applyFill="1" applyAlignment="1">
      <alignment horizontal="right" vertical="center"/>
    </xf>
    <xf numFmtId="0" fontId="14" fillId="0" borderId="0" xfId="64" applyNumberFormat="1" applyFont="1" applyFill="1" applyAlignment="1">
      <alignment horizontal="left" vertical="center"/>
    </xf>
    <xf numFmtId="0" fontId="18" fillId="0" borderId="0" xfId="64" applyFont="1" applyFill="1" applyAlignment="1">
      <alignment horizontal="left" vertical="center"/>
    </xf>
    <xf numFmtId="0" fontId="21" fillId="0" borderId="0" xfId="64" applyFont="1" applyFill="1" applyAlignment="1">
      <alignment horizontal="left" vertical="center"/>
    </xf>
    <xf numFmtId="49" fontId="25" fillId="0" borderId="0" xfId="64" applyNumberFormat="1" applyFont="1" applyFill="1" applyAlignment="1">
      <alignment horizontal="left" vertical="center"/>
    </xf>
    <xf numFmtId="49" fontId="20" fillId="0" borderId="0" xfId="64" applyNumberFormat="1" applyFont="1" applyFill="1" applyAlignment="1">
      <alignment horizontal="left" vertical="center"/>
    </xf>
    <xf numFmtId="0" fontId="3" fillId="0" borderId="5" xfId="64" applyFill="1" applyBorder="1" applyAlignment="1">
      <alignment horizontal="left" vertical="center"/>
    </xf>
    <xf numFmtId="49" fontId="20" fillId="0" borderId="5" xfId="64" applyNumberFormat="1" applyFont="1" applyFill="1" applyBorder="1" applyAlignment="1">
      <alignment horizontal="left" vertical="center"/>
    </xf>
    <xf numFmtId="49" fontId="61" fillId="0" borderId="5" xfId="64" applyNumberFormat="1" applyFont="1" applyFill="1" applyBorder="1" applyAlignment="1">
      <alignment horizontal="left" vertical="center"/>
    </xf>
    <xf numFmtId="0" fontId="61" fillId="0" borderId="5" xfId="64" applyFont="1" applyFill="1" applyBorder="1" applyAlignment="1">
      <alignment horizontal="left" vertical="center"/>
    </xf>
    <xf numFmtId="190" fontId="24" fillId="0" borderId="0" xfId="7" quotePrefix="1" applyNumberFormat="1" applyFont="1" applyFill="1" applyAlignment="1">
      <alignment horizontal="right" vertical="center"/>
    </xf>
    <xf numFmtId="0" fontId="18" fillId="0" borderId="0" xfId="7" applyFont="1" applyFill="1" applyBorder="1" applyAlignment="1">
      <alignment horizontal="left" vertical="center"/>
    </xf>
    <xf numFmtId="0" fontId="14" fillId="0" borderId="0" xfId="7" applyFont="1" applyFill="1" applyBorder="1" applyAlignment="1">
      <alignment horizontal="left" vertical="center"/>
    </xf>
    <xf numFmtId="0" fontId="14" fillId="0" borderId="5" xfId="7" applyFont="1" applyFill="1" applyBorder="1" applyAlignment="1">
      <alignment horizontal="left" vertical="center"/>
    </xf>
    <xf numFmtId="190" fontId="24" fillId="0" borderId="0" xfId="7" quotePrefix="1" applyNumberFormat="1" applyFont="1" applyFill="1" applyBorder="1" applyAlignment="1">
      <alignment horizontal="right" vertical="center"/>
    </xf>
    <xf numFmtId="190" fontId="24" fillId="0" borderId="0" xfId="7" applyNumberFormat="1" applyFont="1" applyFill="1" applyAlignment="1">
      <alignment horizontal="right" vertical="center"/>
    </xf>
    <xf numFmtId="190" fontId="24" fillId="0" borderId="0" xfId="7" applyNumberFormat="1" applyFont="1" applyFill="1" applyBorder="1" applyAlignment="1">
      <alignment horizontal="right" vertical="center"/>
    </xf>
    <xf numFmtId="49" fontId="24" fillId="0" borderId="0" xfId="7" applyNumberFormat="1" applyFont="1" applyFill="1" applyBorder="1" applyAlignment="1">
      <alignment horizontal="left" vertical="center"/>
    </xf>
    <xf numFmtId="49" fontId="14" fillId="0" borderId="0" xfId="7" applyNumberFormat="1" applyFont="1" applyFill="1" applyBorder="1" applyAlignment="1">
      <alignment horizontal="left" vertical="center"/>
    </xf>
    <xf numFmtId="0" fontId="98" fillId="0" borderId="0" xfId="0" applyFont="1" applyAlignment="1">
      <alignment horizontal="center"/>
    </xf>
    <xf numFmtId="0" fontId="76" fillId="0" borderId="66" xfId="0" applyFont="1" applyBorder="1" applyAlignment="1">
      <alignment horizontal="center" vertical="center"/>
    </xf>
    <xf numFmtId="0" fontId="76" fillId="0" borderId="67" xfId="0" applyFont="1" applyBorder="1" applyAlignment="1">
      <alignment horizontal="center" vertical="center"/>
    </xf>
    <xf numFmtId="0" fontId="78" fillId="0" borderId="66" xfId="0" applyFont="1" applyBorder="1" applyAlignment="1">
      <alignment horizontal="center" vertical="center"/>
    </xf>
    <xf numFmtId="0" fontId="78" fillId="0" borderId="68" xfId="0" applyFont="1" applyBorder="1" applyAlignment="1">
      <alignment horizontal="center" vertical="center"/>
    </xf>
    <xf numFmtId="0" fontId="78" fillId="0" borderId="67" xfId="0" applyFont="1" applyBorder="1" applyAlignment="1">
      <alignment horizontal="center" vertical="center"/>
    </xf>
    <xf numFmtId="0" fontId="80" fillId="19" borderId="35" xfId="0" applyFont="1" applyFill="1" applyBorder="1" applyAlignment="1">
      <alignment horizontal="center" vertical="center" wrapText="1"/>
    </xf>
    <xf numFmtId="0" fontId="80" fillId="19" borderId="62" xfId="0" applyFont="1" applyFill="1" applyBorder="1" applyAlignment="1">
      <alignment horizontal="center" vertical="center" wrapText="1"/>
    </xf>
    <xf numFmtId="0" fontId="80" fillId="19" borderId="63" xfId="0" applyFont="1" applyFill="1" applyBorder="1" applyAlignment="1">
      <alignment horizontal="center" vertical="center" wrapText="1"/>
    </xf>
    <xf numFmtId="0" fontId="80" fillId="19" borderId="33" xfId="0" applyFont="1" applyFill="1" applyBorder="1" applyAlignment="1">
      <alignment horizontal="center" vertical="center" wrapText="1"/>
    </xf>
    <xf numFmtId="0" fontId="80" fillId="19" borderId="0" xfId="0" applyFont="1" applyFill="1" applyBorder="1" applyAlignment="1">
      <alignment horizontal="center" vertical="center" wrapText="1"/>
    </xf>
    <xf numFmtId="0" fontId="80" fillId="19" borderId="34" xfId="0" applyFont="1" applyFill="1" applyBorder="1" applyAlignment="1">
      <alignment horizontal="center" vertical="center" wrapText="1"/>
    </xf>
    <xf numFmtId="0" fontId="47" fillId="23" borderId="3" xfId="0" applyFont="1" applyFill="1" applyBorder="1" applyAlignment="1">
      <alignment horizontal="center" vertical="center"/>
    </xf>
    <xf numFmtId="0" fontId="47" fillId="23" borderId="4" xfId="0" applyFont="1" applyFill="1" applyBorder="1" applyAlignment="1">
      <alignment horizontal="center" vertical="center"/>
    </xf>
    <xf numFmtId="0" fontId="47" fillId="14" borderId="15" xfId="0" applyFont="1" applyFill="1" applyBorder="1" applyAlignment="1">
      <alignment horizontal="center" vertical="center" wrapText="1"/>
    </xf>
    <xf numFmtId="181" fontId="47" fillId="14" borderId="15" xfId="10" applyNumberFormat="1" applyFont="1" applyFill="1" applyBorder="1" applyAlignment="1">
      <alignment horizontal="center" vertical="center"/>
    </xf>
    <xf numFmtId="38" fontId="41" fillId="13" borderId="6" xfId="9" applyFont="1" applyFill="1" applyBorder="1" applyAlignment="1">
      <alignment horizontal="center" vertical="center" wrapText="1"/>
    </xf>
    <xf numFmtId="38" fontId="41" fillId="13" borderId="9" xfId="9" applyFont="1" applyFill="1" applyBorder="1" applyAlignment="1">
      <alignment horizontal="center" vertical="center" wrapText="1"/>
    </xf>
    <xf numFmtId="38" fontId="41" fillId="13" borderId="13" xfId="9" applyFont="1" applyFill="1" applyBorder="1" applyAlignment="1">
      <alignment horizontal="center" vertical="center" wrapText="1"/>
    </xf>
    <xf numFmtId="0" fontId="41" fillId="13" borderId="4" xfId="0" applyFont="1" applyFill="1" applyBorder="1" applyAlignment="1">
      <alignment horizontal="center" vertical="center"/>
    </xf>
    <xf numFmtId="0" fontId="41" fillId="13" borderId="14" xfId="0" applyFont="1" applyFill="1" applyBorder="1" applyAlignment="1">
      <alignment horizontal="center" vertical="center"/>
    </xf>
    <xf numFmtId="0" fontId="41" fillId="13" borderId="3" xfId="0" applyFont="1" applyFill="1" applyBorder="1" applyAlignment="1">
      <alignment horizontal="center" vertical="center"/>
    </xf>
    <xf numFmtId="38" fontId="46" fillId="13" borderId="7" xfId="9" applyFont="1" applyFill="1" applyBorder="1" applyAlignment="1">
      <alignment horizontal="center" vertical="center" wrapText="1"/>
    </xf>
    <xf numFmtId="38" fontId="46" fillId="13" borderId="12" xfId="9" applyFont="1" applyFill="1" applyBorder="1" applyAlignment="1">
      <alignment horizontal="center" vertical="center" wrapText="1"/>
    </xf>
    <xf numFmtId="0" fontId="79" fillId="24" borderId="31" xfId="0" applyFont="1" applyFill="1" applyBorder="1" applyAlignment="1">
      <alignment horizontal="center" vertical="center"/>
    </xf>
    <xf numFmtId="0" fontId="79" fillId="24" borderId="32" xfId="0" applyFont="1" applyFill="1" applyBorder="1" applyAlignment="1">
      <alignment horizontal="center" vertical="center"/>
    </xf>
    <xf numFmtId="0" fontId="79" fillId="24" borderId="22" xfId="0" applyFont="1" applyFill="1" applyBorder="1" applyAlignment="1">
      <alignment horizontal="center" vertical="center"/>
    </xf>
    <xf numFmtId="38" fontId="30" fillId="0" borderId="10" xfId="9" applyFont="1" applyBorder="1" applyAlignment="1">
      <alignment horizontal="center" vertical="center"/>
    </xf>
    <xf numFmtId="38" fontId="38" fillId="0" borderId="9" xfId="9" applyFont="1" applyBorder="1" applyAlignment="1">
      <alignment horizontal="center" vertical="center" wrapText="1"/>
    </xf>
    <xf numFmtId="38" fontId="38" fillId="0" borderId="9" xfId="9" applyFont="1" applyBorder="1" applyAlignment="1">
      <alignment horizontal="center" vertical="center"/>
    </xf>
    <xf numFmtId="38" fontId="31" fillId="0" borderId="10" xfId="9" applyFont="1" applyBorder="1" applyAlignment="1">
      <alignment horizontal="center" vertical="center"/>
    </xf>
    <xf numFmtId="38" fontId="31" fillId="0" borderId="0" xfId="9" applyFont="1" applyBorder="1" applyAlignment="1">
      <alignment horizontal="center" vertical="center"/>
    </xf>
    <xf numFmtId="38" fontId="31" fillId="0" borderId="11" xfId="9" applyFont="1" applyFill="1" applyBorder="1" applyAlignment="1">
      <alignment horizontal="center" vertical="center"/>
    </xf>
    <xf numFmtId="38" fontId="31" fillId="0" borderId="12" xfId="9" applyFont="1" applyFill="1" applyBorder="1" applyAlignment="1">
      <alignment horizontal="center" vertical="center"/>
    </xf>
    <xf numFmtId="38" fontId="31" fillId="0" borderId="13" xfId="9" applyFont="1" applyFill="1" applyBorder="1" applyAlignment="1">
      <alignment horizontal="center" vertical="center"/>
    </xf>
    <xf numFmtId="38" fontId="31" fillId="0" borderId="10" xfId="9" applyFont="1" applyFill="1" applyBorder="1" applyAlignment="1">
      <alignment horizontal="center" vertical="center"/>
    </xf>
    <xf numFmtId="38" fontId="30" fillId="0" borderId="15" xfId="9" applyFont="1" applyBorder="1" applyAlignment="1">
      <alignment horizontal="center" vertical="center"/>
    </xf>
    <xf numFmtId="38" fontId="38" fillId="0" borderId="15" xfId="9" applyFont="1" applyBorder="1" applyAlignment="1">
      <alignment horizontal="left" vertical="center" wrapText="1"/>
    </xf>
    <xf numFmtId="0" fontId="18" fillId="0" borderId="1" xfId="18" applyFont="1" applyFill="1" applyBorder="1" applyAlignment="1">
      <alignment horizontal="left" wrapText="1"/>
    </xf>
    <xf numFmtId="0" fontId="18" fillId="0" borderId="2" xfId="18" applyFont="1" applyFill="1" applyBorder="1" applyAlignment="1">
      <alignment horizontal="left" wrapText="1"/>
    </xf>
    <xf numFmtId="0" fontId="18" fillId="0" borderId="0" xfId="18" applyFont="1" applyFill="1" applyBorder="1" applyAlignment="1">
      <alignment horizontal="left" wrapText="1"/>
    </xf>
    <xf numFmtId="0" fontId="18" fillId="0" borderId="5" xfId="18" applyFont="1" applyFill="1" applyBorder="1" applyAlignment="1">
      <alignment horizontal="left" wrapText="1"/>
    </xf>
    <xf numFmtId="0" fontId="18" fillId="0" borderId="6" xfId="18" applyNumberFormat="1" applyFont="1" applyFill="1" applyBorder="1" applyAlignment="1">
      <alignment horizontal="center" vertical="top" wrapText="1"/>
    </xf>
    <xf numFmtId="0" fontId="18" fillId="0" borderId="9" xfId="18" applyFont="1" applyFill="1" applyBorder="1" applyAlignment="1">
      <alignment horizontal="center" vertical="top" wrapText="1"/>
    </xf>
    <xf numFmtId="0" fontId="21" fillId="0" borderId="0" xfId="18" applyFont="1" applyFill="1" applyBorder="1" applyAlignment="1">
      <alignment horizontal="left" vertical="top"/>
    </xf>
    <xf numFmtId="0" fontId="18" fillId="0" borderId="5" xfId="18" applyFont="1" applyFill="1" applyBorder="1" applyAlignment="1">
      <alignment horizontal="left" vertical="top"/>
    </xf>
    <xf numFmtId="0" fontId="18" fillId="0" borderId="0" xfId="18" applyFont="1" applyFill="1" applyBorder="1" applyAlignment="1">
      <alignment horizontal="left" vertical="top"/>
    </xf>
    <xf numFmtId="0" fontId="18" fillId="0" borderId="10" xfId="18" applyFont="1" applyFill="1" applyBorder="1" applyAlignment="1">
      <alignment horizontal="left" vertical="top"/>
    </xf>
    <xf numFmtId="0" fontId="18" fillId="0" borderId="11" xfId="18" applyFont="1" applyFill="1" applyBorder="1" applyAlignment="1">
      <alignment horizontal="left" vertical="top"/>
    </xf>
    <xf numFmtId="0" fontId="21" fillId="0" borderId="8" xfId="18" applyFont="1" applyFill="1" applyBorder="1" applyAlignment="1">
      <alignment horizontal="center" wrapText="1"/>
    </xf>
    <xf numFmtId="0" fontId="21" fillId="0" borderId="5" xfId="18" applyFont="1" applyFill="1" applyBorder="1" applyAlignment="1">
      <alignment horizontal="center" wrapText="1"/>
    </xf>
    <xf numFmtId="0" fontId="21" fillId="0" borderId="9" xfId="18" applyFont="1" applyFill="1" applyBorder="1" applyAlignment="1">
      <alignment horizontal="center" wrapText="1"/>
    </xf>
    <xf numFmtId="0" fontId="21" fillId="0" borderId="8" xfId="14" applyFont="1" applyFill="1" applyBorder="1" applyAlignment="1">
      <alignment horizontal="center" wrapText="1"/>
    </xf>
    <xf numFmtId="0" fontId="21" fillId="0" borderId="8" xfId="14" applyFont="1" applyFill="1" applyBorder="1" applyAlignment="1">
      <alignment horizontal="center"/>
    </xf>
    <xf numFmtId="0" fontId="21" fillId="0" borderId="9" xfId="14" applyFont="1" applyFill="1" applyBorder="1" applyAlignment="1">
      <alignment horizontal="center" wrapText="1"/>
    </xf>
    <xf numFmtId="0" fontId="21" fillId="0" borderId="9" xfId="14" applyFont="1" applyFill="1" applyBorder="1" applyAlignment="1">
      <alignment horizontal="center"/>
    </xf>
    <xf numFmtId="0" fontId="21" fillId="0" borderId="0" xfId="14" applyFont="1" applyFill="1" applyBorder="1" applyAlignment="1">
      <alignment horizontal="left" vertical="top" wrapText="1"/>
    </xf>
    <xf numFmtId="0" fontId="21" fillId="0" borderId="5" xfId="14" applyFont="1" applyFill="1" applyBorder="1" applyAlignment="1">
      <alignment horizontal="left" vertical="top" wrapText="1"/>
    </xf>
    <xf numFmtId="0" fontId="3" fillId="0" borderId="0" xfId="14" applyFont="1" applyFill="1" applyAlignment="1">
      <alignment horizontal="left" vertical="top" wrapText="1"/>
    </xf>
    <xf numFmtId="0" fontId="3" fillId="0" borderId="5" xfId="14" applyFont="1" applyFill="1" applyBorder="1" applyAlignment="1">
      <alignment horizontal="left" vertical="top" wrapText="1"/>
    </xf>
    <xf numFmtId="0" fontId="3" fillId="0" borderId="10" xfId="14" applyFont="1" applyFill="1" applyBorder="1" applyAlignment="1">
      <alignment horizontal="left" vertical="top" wrapText="1"/>
    </xf>
    <xf numFmtId="0" fontId="3" fillId="0" borderId="11" xfId="14" applyFont="1" applyFill="1" applyBorder="1" applyAlignment="1">
      <alignment horizontal="left" vertical="top" wrapText="1"/>
    </xf>
    <xf numFmtId="177" fontId="21" fillId="0" borderId="8" xfId="14" applyNumberFormat="1" applyFont="1" applyFill="1" applyBorder="1" applyAlignment="1">
      <alignment horizontal="center" wrapText="1"/>
    </xf>
    <xf numFmtId="177" fontId="21" fillId="0" borderId="8" xfId="14" applyNumberFormat="1" applyFont="1" applyFill="1" applyBorder="1" applyAlignment="1">
      <alignment horizontal="center"/>
    </xf>
    <xf numFmtId="0" fontId="18" fillId="0" borderId="1" xfId="14" applyFont="1" applyFill="1" applyBorder="1" applyAlignment="1">
      <alignment horizontal="left" wrapText="1"/>
    </xf>
    <xf numFmtId="0" fontId="18" fillId="0" borderId="2" xfId="14" applyFont="1" applyFill="1" applyBorder="1" applyAlignment="1">
      <alignment horizontal="left" wrapText="1"/>
    </xf>
    <xf numFmtId="0" fontId="3" fillId="0" borderId="0" xfId="14" applyFont="1" applyFill="1" applyBorder="1" applyAlignment="1">
      <alignment horizontal="left"/>
    </xf>
    <xf numFmtId="0" fontId="3" fillId="0" borderId="5" xfId="14" applyFont="1" applyFill="1" applyBorder="1" applyAlignment="1">
      <alignment horizontal="left"/>
    </xf>
    <xf numFmtId="177" fontId="18" fillId="0" borderId="7" xfId="14" applyNumberFormat="1" applyFont="1" applyFill="1" applyBorder="1" applyAlignment="1">
      <alignment horizontal="center" vertical="top" wrapText="1"/>
    </xf>
    <xf numFmtId="177" fontId="3" fillId="0" borderId="8"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wrapText="1"/>
    </xf>
    <xf numFmtId="177" fontId="18" fillId="0" borderId="1" xfId="14" applyNumberFormat="1" applyFont="1" applyFill="1" applyBorder="1" applyAlignment="1">
      <alignment horizontal="center" vertical="top" wrapText="1"/>
    </xf>
    <xf numFmtId="177" fontId="18" fillId="0" borderId="2" xfId="14" applyNumberFormat="1" applyFont="1" applyFill="1" applyBorder="1" applyAlignment="1">
      <alignment horizontal="center" vertical="top" wrapText="1"/>
    </xf>
    <xf numFmtId="177" fontId="18" fillId="0" borderId="6" xfId="14" applyNumberFormat="1" applyFont="1" applyFill="1" applyBorder="1" applyAlignment="1">
      <alignment horizontal="center" vertical="top"/>
    </xf>
    <xf numFmtId="177" fontId="18" fillId="0" borderId="1" xfId="14" applyNumberFormat="1" applyFont="1" applyFill="1" applyBorder="1" applyAlignment="1">
      <alignment horizontal="center" vertical="top"/>
    </xf>
    <xf numFmtId="177" fontId="18" fillId="0" borderId="2" xfId="14" applyNumberFormat="1" applyFont="1" applyFill="1" applyBorder="1" applyAlignment="1">
      <alignment horizontal="center" vertical="top"/>
    </xf>
    <xf numFmtId="0" fontId="18" fillId="0" borderId="6" xfId="14" applyFont="1" applyFill="1" applyBorder="1" applyAlignment="1">
      <alignment horizontal="center" vertical="top"/>
    </xf>
    <xf numFmtId="0" fontId="18" fillId="0" borderId="1" xfId="14" applyFont="1" applyFill="1" applyBorder="1" applyAlignment="1">
      <alignment horizontal="center" vertical="top"/>
    </xf>
    <xf numFmtId="0" fontId="18" fillId="0" borderId="2" xfId="14" applyFont="1" applyFill="1" applyBorder="1" applyAlignment="1">
      <alignment horizontal="center" vertical="top"/>
    </xf>
    <xf numFmtId="177" fontId="21" fillId="0" borderId="9" xfId="14" applyNumberFormat="1" applyFont="1" applyFill="1" applyBorder="1" applyAlignment="1">
      <alignment horizontal="center" wrapText="1"/>
    </xf>
    <xf numFmtId="177" fontId="21" fillId="0" borderId="0" xfId="14" applyNumberFormat="1" applyFont="1" applyFill="1" applyBorder="1" applyAlignment="1">
      <alignment horizontal="center" wrapText="1"/>
    </xf>
    <xf numFmtId="177" fontId="21" fillId="0" borderId="5" xfId="14" applyNumberFormat="1" applyFont="1" applyFill="1" applyBorder="1" applyAlignment="1">
      <alignment horizontal="center" wrapText="1"/>
    </xf>
    <xf numFmtId="177" fontId="21" fillId="0" borderId="13" xfId="14" applyNumberFormat="1" applyFont="1" applyFill="1" applyBorder="1" applyAlignment="1">
      <alignment horizontal="center" wrapText="1"/>
    </xf>
    <xf numFmtId="177" fontId="21" fillId="0" borderId="10" xfId="14" applyNumberFormat="1" applyFont="1" applyFill="1" applyBorder="1" applyAlignment="1">
      <alignment horizontal="center" wrapText="1"/>
    </xf>
    <xf numFmtId="177" fontId="21" fillId="0" borderId="11" xfId="14" applyNumberFormat="1" applyFont="1" applyFill="1" applyBorder="1" applyAlignment="1">
      <alignment horizontal="center" wrapText="1"/>
    </xf>
    <xf numFmtId="0" fontId="3" fillId="0" borderId="0" xfId="14" applyFont="1" applyFill="1" applyAlignment="1">
      <alignment horizontal="center"/>
    </xf>
    <xf numFmtId="0" fontId="3" fillId="0" borderId="13" xfId="14" applyFont="1" applyFill="1" applyBorder="1" applyAlignment="1">
      <alignment horizontal="center"/>
    </xf>
    <xf numFmtId="0" fontId="3" fillId="0" borderId="10" xfId="14" applyFont="1" applyFill="1" applyBorder="1" applyAlignment="1">
      <alignment horizontal="center"/>
    </xf>
    <xf numFmtId="177" fontId="21" fillId="0" borderId="13" xfId="14" applyNumberFormat="1" applyFont="1" applyFill="1" applyBorder="1" applyAlignment="1">
      <alignment horizontal="center"/>
    </xf>
    <xf numFmtId="177" fontId="21" fillId="0" borderId="10" xfId="14" applyNumberFormat="1" applyFont="1" applyFill="1" applyBorder="1" applyAlignment="1">
      <alignment horizontal="center"/>
    </xf>
    <xf numFmtId="177" fontId="21" fillId="0" borderId="11" xfId="14" applyNumberFormat="1" applyFont="1" applyFill="1" applyBorder="1" applyAlignment="1">
      <alignment horizontal="center"/>
    </xf>
    <xf numFmtId="0" fontId="21" fillId="0" borderId="13" xfId="14" applyFont="1" applyFill="1" applyBorder="1" applyAlignment="1">
      <alignment horizontal="center"/>
    </xf>
    <xf numFmtId="0" fontId="21" fillId="0" borderId="10" xfId="14" applyFont="1" applyFill="1" applyBorder="1" applyAlignment="1">
      <alignment horizontal="center"/>
    </xf>
    <xf numFmtId="0" fontId="21" fillId="0" borderId="11" xfId="14" applyFont="1" applyFill="1" applyBorder="1" applyAlignment="1">
      <alignment horizontal="center"/>
    </xf>
    <xf numFmtId="0" fontId="26" fillId="0" borderId="1" xfId="7" applyFont="1" applyFill="1" applyBorder="1" applyAlignment="1">
      <alignment horizontal="left" wrapText="1"/>
    </xf>
    <xf numFmtId="0" fontId="5" fillId="0" borderId="2" xfId="7" applyFont="1" applyFill="1" applyBorder="1" applyAlignment="1">
      <alignment horizontal="left"/>
    </xf>
    <xf numFmtId="0" fontId="5" fillId="0" borderId="0" xfId="7" applyFont="1" applyFill="1" applyBorder="1" applyAlignment="1">
      <alignment horizontal="left"/>
    </xf>
    <xf numFmtId="0" fontId="5" fillId="0" borderId="5" xfId="7" applyFont="1" applyFill="1" applyBorder="1" applyAlignment="1">
      <alignment horizontal="left"/>
    </xf>
    <xf numFmtId="0" fontId="14" fillId="0" borderId="0" xfId="7" applyFont="1" applyFill="1" applyBorder="1" applyAlignment="1">
      <alignment horizontal="left" vertical="top"/>
    </xf>
    <xf numFmtId="0" fontId="5" fillId="0" borderId="5" xfId="7" applyFont="1" applyFill="1" applyBorder="1" applyAlignment="1">
      <alignment horizontal="left" vertical="top"/>
    </xf>
    <xf numFmtId="0" fontId="5" fillId="0" borderId="0" xfId="7" applyFont="1" applyFill="1" applyBorder="1" applyAlignment="1">
      <alignment horizontal="left" vertical="top"/>
    </xf>
    <xf numFmtId="0" fontId="5" fillId="0" borderId="10" xfId="7" applyFont="1" applyFill="1" applyBorder="1" applyAlignment="1">
      <alignment horizontal="left" vertical="top"/>
    </xf>
    <xf numFmtId="0" fontId="5" fillId="0" borderId="11" xfId="7" applyFont="1" applyFill="1" applyBorder="1" applyAlignment="1">
      <alignment horizontal="left" vertical="top"/>
    </xf>
    <xf numFmtId="0" fontId="21" fillId="0" borderId="9" xfId="14" applyNumberFormat="1" applyFont="1" applyFill="1" applyBorder="1" applyAlignment="1">
      <alignment horizontal="center" wrapText="1"/>
    </xf>
    <xf numFmtId="0" fontId="26" fillId="0" borderId="1" xfId="14" applyFont="1" applyFill="1" applyBorder="1" applyAlignment="1">
      <alignment horizontal="left" wrapText="1"/>
    </xf>
    <xf numFmtId="0" fontId="26" fillId="0" borderId="2" xfId="14" applyFont="1" applyFill="1" applyBorder="1" applyAlignment="1">
      <alignment horizontal="left" wrapText="1"/>
    </xf>
    <xf numFmtId="0" fontId="26" fillId="0" borderId="0" xfId="14" applyFont="1" applyFill="1" applyBorder="1" applyAlignment="1">
      <alignment horizontal="left" wrapText="1"/>
    </xf>
    <xf numFmtId="0" fontId="26" fillId="0" borderId="5" xfId="14" applyFont="1" applyFill="1" applyBorder="1" applyAlignment="1">
      <alignment horizontal="left" wrapText="1"/>
    </xf>
    <xf numFmtId="0" fontId="18" fillId="0" borderId="7" xfId="14" applyNumberFormat="1" applyFont="1" applyFill="1" applyBorder="1" applyAlignment="1">
      <alignment horizontal="center" vertical="top" wrapText="1"/>
    </xf>
    <xf numFmtId="0" fontId="18" fillId="0" borderId="8" xfId="14" applyFont="1" applyFill="1" applyBorder="1" applyAlignment="1">
      <alignment horizontal="center" vertical="top" wrapText="1"/>
    </xf>
    <xf numFmtId="0" fontId="3" fillId="0" borderId="8" xfId="14" applyFont="1" applyFill="1" applyBorder="1" applyAlignment="1">
      <alignment horizontal="center" vertical="top" wrapText="1"/>
    </xf>
    <xf numFmtId="0" fontId="21" fillId="0" borderId="8" xfId="14" applyNumberFormat="1" applyFont="1" applyFill="1" applyBorder="1" applyAlignment="1">
      <alignment horizontal="center" wrapText="1"/>
    </xf>
    <xf numFmtId="0" fontId="14" fillId="0" borderId="0" xfId="14" applyFont="1" applyFill="1" applyBorder="1" applyAlignment="1">
      <alignment horizontal="left" vertical="top" wrapText="1"/>
    </xf>
    <xf numFmtId="0" fontId="14" fillId="0" borderId="5" xfId="14" applyFont="1" applyFill="1" applyBorder="1" applyAlignment="1">
      <alignment horizontal="left" vertical="top" wrapText="1"/>
    </xf>
    <xf numFmtId="0" fontId="14" fillId="0" borderId="10" xfId="14" applyFont="1" applyFill="1" applyBorder="1" applyAlignment="1">
      <alignment horizontal="left" vertical="top" wrapText="1"/>
    </xf>
    <xf numFmtId="0" fontId="14" fillId="0" borderId="11" xfId="14" applyFont="1" applyFill="1" applyBorder="1" applyAlignment="1">
      <alignment horizontal="left" vertical="top" wrapText="1"/>
    </xf>
    <xf numFmtId="0" fontId="26" fillId="0" borderId="1" xfId="18" applyFont="1" applyFill="1" applyBorder="1" applyAlignment="1">
      <alignment horizontal="left" wrapText="1"/>
    </xf>
    <xf numFmtId="0" fontId="5" fillId="0" borderId="2" xfId="18" applyFont="1" applyFill="1" applyBorder="1" applyAlignment="1">
      <alignment horizontal="left" wrapText="1"/>
    </xf>
    <xf numFmtId="0" fontId="5" fillId="0" borderId="0" xfId="18" applyFont="1" applyFill="1" applyAlignment="1">
      <alignment horizontal="left" wrapText="1"/>
    </xf>
    <xf numFmtId="0" fontId="5" fillId="0" borderId="5" xfId="18" applyFont="1" applyFill="1" applyBorder="1" applyAlignment="1">
      <alignment horizontal="left" wrapText="1"/>
    </xf>
    <xf numFmtId="0" fontId="14" fillId="0" borderId="0" xfId="18" applyFont="1" applyFill="1" applyBorder="1" applyAlignment="1">
      <alignment horizontal="left" vertical="top" wrapText="1"/>
    </xf>
    <xf numFmtId="0" fontId="5" fillId="0" borderId="5" xfId="18" applyFont="1" applyFill="1" applyBorder="1" applyAlignment="1">
      <alignment horizontal="left" vertical="top" wrapText="1"/>
    </xf>
    <xf numFmtId="0" fontId="5" fillId="0" borderId="0" xfId="18" applyFont="1" applyFill="1" applyAlignment="1">
      <alignment horizontal="left" vertical="top" wrapText="1"/>
    </xf>
    <xf numFmtId="0" fontId="5" fillId="0" borderId="10" xfId="18" applyFont="1" applyFill="1" applyBorder="1" applyAlignment="1">
      <alignment horizontal="left" vertical="top" wrapText="1"/>
    </xf>
    <xf numFmtId="0" fontId="5" fillId="0" borderId="11" xfId="18" applyFont="1" applyFill="1" applyBorder="1" applyAlignment="1">
      <alignment horizontal="left" vertical="top" wrapText="1"/>
    </xf>
    <xf numFmtId="0" fontId="18" fillId="0" borderId="1" xfId="1" applyFont="1" applyFill="1" applyBorder="1" applyAlignment="1">
      <alignment horizontal="left" wrapText="1"/>
    </xf>
    <xf numFmtId="0" fontId="18" fillId="0" borderId="2" xfId="1" applyFont="1" applyFill="1" applyBorder="1" applyAlignment="1">
      <alignment horizontal="left" wrapText="1"/>
    </xf>
    <xf numFmtId="0" fontId="18" fillId="0" borderId="0" xfId="1" applyFont="1" applyFill="1" applyBorder="1" applyAlignment="1">
      <alignment horizontal="left" wrapText="1"/>
    </xf>
    <xf numFmtId="0" fontId="18" fillId="0" borderId="5" xfId="1" applyFont="1" applyFill="1" applyBorder="1" applyAlignment="1">
      <alignment horizontal="left" wrapText="1"/>
    </xf>
    <xf numFmtId="0" fontId="21" fillId="0" borderId="0" xfId="1" applyFont="1" applyFill="1" applyBorder="1" applyAlignment="1">
      <alignment horizontal="left" vertical="top" wrapText="1"/>
    </xf>
    <xf numFmtId="0" fontId="21" fillId="0" borderId="5" xfId="1" applyFont="1" applyFill="1" applyBorder="1" applyAlignment="1">
      <alignment horizontal="left" vertical="top" wrapText="1"/>
    </xf>
    <xf numFmtId="0" fontId="21" fillId="0" borderId="10" xfId="1" applyFont="1" applyFill="1" applyBorder="1" applyAlignment="1">
      <alignment horizontal="left" vertical="top" wrapText="1"/>
    </xf>
    <xf numFmtId="0" fontId="21" fillId="0" borderId="11" xfId="1" applyFont="1" applyFill="1" applyBorder="1" applyAlignment="1">
      <alignment horizontal="left" vertical="top" wrapText="1"/>
    </xf>
    <xf numFmtId="0" fontId="26" fillId="0" borderId="2" xfId="7" applyFont="1" applyFill="1" applyBorder="1" applyAlignment="1">
      <alignment horizontal="left" wrapText="1"/>
    </xf>
    <xf numFmtId="0" fontId="26" fillId="0" borderId="0" xfId="7" applyFont="1" applyFill="1" applyBorder="1" applyAlignment="1">
      <alignment horizontal="left" wrapText="1"/>
    </xf>
    <xf numFmtId="0" fontId="26" fillId="0" borderId="5" xfId="7" applyFont="1" applyFill="1" applyBorder="1" applyAlignment="1">
      <alignment horizontal="left" wrapText="1"/>
    </xf>
    <xf numFmtId="0" fontId="14" fillId="0" borderId="0" xfId="7" applyFont="1" applyFill="1" applyBorder="1" applyAlignment="1">
      <alignment horizontal="left" vertical="top" wrapText="1"/>
    </xf>
    <xf numFmtId="0" fontId="14" fillId="0" borderId="5" xfId="7" applyFont="1" applyFill="1" applyBorder="1" applyAlignment="1">
      <alignment horizontal="left" vertical="top" wrapText="1"/>
    </xf>
    <xf numFmtId="0" fontId="14" fillId="0" borderId="10" xfId="7" applyFont="1" applyFill="1" applyBorder="1" applyAlignment="1">
      <alignment horizontal="left" vertical="top" wrapText="1"/>
    </xf>
    <xf numFmtId="0" fontId="14" fillId="0" borderId="11" xfId="7" applyFont="1" applyFill="1" applyBorder="1" applyAlignment="1">
      <alignment horizontal="left" vertical="top" wrapText="1"/>
    </xf>
    <xf numFmtId="0" fontId="18" fillId="0" borderId="1" xfId="7" applyFont="1" applyFill="1" applyBorder="1" applyAlignment="1">
      <alignment horizontal="left" wrapText="1"/>
    </xf>
    <xf numFmtId="0" fontId="18" fillId="0" borderId="2" xfId="7" applyFont="1" applyFill="1" applyBorder="1" applyAlignment="1">
      <alignment horizontal="left" wrapText="1"/>
    </xf>
    <xf numFmtId="0" fontId="18" fillId="0" borderId="0" xfId="7" applyFont="1" applyFill="1" applyBorder="1" applyAlignment="1">
      <alignment horizontal="left" wrapText="1"/>
    </xf>
    <xf numFmtId="0" fontId="18" fillId="0" borderId="5" xfId="7" applyFont="1" applyFill="1" applyBorder="1" applyAlignment="1">
      <alignment horizontal="left" wrapText="1"/>
    </xf>
    <xf numFmtId="0" fontId="19" fillId="0" borderId="6" xfId="7" applyFont="1" applyFill="1" applyBorder="1" applyAlignment="1">
      <alignment horizontal="center" vertical="top" wrapText="1"/>
    </xf>
    <xf numFmtId="0" fontId="18" fillId="0" borderId="9" xfId="7" applyFont="1" applyFill="1" applyBorder="1" applyAlignment="1">
      <alignment horizontal="center" vertical="top" wrapText="1"/>
    </xf>
    <xf numFmtId="0" fontId="21" fillId="0" borderId="0" xfId="7" applyFont="1" applyFill="1" applyBorder="1" applyAlignment="1">
      <alignment horizontal="left" vertical="top" wrapText="1"/>
    </xf>
    <xf numFmtId="0" fontId="21" fillId="0" borderId="0" xfId="7" applyFont="1" applyFill="1" applyAlignment="1">
      <alignment horizontal="left" vertical="top"/>
    </xf>
    <xf numFmtId="0" fontId="21" fillId="0" borderId="5" xfId="7" applyFont="1" applyFill="1" applyBorder="1" applyAlignment="1">
      <alignment horizontal="left" vertical="top"/>
    </xf>
    <xf numFmtId="0" fontId="21" fillId="0" borderId="10" xfId="7" applyFont="1" applyFill="1" applyBorder="1" applyAlignment="1">
      <alignment horizontal="left" vertical="top"/>
    </xf>
    <xf numFmtId="0" fontId="21" fillId="0" borderId="11" xfId="7" applyFont="1" applyFill="1" applyBorder="1" applyAlignment="1">
      <alignment horizontal="left" vertical="top"/>
    </xf>
    <xf numFmtId="0" fontId="14" fillId="0" borderId="8" xfId="7" applyFont="1" applyFill="1" applyBorder="1" applyAlignment="1">
      <alignment horizontal="center" wrapText="1"/>
    </xf>
    <xf numFmtId="0" fontId="21" fillId="0" borderId="8" xfId="7" applyNumberFormat="1" applyFont="1" applyFill="1" applyBorder="1" applyAlignment="1">
      <alignment horizontal="center" wrapText="1"/>
    </xf>
    <xf numFmtId="0" fontId="26" fillId="0" borderId="7" xfId="7" applyFont="1" applyFill="1" applyBorder="1" applyAlignment="1">
      <alignment horizontal="center" vertical="top" wrapText="1"/>
    </xf>
    <xf numFmtId="0" fontId="26" fillId="0" borderId="8" xfId="7" applyFont="1" applyFill="1" applyBorder="1" applyAlignment="1">
      <alignment horizontal="center" vertical="top" wrapText="1"/>
    </xf>
    <xf numFmtId="0" fontId="14" fillId="0" borderId="9" xfId="7" applyFont="1" applyFill="1" applyBorder="1" applyAlignment="1">
      <alignment horizontal="center" wrapText="1"/>
    </xf>
    <xf numFmtId="0" fontId="18" fillId="0" borderId="7" xfId="3" applyFont="1" applyFill="1" applyBorder="1" applyAlignment="1">
      <alignment horizontal="center" vertical="top" wrapText="1"/>
    </xf>
    <xf numFmtId="0" fontId="18" fillId="0" borderId="8" xfId="3" applyFont="1" applyFill="1" applyBorder="1" applyAlignment="1">
      <alignment horizontal="center" vertical="top"/>
    </xf>
    <xf numFmtId="0" fontId="26" fillId="0" borderId="8" xfId="3" applyFont="1" applyFill="1" applyBorder="1" applyAlignment="1">
      <alignment horizontal="center" vertical="top" wrapText="1"/>
    </xf>
    <xf numFmtId="0" fontId="26" fillId="0" borderId="5" xfId="3" applyFont="1" applyFill="1" applyBorder="1" applyAlignment="1">
      <alignment horizontal="center" vertical="top" wrapText="1"/>
    </xf>
    <xf numFmtId="0" fontId="18" fillId="0" borderId="8" xfId="3" applyFont="1" applyFill="1" applyBorder="1" applyAlignment="1">
      <alignment horizontal="center" vertical="top" wrapText="1"/>
    </xf>
    <xf numFmtId="0" fontId="21" fillId="0" borderId="8" xfId="3" applyFont="1" applyFill="1" applyBorder="1" applyAlignment="1">
      <alignment horizontal="center" wrapText="1"/>
    </xf>
    <xf numFmtId="0" fontId="21" fillId="0" borderId="8" xfId="3" applyFont="1" applyFill="1" applyBorder="1" applyAlignment="1">
      <alignment horizontal="center"/>
    </xf>
    <xf numFmtId="0" fontId="21" fillId="0" borderId="5" xfId="3" applyFont="1" applyFill="1" applyBorder="1" applyAlignment="1">
      <alignment horizontal="center" wrapText="1"/>
    </xf>
    <xf numFmtId="0" fontId="21" fillId="0" borderId="5" xfId="3" applyFont="1" applyFill="1" applyBorder="1" applyAlignment="1">
      <alignment horizontal="center"/>
    </xf>
    <xf numFmtId="0" fontId="14" fillId="0" borderId="8" xfId="3" applyNumberFormat="1" applyFont="1" applyFill="1" applyBorder="1" applyAlignment="1">
      <alignment horizontal="center" wrapText="1"/>
    </xf>
    <xf numFmtId="0" fontId="18" fillId="0" borderId="1" xfId="3" applyFont="1" applyFill="1" applyBorder="1" applyAlignment="1">
      <alignment horizontal="left" wrapText="1"/>
    </xf>
    <xf numFmtId="0" fontId="3" fillId="0" borderId="1" xfId="3" applyFont="1" applyFill="1" applyBorder="1" applyAlignment="1">
      <alignment horizontal="left" wrapText="1"/>
    </xf>
    <xf numFmtId="0" fontId="3" fillId="0" borderId="2" xfId="3" applyFont="1" applyFill="1" applyBorder="1" applyAlignment="1">
      <alignment horizontal="left" wrapText="1"/>
    </xf>
    <xf numFmtId="0" fontId="3" fillId="0" borderId="0" xfId="3" applyFont="1" applyFill="1" applyAlignment="1">
      <alignment horizontal="left" wrapText="1"/>
    </xf>
    <xf numFmtId="0" fontId="3" fillId="0" borderId="5" xfId="3" applyFont="1" applyFill="1" applyBorder="1" applyAlignment="1">
      <alignment horizontal="left" wrapText="1"/>
    </xf>
    <xf numFmtId="0" fontId="34" fillId="16" borderId="7" xfId="3" applyFont="1" applyFill="1" applyBorder="1" applyAlignment="1">
      <alignment horizontal="center" vertical="top" wrapText="1"/>
    </xf>
    <xf numFmtId="0" fontId="34" fillId="16" borderId="8" xfId="3" applyFont="1" applyFill="1" applyBorder="1" applyAlignment="1">
      <alignment horizontal="center" vertical="top"/>
    </xf>
    <xf numFmtId="0" fontId="18" fillId="0" borderId="2" xfId="3" applyFont="1" applyFill="1" applyBorder="1" applyAlignment="1">
      <alignment horizontal="center" vertical="top" wrapText="1"/>
    </xf>
    <xf numFmtId="0" fontId="18" fillId="0" borderId="5" xfId="3" applyFont="1" applyFill="1" applyBorder="1" applyAlignment="1">
      <alignment horizontal="center" vertical="top" wrapText="1"/>
    </xf>
    <xf numFmtId="0" fontId="21" fillId="0" borderId="0" xfId="3" applyFont="1" applyFill="1" applyBorder="1" applyAlignment="1">
      <alignment horizontal="left" vertical="top" wrapText="1"/>
    </xf>
    <xf numFmtId="0" fontId="21" fillId="0" borderId="5" xfId="3" applyFont="1" applyFill="1" applyBorder="1" applyAlignment="1">
      <alignment horizontal="left" vertical="top" wrapText="1"/>
    </xf>
    <xf numFmtId="0" fontId="21" fillId="0" borderId="10" xfId="3" applyFont="1" applyFill="1" applyBorder="1" applyAlignment="1">
      <alignment horizontal="left" vertical="top" wrapText="1"/>
    </xf>
    <xf numFmtId="0" fontId="21" fillId="0" borderId="11" xfId="3" applyFont="1" applyFill="1" applyBorder="1" applyAlignment="1">
      <alignment horizontal="left" vertical="top" wrapText="1"/>
    </xf>
    <xf numFmtId="0" fontId="36" fillId="0" borderId="9" xfId="3" applyFont="1" applyFill="1" applyBorder="1" applyAlignment="1">
      <alignment horizontal="center" wrapText="1"/>
    </xf>
    <xf numFmtId="0" fontId="36" fillId="0" borderId="9" xfId="3" applyFont="1" applyFill="1" applyBorder="1" applyAlignment="1">
      <alignment horizontal="center"/>
    </xf>
    <xf numFmtId="0" fontId="36" fillId="16" borderId="8" xfId="3" applyFont="1" applyFill="1" applyBorder="1" applyAlignment="1">
      <alignment horizontal="center" wrapText="1"/>
    </xf>
    <xf numFmtId="0" fontId="36" fillId="16" borderId="8" xfId="3" applyFont="1" applyFill="1" applyBorder="1" applyAlignment="1">
      <alignment horizontal="center"/>
    </xf>
    <xf numFmtId="0" fontId="34" fillId="0" borderId="6" xfId="3" applyFont="1" applyFill="1" applyBorder="1" applyAlignment="1">
      <alignment horizontal="center" vertical="top" wrapText="1"/>
    </xf>
    <xf numFmtId="0" fontId="34" fillId="0" borderId="9" xfId="3" applyFont="1" applyFill="1" applyBorder="1" applyAlignment="1">
      <alignment horizontal="center" vertical="top"/>
    </xf>
    <xf numFmtId="0" fontId="14" fillId="0" borderId="5" xfId="3" applyNumberFormat="1" applyFont="1" applyFill="1" applyBorder="1" applyAlignment="1">
      <alignment horizontal="center" wrapText="1"/>
    </xf>
    <xf numFmtId="0" fontId="26" fillId="0" borderId="1" xfId="7" applyFont="1" applyBorder="1" applyAlignment="1">
      <alignment horizontal="left" wrapText="1"/>
    </xf>
    <xf numFmtId="0" fontId="26" fillId="0" borderId="2" xfId="7" applyFont="1" applyBorder="1" applyAlignment="1">
      <alignment horizontal="left" wrapText="1"/>
    </xf>
    <xf numFmtId="0" fontId="26" fillId="0" borderId="0" xfId="7" applyFont="1" applyBorder="1" applyAlignment="1">
      <alignment horizontal="left" wrapText="1"/>
    </xf>
    <xf numFmtId="0" fontId="26" fillId="0" borderId="5" xfId="7" applyFont="1" applyBorder="1" applyAlignment="1">
      <alignment horizontal="left" wrapText="1"/>
    </xf>
    <xf numFmtId="0" fontId="14" fillId="0" borderId="0" xfId="7" applyFont="1" applyBorder="1" applyAlignment="1">
      <alignment horizontal="left" vertical="top" wrapText="1"/>
    </xf>
    <xf numFmtId="0" fontId="14" fillId="0" borderId="5" xfId="7" applyFont="1" applyBorder="1" applyAlignment="1">
      <alignment horizontal="left" vertical="top" wrapText="1"/>
    </xf>
    <xf numFmtId="0" fontId="14" fillId="0" borderId="10" xfId="7" applyFont="1" applyBorder="1" applyAlignment="1">
      <alignment horizontal="left" vertical="top" wrapText="1"/>
    </xf>
    <xf numFmtId="0" fontId="14" fillId="0" borderId="11" xfId="7" applyFont="1" applyBorder="1" applyAlignment="1">
      <alignment horizontal="left" vertical="top" wrapText="1"/>
    </xf>
    <xf numFmtId="0" fontId="26" fillId="0" borderId="1" xfId="7" applyFont="1" applyFill="1" applyBorder="1" applyAlignment="1">
      <alignment wrapText="1"/>
    </xf>
    <xf numFmtId="0" fontId="26" fillId="0" borderId="2" xfId="7" applyFont="1" applyFill="1" applyBorder="1" applyAlignment="1">
      <alignment wrapText="1"/>
    </xf>
    <xf numFmtId="0" fontId="26" fillId="0" borderId="0" xfId="7" applyFont="1" applyFill="1" applyBorder="1" applyAlignment="1">
      <alignment wrapText="1"/>
    </xf>
    <xf numFmtId="0" fontId="26" fillId="0" borderId="5" xfId="7" applyFont="1" applyFill="1" applyBorder="1" applyAlignment="1">
      <alignment wrapText="1"/>
    </xf>
    <xf numFmtId="0" fontId="26" fillId="0" borderId="6" xfId="7" applyNumberFormat="1" applyFont="1" applyFill="1" applyBorder="1" applyAlignment="1">
      <alignment horizontal="center" vertical="top" wrapText="1"/>
    </xf>
    <xf numFmtId="0" fontId="26" fillId="0" borderId="9" xfId="7" applyFont="1" applyFill="1" applyBorder="1" applyAlignment="1">
      <alignment horizontal="center" vertical="top"/>
    </xf>
    <xf numFmtId="0" fontId="26" fillId="0" borderId="7" xfId="7" applyNumberFormat="1" applyFont="1" applyFill="1" applyBorder="1" applyAlignment="1">
      <alignment horizontal="center" vertical="top" wrapText="1"/>
    </xf>
    <xf numFmtId="0" fontId="26" fillId="0" borderId="8" xfId="7" applyNumberFormat="1" applyFont="1" applyFill="1" applyBorder="1" applyAlignment="1">
      <alignment horizontal="center" vertical="top"/>
    </xf>
    <xf numFmtId="178" fontId="14" fillId="0" borderId="8" xfId="7" applyNumberFormat="1" applyFont="1" applyFill="1" applyBorder="1" applyAlignment="1">
      <alignment horizontal="center" wrapText="1"/>
    </xf>
    <xf numFmtId="178" fontId="14" fillId="0" borderId="9" xfId="7" applyNumberFormat="1" applyFont="1" applyFill="1" applyBorder="1" applyAlignment="1" applyProtection="1">
      <alignment horizontal="center" wrapText="1"/>
      <protection locked="0"/>
    </xf>
    <xf numFmtId="0" fontId="14" fillId="0" borderId="0" xfId="7" applyFont="1" applyFill="1" applyBorder="1" applyAlignment="1">
      <alignment vertical="top" wrapText="1"/>
    </xf>
    <xf numFmtId="0" fontId="14" fillId="0" borderId="5" xfId="7" applyFont="1" applyFill="1" applyBorder="1" applyAlignment="1">
      <alignment vertical="top" wrapText="1"/>
    </xf>
    <xf numFmtId="0" fontId="14" fillId="0" borderId="10" xfId="7" applyFont="1" applyFill="1" applyBorder="1" applyAlignment="1">
      <alignment vertical="top" wrapText="1"/>
    </xf>
    <xf numFmtId="0" fontId="14" fillId="0" borderId="11" xfId="7" applyFont="1" applyFill="1" applyBorder="1" applyAlignment="1">
      <alignment vertical="top" wrapText="1"/>
    </xf>
    <xf numFmtId="0" fontId="5" fillId="0" borderId="8" xfId="7" applyFont="1" applyFill="1" applyBorder="1" applyAlignment="1">
      <alignment horizontal="center" wrapText="1"/>
    </xf>
    <xf numFmtId="0" fontId="14" fillId="0" borderId="8" xfId="7" applyFont="1" applyFill="1" applyBorder="1" applyAlignment="1">
      <alignment horizontal="center"/>
    </xf>
    <xf numFmtId="177" fontId="24" fillId="0" borderId="9" xfId="7" quotePrefix="1" applyNumberFormat="1" applyFont="1" applyFill="1" applyBorder="1" applyAlignment="1">
      <alignment horizontal="right" vertical="center"/>
    </xf>
    <xf numFmtId="177" fontId="24" fillId="0" borderId="0" xfId="7" quotePrefix="1" applyNumberFormat="1" applyFont="1" applyFill="1" applyBorder="1" applyAlignment="1">
      <alignment horizontal="right" vertical="center"/>
    </xf>
    <xf numFmtId="49" fontId="14" fillId="0" borderId="0" xfId="7" applyNumberFormat="1" applyFont="1" applyFill="1" applyBorder="1" applyAlignment="1">
      <alignment horizontal="left" vertical="center"/>
    </xf>
    <xf numFmtId="189" fontId="25" fillId="0" borderId="9" xfId="64" quotePrefix="1" applyNumberFormat="1" applyFont="1" applyFill="1" applyBorder="1" applyAlignment="1">
      <alignment horizontal="right" vertical="center"/>
    </xf>
    <xf numFmtId="189" fontId="25" fillId="0" borderId="0" xfId="64" quotePrefix="1" applyNumberFormat="1" applyFont="1" applyFill="1" applyBorder="1" applyAlignment="1">
      <alignment horizontal="right" vertical="center"/>
    </xf>
    <xf numFmtId="179" fontId="25" fillId="0" borderId="0" xfId="64" quotePrefix="1" applyNumberFormat="1" applyFont="1" applyFill="1" applyBorder="1" applyAlignment="1">
      <alignment horizontal="right" vertical="center"/>
    </xf>
    <xf numFmtId="0" fontId="14" fillId="0" borderId="0" xfId="17" applyFont="1" applyFill="1" applyBorder="1" applyAlignment="1">
      <alignment horizontal="left" vertical="center"/>
    </xf>
    <xf numFmtId="0" fontId="20" fillId="0" borderId="0" xfId="17" applyFont="1" applyFill="1" applyBorder="1" applyAlignment="1">
      <alignment horizontal="left" vertical="center"/>
    </xf>
    <xf numFmtId="189" fontId="25" fillId="0" borderId="0" xfId="64" applyNumberFormat="1" applyFont="1" applyFill="1" applyBorder="1" applyAlignment="1">
      <alignment horizontal="right" vertical="center"/>
    </xf>
    <xf numFmtId="179" fontId="25" fillId="0" borderId="0" xfId="64" applyNumberFormat="1" applyFont="1" applyFill="1" applyBorder="1" applyAlignment="1">
      <alignment horizontal="right" vertical="center"/>
    </xf>
    <xf numFmtId="49" fontId="24" fillId="0" borderId="0" xfId="5" applyNumberFormat="1" applyFont="1" applyFill="1" applyBorder="1" applyAlignment="1">
      <alignment horizontal="left" vertical="center"/>
    </xf>
    <xf numFmtId="49" fontId="21" fillId="0" borderId="0" xfId="15" applyNumberFormat="1" applyFont="1" applyFill="1" applyAlignment="1">
      <alignment horizontal="left" vertical="center"/>
    </xf>
    <xf numFmtId="49" fontId="61" fillId="0" borderId="0" xfId="5" applyNumberFormat="1" applyFont="1" applyFill="1" applyBorder="1" applyAlignment="1">
      <alignment horizontal="left" vertical="center"/>
    </xf>
    <xf numFmtId="49" fontId="26" fillId="0" borderId="0" xfId="5" applyNumberFormat="1" applyFont="1" applyFill="1" applyAlignment="1">
      <alignment horizontal="left" vertical="center"/>
    </xf>
    <xf numFmtId="0" fontId="14" fillId="0" borderId="0" xfId="64" applyFont="1" applyFill="1" applyBorder="1" applyAlignment="1">
      <alignment horizontal="left" vertical="center"/>
    </xf>
    <xf numFmtId="0" fontId="21" fillId="0" borderId="5" xfId="64" applyFont="1" applyFill="1" applyBorder="1" applyAlignment="1">
      <alignment horizontal="left" vertical="center"/>
    </xf>
    <xf numFmtId="0" fontId="26" fillId="0" borderId="0" xfId="5" applyFont="1" applyFill="1" applyAlignment="1">
      <alignment horizontal="left" vertical="center"/>
    </xf>
    <xf numFmtId="177" fontId="24" fillId="0" borderId="0" xfId="18" quotePrefix="1" applyNumberFormat="1" applyFont="1" applyFill="1" applyAlignment="1">
      <alignment horizontal="right" vertical="center"/>
    </xf>
    <xf numFmtId="177" fontId="24" fillId="0" borderId="0" xfId="18" applyNumberFormat="1" applyFont="1" applyFill="1" applyAlignment="1">
      <alignment horizontal="right" vertical="center"/>
    </xf>
    <xf numFmtId="49" fontId="24" fillId="0" borderId="0" xfId="18" applyNumberFormat="1" applyFont="1" applyFill="1" applyAlignment="1">
      <alignment horizontal="left" vertical="center"/>
    </xf>
    <xf numFmtId="49" fontId="14" fillId="0" borderId="5" xfId="18" applyNumberFormat="1" applyFont="1" applyFill="1" applyBorder="1" applyAlignment="1">
      <alignment horizontal="left" vertical="center"/>
    </xf>
    <xf numFmtId="0" fontId="26" fillId="0" borderId="0" xfId="18" applyFont="1" applyFill="1" applyAlignment="1">
      <alignment horizontal="left" vertical="center"/>
    </xf>
    <xf numFmtId="0" fontId="14" fillId="0" borderId="5" xfId="18" applyFont="1" applyFill="1" applyBorder="1" applyAlignment="1">
      <alignment horizontal="left" vertical="center"/>
    </xf>
    <xf numFmtId="0" fontId="26" fillId="0" borderId="0" xfId="5" applyFont="1" applyFill="1" applyBorder="1" applyAlignment="1">
      <alignment horizontal="left" vertical="center"/>
    </xf>
    <xf numFmtId="176" fontId="25" fillId="0" borderId="0" xfId="1" quotePrefix="1" applyNumberFormat="1" applyFont="1" applyFill="1" applyAlignment="1">
      <alignment horizontal="right" vertical="center"/>
    </xf>
    <xf numFmtId="0" fontId="14" fillId="0" borderId="0" xfId="1" applyNumberFormat="1" applyFont="1" applyFill="1" applyAlignment="1">
      <alignment horizontal="left" vertical="center"/>
    </xf>
    <xf numFmtId="0" fontId="26" fillId="0" borderId="0" xfId="6" applyFont="1" applyFill="1" applyBorder="1" applyAlignment="1">
      <alignment horizontal="left" vertical="center"/>
    </xf>
    <xf numFmtId="0" fontId="26" fillId="0" borderId="0" xfId="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applyFont="1" applyFill="1" applyBorder="1" applyAlignment="1">
      <alignment horizontal="left" vertical="center" wrapText="1"/>
    </xf>
    <xf numFmtId="49" fontId="24" fillId="0" borderId="0" xfId="1" applyNumberFormat="1" applyFont="1" applyFill="1" applyAlignment="1">
      <alignment horizontal="left" vertical="center"/>
    </xf>
    <xf numFmtId="176" fontId="25" fillId="0" borderId="0" xfId="1" applyNumberFormat="1" applyFont="1" applyFill="1" applyAlignment="1">
      <alignment horizontal="right" vertical="center"/>
    </xf>
    <xf numFmtId="49" fontId="14" fillId="0" borderId="0" xfId="3" applyNumberFormat="1" applyFont="1" applyFill="1" applyAlignment="1">
      <alignment horizontal="left" vertical="center"/>
    </xf>
    <xf numFmtId="0" fontId="3" fillId="0" borderId="5" xfId="1" applyFont="1" applyFill="1" applyBorder="1" applyAlignment="1">
      <alignment horizontal="left" vertical="center"/>
    </xf>
    <xf numFmtId="0" fontId="3" fillId="0" borderId="0" xfId="1" applyFont="1" applyFill="1" applyAlignment="1">
      <alignment horizontal="right" vertical="center"/>
    </xf>
    <xf numFmtId="0" fontId="14" fillId="0" borderId="0" xfId="1" applyFont="1" applyFill="1" applyAlignment="1">
      <alignment horizontal="left" vertical="center"/>
    </xf>
    <xf numFmtId="49" fontId="20" fillId="0" borderId="5" xfId="1" applyNumberFormat="1" applyFont="1" applyFill="1" applyBorder="1" applyAlignment="1">
      <alignment horizontal="left" vertical="center"/>
    </xf>
    <xf numFmtId="0" fontId="21" fillId="0" borderId="5" xfId="1" applyFont="1" applyFill="1" applyBorder="1" applyAlignment="1">
      <alignment horizontal="left" vertical="center"/>
    </xf>
    <xf numFmtId="0" fontId="14" fillId="0" borderId="5" xfId="7" applyFont="1" applyFill="1" applyBorder="1" applyAlignment="1">
      <alignment horizontal="left" vertical="center"/>
    </xf>
    <xf numFmtId="177" fontId="24" fillId="0" borderId="0" xfId="7" applyNumberFormat="1" applyFont="1" applyFill="1" applyBorder="1" applyAlignment="1">
      <alignment horizontal="right" vertical="center"/>
    </xf>
    <xf numFmtId="177" fontId="24" fillId="0" borderId="9" xfId="7" applyNumberFormat="1" applyFont="1" applyFill="1" applyBorder="1" applyAlignment="1">
      <alignment horizontal="right" vertical="center"/>
    </xf>
    <xf numFmtId="49" fontId="24" fillId="0" borderId="0" xfId="7" applyNumberFormat="1" applyFont="1" applyFill="1" applyAlignment="1">
      <alignment horizontal="left" vertical="center"/>
    </xf>
    <xf numFmtId="0" fontId="26" fillId="0" borderId="0" xfId="6" applyFont="1" applyFill="1" applyBorder="1" applyAlignment="1">
      <alignment horizontal="left" vertical="center"/>
    </xf>
    <xf numFmtId="0" fontId="14" fillId="0" borderId="0" xfId="7" applyFont="1" applyFill="1" applyBorder="1" applyAlignment="1">
      <alignment horizontal="left" vertical="center"/>
    </xf>
    <xf numFmtId="49" fontId="26" fillId="0" borderId="0" xfId="6" applyNumberFormat="1" applyFont="1" applyFill="1" applyBorder="1" applyAlignment="1">
      <alignment horizontal="left" vertical="center"/>
    </xf>
    <xf numFmtId="49" fontId="25" fillId="0" borderId="0" xfId="11" applyNumberFormat="1" applyFont="1" applyFill="1" applyBorder="1" applyAlignment="1">
      <alignment horizontal="left" vertical="center"/>
    </xf>
    <xf numFmtId="49" fontId="21" fillId="0" borderId="0" xfId="11" applyNumberFormat="1" applyFont="1" applyFill="1" applyBorder="1" applyAlignment="1">
      <alignment horizontal="left" vertical="center"/>
    </xf>
    <xf numFmtId="178" fontId="25" fillId="0" borderId="0" xfId="7" quotePrefix="1" applyNumberFormat="1" applyFont="1" applyFill="1" applyAlignment="1">
      <alignment horizontal="right" vertical="center"/>
    </xf>
    <xf numFmtId="177" fontId="21" fillId="0" borderId="0" xfId="7" applyNumberFormat="1" applyFont="1" applyFill="1" applyBorder="1" applyAlignment="1">
      <alignment horizontal="left" vertical="center"/>
    </xf>
    <xf numFmtId="183" fontId="25" fillId="0" borderId="0" xfId="7" quotePrefix="1" applyNumberFormat="1" applyFont="1" applyFill="1" applyAlignment="1">
      <alignment horizontal="right" vertical="center"/>
    </xf>
    <xf numFmtId="183" fontId="25" fillId="0" borderId="0" xfId="7" applyNumberFormat="1" applyFont="1" applyFill="1" applyAlignment="1">
      <alignment horizontal="right" vertical="center"/>
    </xf>
    <xf numFmtId="0" fontId="21" fillId="0" borderId="5" xfId="7" applyFont="1" applyFill="1" applyBorder="1" applyAlignment="1">
      <alignment horizontal="left" vertical="center"/>
    </xf>
    <xf numFmtId="20" fontId="18" fillId="0" borderId="0" xfId="12" applyNumberFormat="1" applyFont="1" applyFill="1" applyBorder="1" applyAlignment="1">
      <alignment horizontal="left" vertical="center"/>
    </xf>
  </cellXfs>
  <cellStyles count="70">
    <cellStyle name="20% - アクセント 1 2" xfId="20"/>
    <cellStyle name="20% - アクセント 2 2" xfId="21"/>
    <cellStyle name="20% - アクセント 3 2" xfId="22"/>
    <cellStyle name="20% - アクセント 4 2" xfId="23"/>
    <cellStyle name="20% - アクセント 5 2" xfId="24"/>
    <cellStyle name="20% - アクセント 6 2" xfId="25"/>
    <cellStyle name="40% - アクセント 1 2" xfId="26"/>
    <cellStyle name="40% - アクセント 2 2" xfId="27"/>
    <cellStyle name="40% - アクセント 3 2" xfId="28"/>
    <cellStyle name="40% - アクセント 4 2" xfId="29"/>
    <cellStyle name="40% - アクセント 5 2" xfId="30"/>
    <cellStyle name="40% - アクセント 6 2" xfId="31"/>
    <cellStyle name="60% - アクセント 1 2" xfId="32"/>
    <cellStyle name="60% - アクセント 2 2" xfId="33"/>
    <cellStyle name="60% - アクセント 3 2" xfId="34"/>
    <cellStyle name="60% - アクセント 4 2" xfId="35"/>
    <cellStyle name="60% - アクセント 5 2" xfId="36"/>
    <cellStyle name="60% - アクセント 6 2" xfId="37"/>
    <cellStyle name="アクセント 1 2" xfId="38"/>
    <cellStyle name="アクセント 2 2" xfId="39"/>
    <cellStyle name="アクセント 3 2" xfId="40"/>
    <cellStyle name="アクセント 4 2" xfId="41"/>
    <cellStyle name="アクセント 5 2" xfId="42"/>
    <cellStyle name="アクセント 6 2" xfId="43"/>
    <cellStyle name="チェック セル 2" xfId="44"/>
    <cellStyle name="チェック セル 2 2" xfId="68"/>
    <cellStyle name="どちらでもない 2" xfId="45"/>
    <cellStyle name="パーセント" xfId="10" builtinId="5"/>
    <cellStyle name="リンク セル 2" xfId="46"/>
    <cellStyle name="悪い 2" xfId="47"/>
    <cellStyle name="計算 2" xfId="48"/>
    <cellStyle name="警告文 2" xfId="49"/>
    <cellStyle name="桁区切り" xfId="9" builtinId="6"/>
    <cellStyle name="桁区切り 2" xfId="4"/>
    <cellStyle name="桁区切り 3" xfId="60"/>
    <cellStyle name="桁区切り 4" xfId="8"/>
    <cellStyle name="見出し 1 2" xfId="50"/>
    <cellStyle name="見出し 2 2" xfId="51"/>
    <cellStyle name="見出し 3 2" xfId="52"/>
    <cellStyle name="見出し 4 2" xfId="53"/>
    <cellStyle name="集計 2" xfId="54"/>
    <cellStyle name="出力 2" xfId="55"/>
    <cellStyle name="説明文 2" xfId="56"/>
    <cellStyle name="通貨 2" xfId="65"/>
    <cellStyle name="通貨 2 2" xfId="69"/>
    <cellStyle name="入力 2" xfId="57"/>
    <cellStyle name="標準" xfId="0" builtinId="0"/>
    <cellStyle name="標準 2" xfId="1"/>
    <cellStyle name="標準 2 2" xfId="6"/>
    <cellStyle name="標準 2 3" xfId="18"/>
    <cellStyle name="標準 2 3 2" xfId="66"/>
    <cellStyle name="標準 2 4" xfId="64"/>
    <cellStyle name="標準 2 5" xfId="59"/>
    <cellStyle name="標準 3" xfId="5"/>
    <cellStyle name="標準 3 2" xfId="14"/>
    <cellStyle name="標準 3 2 2" xfId="16"/>
    <cellStyle name="標準 3 3" xfId="67"/>
    <cellStyle name="標準 4" xfId="3"/>
    <cellStyle name="標準 4 2" xfId="15"/>
    <cellStyle name="標準 4 3" xfId="63"/>
    <cellStyle name="標準 5" xfId="7"/>
    <cellStyle name="標準 5 2" xfId="62"/>
    <cellStyle name="標準 6" xfId="13"/>
    <cellStyle name="標準 6 2" xfId="61"/>
    <cellStyle name="標準_A006" xfId="17"/>
    <cellStyle name="標準_H20結果表様式　確報(2)" xfId="2"/>
    <cellStyle name="標準_完了●●（ Ｃ ）　136-206表" xfId="12"/>
    <cellStyle name="標準_速2－3" xfId="19"/>
    <cellStyle name="標準_平成15年確報集計字種" xfId="11"/>
    <cellStyle name="良い 2" xfId="58"/>
  </cellStyles>
  <dxfs count="0"/>
  <tableStyles count="0" defaultTableStyle="TableStyleMedium2" defaultPivotStyle="PivotStyleLight16"/>
  <colors>
    <mruColors>
      <color rgb="FF97E4FF"/>
      <color rgb="FF99CC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高齢者の単身・夫婦のみ世帯数</a:t>
            </a:r>
          </a:p>
        </c:rich>
      </c:tx>
      <c:layout>
        <c:manualLayout>
          <c:xMode val="edge"/>
          <c:yMode val="edge"/>
          <c:x val="0.30277777777777776"/>
          <c:y val="2.614379084967320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F7B7-4381-8621-EF976960C959}"/>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F7B7-4381-8621-EF976960C959}"/>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10"/>
        <c:overlap val="100"/>
        <c:axId val="517957080"/>
        <c:axId val="517951592"/>
      </c:barChart>
      <c:catAx>
        <c:axId val="51795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17951592"/>
        <c:crosses val="autoZero"/>
        <c:auto val="1"/>
        <c:lblAlgn val="ctr"/>
        <c:lblOffset val="100"/>
        <c:noMultiLvlLbl val="0"/>
      </c:catAx>
      <c:valAx>
        <c:axId val="517951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17957080"/>
        <c:crosses val="autoZero"/>
        <c:crossBetween val="between"/>
      </c:valAx>
      <c:spPr>
        <a:noFill/>
        <a:ln>
          <a:solidFill>
            <a:sysClr val="windowText" lastClr="000000"/>
          </a:solidFill>
        </a:ln>
        <a:effectLst/>
      </c:spPr>
    </c:plotArea>
    <c:legend>
      <c:legendPos val="b"/>
      <c:layout>
        <c:manualLayout>
          <c:xMode val="edge"/>
          <c:yMode val="edge"/>
          <c:x val="0.40902793910516239"/>
          <c:y val="0.88682170542635663"/>
          <c:w val="0.20622066662009608"/>
          <c:h val="8.21705426356589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sz="10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r>
              <a:rPr lang="ja-JP" altLang="en-US" sz="1200">
                <a:latin typeface="HG創英角ﾎﾟｯﾌﾟ体" panose="040B0A09000000000000" pitchFamily="49" charset="-128"/>
                <a:ea typeface="HG創英角ﾎﾟｯﾌﾟ体" panose="040B0A09000000000000" pitchFamily="49" charset="-128"/>
              </a:rPr>
              <a:t>年収別に見た民営</a:t>
            </a:r>
            <a:r>
              <a:rPr lang="ja-JP" sz="1200">
                <a:latin typeface="HG創英角ﾎﾟｯﾌﾟ体" panose="040B0A09000000000000" pitchFamily="49" charset="-128"/>
                <a:ea typeface="HG創英角ﾎﾟｯﾌﾟ体" panose="040B0A09000000000000" pitchFamily="49" charset="-128"/>
              </a:rPr>
              <a:t>借家で暮らす高齢単身・夫婦のみ世帯数</a:t>
            </a:r>
            <a:r>
              <a:rPr lang="en-US" sz="1200">
                <a:latin typeface="HG創英角ﾎﾟｯﾌﾟ体" panose="040B0A09000000000000" pitchFamily="49" charset="-128"/>
                <a:ea typeface="HG創英角ﾎﾟｯﾌﾟ体" panose="040B0A09000000000000" pitchFamily="49" charset="-128"/>
              </a:rPr>
              <a:t/>
            </a:r>
            <a:br>
              <a:rPr lang="en-US" sz="1200">
                <a:latin typeface="HG創英角ﾎﾟｯﾌﾟ体" panose="040B0A09000000000000" pitchFamily="49" charset="-128"/>
                <a:ea typeface="HG創英角ﾎﾟｯﾌﾟ体" panose="040B0A09000000000000" pitchFamily="49" charset="-128"/>
              </a:rPr>
            </a:br>
            <a:r>
              <a:rPr lang="ja-JP" sz="1200">
                <a:latin typeface="HG創英角ﾎﾟｯﾌﾟ体" panose="040B0A09000000000000" pitchFamily="49" charset="-128"/>
                <a:ea typeface="HG創英角ﾎﾟｯﾌﾟ体" panose="040B0A09000000000000" pitchFamily="49" charset="-128"/>
              </a:rPr>
              <a:t>（</a:t>
            </a:r>
            <a:r>
              <a:rPr lang="ja-JP" altLang="en-US" sz="1200">
                <a:latin typeface="HG創英角ﾎﾟｯﾌﾟ体" panose="040B0A09000000000000" pitchFamily="49" charset="-128"/>
                <a:ea typeface="HG創英角ﾎﾟｯﾌﾟ体" panose="040B0A09000000000000" pitchFamily="49" charset="-128"/>
              </a:rPr>
              <a:t>一部</a:t>
            </a:r>
            <a:r>
              <a:rPr lang="ja-JP" sz="1200">
                <a:latin typeface="HG創英角ﾎﾟｯﾌﾟ体" panose="040B0A09000000000000" pitchFamily="49" charset="-128"/>
                <a:ea typeface="HG創英角ﾎﾟｯﾌﾟ体" panose="040B0A09000000000000" pitchFamily="49" charset="-128"/>
              </a:rPr>
              <a:t>推計値）</a:t>
            </a:r>
          </a:p>
        </c:rich>
      </c:tx>
      <c:layout>
        <c:manualLayout>
          <c:xMode val="edge"/>
          <c:yMode val="edge"/>
          <c:x val="0.1737322834645669"/>
          <c:y val="1.673498019798865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創英角ﾎﾟｯﾌﾟ体" panose="040B0A09000000000000" pitchFamily="49" charset="-128"/>
              <a:ea typeface="HG創英角ﾎﾟｯﾌﾟ体" panose="040B0A09000000000000" pitchFamily="49" charset="-128"/>
              <a:cs typeface="+mn-cs"/>
            </a:defRPr>
          </a:pPr>
          <a:endParaRPr lang="ja-JP"/>
        </a:p>
      </c:txPr>
    </c:title>
    <c:autoTitleDeleted val="0"/>
    <c:plotArea>
      <c:layout>
        <c:manualLayout>
          <c:layoutTarget val="inner"/>
          <c:xMode val="edge"/>
          <c:yMode val="edge"/>
          <c:x val="9.4732352720655152E-2"/>
          <c:y val="0.23318598476865149"/>
          <c:w val="0.87914714406794392"/>
          <c:h val="0.51319413206164266"/>
        </c:manualLayout>
      </c:layout>
      <c:barChart>
        <c:barDir val="col"/>
        <c:grouping val="clustered"/>
        <c:varyColors val="0"/>
        <c:ser>
          <c:idx val="0"/>
          <c:order val="0"/>
          <c:tx>
            <c:strRef>
              <c:f>ニーズ把握シート!$B$57</c:f>
              <c:strCache>
                <c:ptCount val="1"/>
                <c:pt idx="0">
                  <c:v>　高齢単身（民営借家）</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ニーズ把握シート!$D$57:$F$57</c:f>
              <c:numCache>
                <c:formatCode>#,##0_);[Red]\(#,##0\)</c:formatCode>
                <c:ptCount val="3"/>
                <c:pt idx="0">
                  <c:v>611.27272727272725</c:v>
                </c:pt>
                <c:pt idx="1">
                  <c:v>998.90909090909088</c:v>
                </c:pt>
                <c:pt idx="2">
                  <c:v>417.4545454545455</c:v>
                </c:pt>
              </c:numCache>
            </c:numRef>
          </c:val>
          <c:extLst xmlns:c16r2="http://schemas.microsoft.com/office/drawing/2015/06/chart">
            <c:ext xmlns:c16="http://schemas.microsoft.com/office/drawing/2014/chart" uri="{C3380CC4-5D6E-409C-BE32-E72D297353CC}">
              <c16:uniqueId val="{00000000-4709-4D53-A191-805A9CF64D18}"/>
            </c:ext>
          </c:extLst>
        </c:ser>
        <c:ser>
          <c:idx val="1"/>
          <c:order val="1"/>
          <c:tx>
            <c:strRef>
              <c:f>ニーズ把握シート!$B$64</c:f>
              <c:strCache>
                <c:ptCount val="1"/>
                <c:pt idx="0">
                  <c:v>　高齢夫婦（民営借家）</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ニーズ把握シート!$D$51:$F$51</c:f>
              <c:strCache>
                <c:ptCount val="3"/>
                <c:pt idx="0">
                  <c:v>年収100万円未満</c:v>
                </c:pt>
                <c:pt idx="1">
                  <c:v>100～200万円未満</c:v>
                </c:pt>
                <c:pt idx="2">
                  <c:v>200～300万円未満</c:v>
                </c:pt>
              </c:strCache>
            </c:strRef>
          </c:cat>
          <c:val>
            <c:numRef>
              <c:f>ニーズ把握シート!$D$64:$F$64</c:f>
              <c:numCache>
                <c:formatCode>#,##0_);[Red]\(#,##0\)</c:formatCode>
                <c:ptCount val="3"/>
                <c:pt idx="0">
                  <c:v>71.05263157894737</c:v>
                </c:pt>
                <c:pt idx="1">
                  <c:v>426.31578947368416</c:v>
                </c:pt>
                <c:pt idx="2">
                  <c:v>402.63157894736844</c:v>
                </c:pt>
              </c:numCache>
            </c:numRef>
          </c:val>
          <c:extLst xmlns:c16r2="http://schemas.microsoft.com/office/drawing/2015/06/chart">
            <c:ext xmlns:c16="http://schemas.microsoft.com/office/drawing/2014/chart" uri="{C3380CC4-5D6E-409C-BE32-E72D297353CC}">
              <c16:uniqueId val="{00000001-4709-4D53-A191-805A9CF64D18}"/>
            </c:ext>
          </c:extLst>
        </c:ser>
        <c:dLbls>
          <c:showLegendKey val="0"/>
          <c:showVal val="0"/>
          <c:showCatName val="0"/>
          <c:showSerName val="0"/>
          <c:showPercent val="0"/>
          <c:showBubbleSize val="0"/>
        </c:dLbls>
        <c:gapWidth val="100"/>
        <c:overlap val="-30"/>
        <c:axId val="517951984"/>
        <c:axId val="517957472"/>
      </c:barChart>
      <c:catAx>
        <c:axId val="51795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17957472"/>
        <c:crosses val="autoZero"/>
        <c:auto val="1"/>
        <c:lblAlgn val="ctr"/>
        <c:lblOffset val="100"/>
        <c:noMultiLvlLbl val="0"/>
      </c:catAx>
      <c:valAx>
        <c:axId val="5179574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17951984"/>
        <c:crosses val="autoZero"/>
        <c:crossBetween val="between"/>
      </c:valAx>
      <c:spPr>
        <a:noFill/>
        <a:ln>
          <a:solidFill>
            <a:sysClr val="windowText" lastClr="000000"/>
          </a:solidFill>
        </a:ln>
        <a:effectLst/>
      </c:spPr>
    </c:plotArea>
    <c:legend>
      <c:legendPos val="b"/>
      <c:layout>
        <c:manualLayout>
          <c:xMode val="edge"/>
          <c:yMode val="edge"/>
          <c:x val="0.21503045179495722"/>
          <c:y val="0.83857025758215553"/>
          <c:w val="0.54124137931034477"/>
          <c:h val="6.271293375394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r>
              <a:rPr lang="en-US" altLang="ja-JP" sz="1200">
                <a:latin typeface="HGP創英角ｺﾞｼｯｸUB" panose="020B0900000000000000" pitchFamily="50" charset="-128"/>
                <a:ea typeface="HGP創英角ｺﾞｼｯｸUB" panose="020B0900000000000000" pitchFamily="50" charset="-128"/>
              </a:rPr>
              <a:t>75</a:t>
            </a:r>
            <a:r>
              <a:rPr lang="ja-JP" altLang="en-US" sz="1200">
                <a:latin typeface="HGP創英角ｺﾞｼｯｸUB" panose="020B0900000000000000" pitchFamily="50" charset="-128"/>
                <a:ea typeface="HGP創英角ｺﾞｼｯｸUB" panose="020B0900000000000000" pitchFamily="50" charset="-128"/>
              </a:rPr>
              <a:t>歳以上の単身・夫婦のみ世帯数</a:t>
            </a:r>
          </a:p>
        </c:rich>
      </c:tx>
      <c:layout>
        <c:manualLayout>
          <c:xMode val="edge"/>
          <c:yMode val="edge"/>
          <c:x val="0.28274288548577103"/>
          <c:y val="6.4546298524911453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HGP創英角ｺﾞｼｯｸUB" panose="020B0900000000000000" pitchFamily="50" charset="-128"/>
              <a:ea typeface="HGP創英角ｺﾞｼｯｸUB" panose="020B0900000000000000" pitchFamily="50" charset="-128"/>
              <a:cs typeface="+mn-cs"/>
            </a:defRPr>
          </a:pPr>
          <a:endParaRPr lang="ja-JP"/>
        </a:p>
      </c:txPr>
    </c:title>
    <c:autoTitleDeleted val="0"/>
    <c:plotArea>
      <c:layout>
        <c:manualLayout>
          <c:layoutTarget val="inner"/>
          <c:xMode val="edge"/>
          <c:yMode val="edge"/>
          <c:x val="0.11081714785651792"/>
          <c:y val="0.21631830629297763"/>
          <c:w val="0.85862729658792647"/>
          <c:h val="0.56648966779326271"/>
        </c:manualLayout>
      </c:layout>
      <c:barChart>
        <c:barDir val="col"/>
        <c:grouping val="stacked"/>
        <c:varyColors val="0"/>
        <c:ser>
          <c:idx val="0"/>
          <c:order val="0"/>
          <c:tx>
            <c:strRef>
              <c:f>ニーズ把握シート!$B$38</c:f>
              <c:strCache>
                <c:ptCount val="1"/>
                <c:pt idx="0">
                  <c:v>75歳以上単身世帯</c:v>
                </c:pt>
              </c:strCache>
            </c:strRef>
          </c:tx>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ニーズ把握シート!$C$38:$D$38</c:f>
              <c:numCache>
                <c:formatCode>#,##0_);[Red]\(#,##0\)</c:formatCode>
                <c:ptCount val="2"/>
                <c:pt idx="0">
                  <c:v>6970</c:v>
                </c:pt>
                <c:pt idx="1">
                  <c:v>6970</c:v>
                </c:pt>
              </c:numCache>
            </c:numRef>
          </c:val>
          <c:extLst xmlns:c16r2="http://schemas.microsoft.com/office/drawing/2015/06/chart">
            <c:ext xmlns:c16="http://schemas.microsoft.com/office/drawing/2014/chart" uri="{C3380CC4-5D6E-409C-BE32-E72D297353CC}">
              <c16:uniqueId val="{00000000-9EE1-41BA-8904-DD5360A6B739}"/>
            </c:ext>
          </c:extLst>
        </c:ser>
        <c:ser>
          <c:idx val="1"/>
          <c:order val="1"/>
          <c:tx>
            <c:strRef>
              <c:f>ニーズ把握シート!$B$39</c:f>
              <c:strCache>
                <c:ptCount val="1"/>
                <c:pt idx="0">
                  <c:v>75歳以上夫婦のみ世帯</c:v>
                </c:pt>
              </c:strCache>
            </c:strRef>
          </c:tx>
          <c:spPr>
            <a:solidFill>
              <a:schemeClr val="accent2">
                <a:lumMod val="40000"/>
                <a:lumOff val="6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ニーズ把握シート!$C$34:$D$34</c:f>
              <c:strCache>
                <c:ptCount val="2"/>
                <c:pt idx="0">
                  <c:v>世帯数</c:v>
                </c:pt>
                <c:pt idx="1">
                  <c:v>世帯人員</c:v>
                </c:pt>
              </c:strCache>
            </c:strRef>
          </c:cat>
          <c:val>
            <c:numRef>
              <c:f>ニーズ把握シート!$C$39:$D$39</c:f>
              <c:numCache>
                <c:formatCode>#,##0_);[Red]\(#,##0\)</c:formatCode>
                <c:ptCount val="2"/>
                <c:pt idx="0">
                  <c:v>5359</c:v>
                </c:pt>
                <c:pt idx="1">
                  <c:v>8799</c:v>
                </c:pt>
              </c:numCache>
            </c:numRef>
          </c:val>
          <c:extLst xmlns:c16r2="http://schemas.microsoft.com/office/drawing/2015/06/chart">
            <c:ext xmlns:c16="http://schemas.microsoft.com/office/drawing/2014/chart" uri="{C3380CC4-5D6E-409C-BE32-E72D297353CC}">
              <c16:uniqueId val="{00000001-9EE1-41BA-8904-DD5360A6B739}"/>
            </c:ext>
          </c:extLst>
        </c:ser>
        <c:dLbls>
          <c:showLegendKey val="0"/>
          <c:showVal val="0"/>
          <c:showCatName val="0"/>
          <c:showSerName val="0"/>
          <c:showPercent val="0"/>
          <c:showBubbleSize val="0"/>
        </c:dLbls>
        <c:gapWidth val="150"/>
        <c:overlap val="100"/>
        <c:axId val="517952768"/>
        <c:axId val="517953552"/>
      </c:barChart>
      <c:catAx>
        <c:axId val="51795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953552"/>
        <c:crosses val="autoZero"/>
        <c:auto val="1"/>
        <c:lblAlgn val="ctr"/>
        <c:lblOffset val="100"/>
        <c:noMultiLvlLbl val="0"/>
      </c:catAx>
      <c:valAx>
        <c:axId val="51795355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952768"/>
        <c:crosses val="autoZero"/>
        <c:crossBetween val="between"/>
      </c:valAx>
      <c:spPr>
        <a:noFill/>
        <a:ln>
          <a:solidFill>
            <a:sysClr val="windowText" lastClr="000000"/>
          </a:solidFill>
        </a:ln>
        <a:effectLst/>
      </c:spPr>
    </c:plotArea>
    <c:legend>
      <c:legendPos val="b"/>
      <c:layout>
        <c:manualLayout>
          <c:xMode val="edge"/>
          <c:yMode val="edge"/>
          <c:x val="0.1966447944006999"/>
          <c:y val="0.89215615016448724"/>
          <c:w val="0.57326947320561306"/>
          <c:h val="0.10465194635998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4">
  <dgm:title val=""/>
  <dgm:desc val=""/>
  <dgm:catLst>
    <dgm:cat type="colorful" pri="10400"/>
  </dgm:catLst>
  <dgm:styleLbl name="node0">
    <dgm:fillClrLst meth="repeat">
      <a:schemeClr val="accent3"/>
    </dgm:fillClrLst>
    <dgm:linClrLst meth="repeat">
      <a:schemeClr val="lt1"/>
    </dgm:linClrLst>
    <dgm:effectClrLst/>
    <dgm:txLinClrLst/>
    <dgm:txFillClrLst/>
    <dgm:txEffectClrLst/>
  </dgm:styleLbl>
  <dgm:styleLbl name="node1">
    <dgm:fillClrLst>
      <a:schemeClr val="accent4"/>
      <a:schemeClr val="accent5"/>
    </dgm:fillClrLst>
    <dgm:linClrLst meth="repeat">
      <a:schemeClr val="lt1"/>
    </dgm:linClrLst>
    <dgm:effectClrLst/>
    <dgm:txLinClrLst/>
    <dgm:txFillClrLst/>
    <dgm:txEffectClrLst/>
  </dgm:styleLbl>
  <dgm:styleLbl name="alignNode1">
    <dgm:fillClrLst>
      <a:schemeClr val="accent4"/>
      <a:schemeClr val="accent5"/>
    </dgm:fillClrLst>
    <dgm:linClrLst>
      <a:schemeClr val="accent4"/>
      <a:schemeClr val="accent5"/>
    </dgm:linClrLst>
    <dgm:effectClrLst/>
    <dgm:txLinClrLst/>
    <dgm:txFillClrLst/>
    <dgm:txEffectClrLst/>
  </dgm:styleLbl>
  <dgm:styleLbl name="lnNode1">
    <dgm:fillClrLst>
      <a:schemeClr val="accent4"/>
      <a:schemeClr val="accent5"/>
    </dgm:fillClrLst>
    <dgm:linClrLst meth="repeat">
      <a:schemeClr val="lt1"/>
    </dgm:linClrLst>
    <dgm:effectClrLst/>
    <dgm:txLinClrLst/>
    <dgm:txFillClrLst/>
    <dgm:txEffectClrLst/>
  </dgm:styleLbl>
  <dgm:styleLbl name="vennNode1">
    <dgm:fillClrLst>
      <a:schemeClr val="accent4">
        <a:alpha val="50000"/>
      </a:schemeClr>
      <a:schemeClr val="accent5">
        <a:alpha val="50000"/>
      </a:schemeClr>
    </dgm:fillClrLst>
    <dgm:linClrLst meth="repeat">
      <a:schemeClr val="lt1"/>
    </dgm:linClrLst>
    <dgm:effectClrLst/>
    <dgm:txLinClrLst/>
    <dgm:txFillClrLst/>
    <dgm:txEffectClrLst/>
  </dgm:styleLbl>
  <dgm:styleLbl name="node2">
    <dgm:fillClrLst>
      <a:schemeClr val="accent5"/>
    </dgm:fillClrLst>
    <dgm:linClrLst meth="repeat">
      <a:schemeClr val="lt1"/>
    </dgm:linClrLst>
    <dgm:effectClrLst/>
    <dgm:txLinClrLst/>
    <dgm:txFillClrLst/>
    <dgm:txEffectClrLst/>
  </dgm:styleLbl>
  <dgm:styleLbl name="node3">
    <dgm:fillClrLst>
      <a:schemeClr val="accent6"/>
    </dgm:fillClrLst>
    <dgm:linClrLst meth="repeat">
      <a:schemeClr val="lt1"/>
    </dgm:linClrLst>
    <dgm:effectClrLst/>
    <dgm:txLinClrLst/>
    <dgm:txFillClrLst/>
    <dgm:txEffectClrLst/>
  </dgm:styleLbl>
  <dgm:styleLbl name="node4">
    <dgm:fillClrLst>
      <a:schemeClr val="accent1"/>
    </dgm:fillClrLst>
    <dgm:linClrLst meth="repeat">
      <a:schemeClr val="lt1"/>
    </dgm:linClrLst>
    <dgm:effectClrLst/>
    <dgm:txLinClrLst/>
    <dgm:txFillClrLst/>
    <dgm:txEffectClrLst/>
  </dgm:styleLbl>
  <dgm:styleLbl name="fgImgPlace1">
    <dgm:fillClrLst>
      <a:schemeClr val="accent4">
        <a:tint val="50000"/>
      </a:schemeClr>
      <a:schemeClr val="accent5">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5">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chemeClr val="accent5"/>
    </dgm:fillClrLst>
    <dgm:linClrLst meth="repeat">
      <a:schemeClr val="lt1"/>
    </dgm:linClrLst>
    <dgm:effectClrLst/>
    <dgm:txLinClrLst/>
    <dgm:txFillClrLst/>
    <dgm:txEffectClrLst/>
  </dgm:styleLbl>
  <dgm:styleLbl name="fgSibTrans2D1">
    <dgm:fillClrLst>
      <a:schemeClr val="accent4"/>
      <a:schemeClr val="accent5"/>
    </dgm:fillClrLst>
    <dgm:linClrLst meth="repeat">
      <a:schemeClr val="lt1"/>
    </dgm:linClrLst>
    <dgm:effectClrLst/>
    <dgm:txLinClrLst/>
    <dgm:txFillClrLst meth="repeat">
      <a:schemeClr val="lt1"/>
    </dgm:txFillClrLst>
    <dgm:txEffectClrLst/>
  </dgm:styleLbl>
  <dgm:styleLbl name="bgSibTrans2D1">
    <dgm:fillClrLst>
      <a:schemeClr val="accent4"/>
      <a:schemeClr val="accent5"/>
    </dgm:fillClrLst>
    <dgm:linClrLst meth="repeat">
      <a:schemeClr val="lt1"/>
    </dgm:linClrLst>
    <dgm:effectClrLst/>
    <dgm:txLinClrLst/>
    <dgm:txFillClrLst meth="repeat">
      <a:schemeClr val="lt1"/>
    </dgm:txFillClrLst>
    <dgm:txEffectClrLst/>
  </dgm:styleLbl>
  <dgm:styleLbl name="sibTrans1D1">
    <dgm:fillClrLst/>
    <dgm:linClrLst>
      <a:schemeClr val="accent4"/>
      <a:schemeClr val="accent5"/>
    </dgm:linClrLst>
    <dgm:effectClrLst/>
    <dgm:txLinClrLst/>
    <dgm:txFillClrLst meth="repeat">
      <a:schemeClr val="tx1"/>
    </dgm:txFillClrLst>
    <dgm:txEffectClrLst/>
  </dgm:styleLbl>
  <dgm:styleLbl name="callout">
    <dgm:fillClrLst meth="repeat">
      <a:schemeClr val="accent4"/>
    </dgm:fillClrLst>
    <dgm:linClrLst meth="repeat">
      <a:schemeClr val="accent4">
        <a:tint val="50000"/>
      </a:schemeClr>
    </dgm:linClrLst>
    <dgm:effectClrLst/>
    <dgm:txLinClrLst/>
    <dgm:txFillClrLst meth="repeat">
      <a:schemeClr val="tx1"/>
    </dgm:txFillClrLst>
    <dgm:txEffectClrLst/>
  </dgm:styleLbl>
  <dgm:styleLbl name="asst0">
    <dgm:fillClrLst meth="repeat">
      <a:schemeClr val="accent4"/>
    </dgm:fillClrLst>
    <dgm:linClrLst meth="repeat">
      <a:schemeClr val="lt1">
        <a:shade val="80000"/>
      </a:schemeClr>
    </dgm:linClrLst>
    <dgm:effectClrLst/>
    <dgm:txLinClrLst/>
    <dgm:txFillClrLst/>
    <dgm:txEffectClrLst/>
  </dgm:styleLbl>
  <dgm:styleLbl name="asst1">
    <dgm:fillClrLst meth="repeat">
      <a:schemeClr val="accent5"/>
    </dgm:fillClrLst>
    <dgm:linClrLst meth="repeat">
      <a:schemeClr val="lt1">
        <a:shade val="80000"/>
      </a:schemeClr>
    </dgm:linClrLst>
    <dgm:effectClrLst/>
    <dgm:txLinClrLst/>
    <dgm:txFillClrLst/>
    <dgm:txEffectClrLst/>
  </dgm:styleLbl>
  <dgm:styleLbl name="asst2">
    <dgm:fillClrLst>
      <a:schemeClr val="accent6"/>
    </dgm:fillClrLst>
    <dgm:linClrLst meth="repeat">
      <a:schemeClr val="lt1"/>
    </dgm:linClrLst>
    <dgm:effectClrLst/>
    <dgm:txLinClrLst/>
    <dgm:txFillClrLst/>
    <dgm:txEffectClrLst/>
  </dgm:styleLbl>
  <dgm:styleLbl name="asst3">
    <dgm:fillClrLst>
      <a:schemeClr val="accent1"/>
    </dgm:fillClrLst>
    <dgm:linClrLst meth="repeat">
      <a:schemeClr val="lt1"/>
    </dgm:linClrLst>
    <dgm:effectClrLst/>
    <dgm:txLinClrLst/>
    <dgm:txFillClrLst/>
    <dgm:txEffectClrLst/>
  </dgm:styleLbl>
  <dgm:styleLbl name="asst4">
    <dgm:fillClrLst>
      <a:schemeClr val="accent2"/>
    </dgm:fillClrLst>
    <dgm:linClrLst meth="repeat">
      <a:schemeClr val="lt1"/>
    </dgm:linClrLst>
    <dgm:effectClrLst/>
    <dgm:txLinClrLst/>
    <dgm:txFillClrLst/>
    <dgm:txEffectClrLst/>
  </dgm:styleLbl>
  <dgm:styleLbl name="parChTrans2D1">
    <dgm:fillClrLst meth="repeat">
      <a:schemeClr val="accent4"/>
    </dgm:fillClrLst>
    <dgm:linClrLst meth="repeat">
      <a:schemeClr val="lt1"/>
    </dgm:linClrLst>
    <dgm:effectClrLst/>
    <dgm:txLinClrLst/>
    <dgm:txFillClrLst meth="repeat">
      <a:schemeClr val="lt1"/>
    </dgm:txFillClrLst>
    <dgm:txEffectClrLst/>
  </dgm:styleLbl>
  <dgm:styleLbl name="parChTrans2D2">
    <dgm:fillClrLst meth="repeat">
      <a:schemeClr val="accent5"/>
    </dgm:fillClrLst>
    <dgm:linClrLst meth="repeat">
      <a:schemeClr val="lt1"/>
    </dgm:linClrLst>
    <dgm:effectClrLst/>
    <dgm:txLinClrLst/>
    <dgm:txFillClrLst/>
    <dgm:txEffectClrLst/>
  </dgm:styleLbl>
  <dgm:styleLbl name="parChTrans2D3">
    <dgm:fillClrLst meth="repeat">
      <a:schemeClr val="accent5"/>
    </dgm:fillClrLst>
    <dgm:linClrLst meth="repeat">
      <a:schemeClr val="lt1"/>
    </dgm:linClrLst>
    <dgm:effectClrLst/>
    <dgm:txLinClrLst/>
    <dgm:txFillClrLst/>
    <dgm:txEffectClrLst/>
  </dgm:styleLbl>
  <dgm:styleLbl name="parChTrans2D4">
    <dgm:fillClrLst meth="repeat">
      <a:schemeClr val="accent6"/>
    </dgm:fillClrLst>
    <dgm:linClrLst meth="repeat">
      <a:schemeClr val="lt1"/>
    </dgm:linClrLst>
    <dgm:effectClrLst/>
    <dgm:txLinClrLst/>
    <dgm:txFillClrLst meth="repeat">
      <a:schemeClr val="lt1"/>
    </dgm:txFillClrLst>
    <dgm:txEffectClrLst/>
  </dgm:styleLbl>
  <dgm:styleLbl name="parChTrans1D1">
    <dgm:fillClrLst meth="repeat">
      <a:schemeClr val="accent4"/>
    </dgm:fillClrLst>
    <dgm:linClrLst meth="repeat">
      <a:schemeClr val="accent4"/>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5"/>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6"/>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1"/>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chemeClr val="accent5"/>
    </dgm:linClrLst>
    <dgm:effectClrLst/>
    <dgm:txLinClrLst/>
    <dgm:txFillClrLst meth="repeat">
      <a:schemeClr val="dk1"/>
    </dgm:txFillClrLst>
    <dgm:txEffectClrLst/>
  </dgm:styleLbl>
  <dgm:styleLbl name="solidFgAcc1">
    <dgm:fillClrLst meth="repeat">
      <a:schemeClr val="lt1"/>
    </dgm:fillClrLst>
    <dgm:linClrLst>
      <a:schemeClr val="accent4"/>
      <a:schemeClr val="accent5"/>
    </dgm:linClrLst>
    <dgm:effectClrLst/>
    <dgm:txLinClrLst/>
    <dgm:txFillClrLst meth="repeat">
      <a:schemeClr val="dk1"/>
    </dgm:txFillClrLst>
    <dgm:txEffectClrLst/>
  </dgm:styleLbl>
  <dgm:styleLbl name="solidAlignAcc1">
    <dgm:fillClrLst meth="repeat">
      <a:schemeClr val="lt1"/>
    </dgm:fillClrLst>
    <dgm:linClrLst>
      <a:schemeClr val="accent4"/>
      <a:schemeClr val="accent5"/>
    </dgm:linClrLst>
    <dgm:effectClrLst/>
    <dgm:txLinClrLst/>
    <dgm:txFillClrLst meth="repeat">
      <a:schemeClr val="dk1"/>
    </dgm:txFillClrLst>
    <dgm:txEffectClrLst/>
  </dgm:styleLbl>
  <dgm:styleLbl name="solidBgAcc1">
    <dgm:fillClrLst meth="repeat">
      <a:schemeClr val="lt1"/>
    </dgm:fillClrLst>
    <dgm:linClrLst>
      <a:schemeClr val="accent4"/>
      <a:schemeClr val="accent5"/>
    </dgm:linClrLst>
    <dgm:effectClrLst/>
    <dgm:txLinClrLst/>
    <dgm:txFillClrLst meth="repeat">
      <a:schemeClr val="dk1"/>
    </dgm:txFillClrLst>
    <dgm:txEffectClrLst/>
  </dgm:styleLbl>
  <dgm:styleLbl name="f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bgAccFollowNode1">
    <dgm:fillClrLst>
      <a:schemeClr val="accent4">
        <a:tint val="40000"/>
        <a:alpha val="90000"/>
      </a:schemeClr>
      <a:schemeClr val="accent5">
        <a:tint val="40000"/>
        <a:alpha val="90000"/>
      </a:schemeClr>
    </dgm:fillClrLst>
    <dgm:linClrLst>
      <a:schemeClr val="accent4">
        <a:tint val="40000"/>
        <a:alpha val="90000"/>
      </a:schemeClr>
      <a:schemeClr val="accent5">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3"/>
    </dgm:linClrLst>
    <dgm:effectClrLst/>
    <dgm:txLinClrLst/>
    <dgm:txFillClrLst meth="repeat">
      <a:schemeClr val="dk1"/>
    </dgm:txFillClrLst>
    <dgm:txEffectClrLst/>
  </dgm:styleLbl>
  <dgm:styleLbl name="fgAcc2">
    <dgm:fillClrLst meth="repeat">
      <a:schemeClr val="lt1">
        <a:alpha val="90000"/>
      </a:schemeClr>
    </dgm:fillClrLst>
    <dgm:linClrLst>
      <a:schemeClr val="accent5"/>
    </dgm:linClrLst>
    <dgm:effectClrLst/>
    <dgm:txLinClrLst/>
    <dgm:txFillClrLst meth="repeat">
      <a:schemeClr val="dk1"/>
    </dgm:txFillClrLst>
    <dgm:txEffectClrLst/>
  </dgm:styleLbl>
  <dgm:styleLbl name="fgAcc3">
    <dgm:fillClrLst meth="repeat">
      <a:schemeClr val="lt1">
        <a:alpha val="90000"/>
      </a:schemeClr>
    </dgm:fillClrLst>
    <dgm:linClrLst>
      <a:schemeClr val="accent6"/>
    </dgm:linClrLst>
    <dgm:effectClrLst/>
    <dgm:txLinClrLst/>
    <dgm:txFillClrLst meth="repeat">
      <a:schemeClr val="dk1"/>
    </dgm:txFillClrLst>
    <dgm:txEffectClrLst/>
  </dgm:styleLbl>
  <dgm:styleLbl name="fgAcc4">
    <dgm:fillClrLst meth="repeat">
      <a:schemeClr val="lt1">
        <a:alpha val="90000"/>
      </a:schemeClr>
    </dgm:fillClrLst>
    <dgm:linClrLst>
      <a:schemeClr val="accent1"/>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F7157D2-E1A1-46F3-B753-D5BD9A806BE2}" type="doc">
      <dgm:prSet loTypeId="urn:microsoft.com/office/officeart/2005/8/layout/chevron1" loCatId="process" qsTypeId="urn:microsoft.com/office/officeart/2005/8/quickstyle/simple1" qsCatId="simple" csTypeId="urn:microsoft.com/office/officeart/2005/8/colors/colorful4" csCatId="colorful" phldr="1"/>
      <dgm:spPr/>
    </dgm:pt>
    <dgm:pt modelId="{ABC77146-9B89-40D2-81F3-0A7B1F914E1C}">
      <dgm:prSet phldrT="[テキスト]" custT="1"/>
      <dgm:spPr>
        <a:solidFill>
          <a:srgbClr val="FF0000"/>
        </a:solidFill>
        <a:ln>
          <a:noFill/>
        </a:ln>
      </dgm:spPr>
      <dgm:t>
        <a:bodyPr/>
        <a:lstStyle/>
        <a:p>
          <a:r>
            <a:rPr kumimoji="1" lang="ja-JP" altLang="en-US" sz="1100" b="1"/>
            <a:t>①統計データを</a:t>
          </a:r>
          <a:endParaRPr kumimoji="1" lang="en-US" altLang="ja-JP" sz="1100" b="1"/>
        </a:p>
        <a:p>
          <a:r>
            <a:rPr kumimoji="1" lang="ja-JP" altLang="en-US" sz="1100" b="1"/>
            <a:t>コピーする</a:t>
          </a:r>
        </a:p>
      </dgm:t>
    </dgm:pt>
    <dgm:pt modelId="{01980BA4-5F47-4040-B483-F7EB54A953E5}" type="parTrans" cxnId="{664A4C9D-D19B-432D-8655-BB0A6CEC9805}">
      <dgm:prSet/>
      <dgm:spPr/>
      <dgm:t>
        <a:bodyPr/>
        <a:lstStyle/>
        <a:p>
          <a:endParaRPr kumimoji="1" lang="ja-JP" altLang="en-US" sz="1400" b="1"/>
        </a:p>
      </dgm:t>
    </dgm:pt>
    <dgm:pt modelId="{15D50E0D-2A71-43C5-AA7F-A2FCAE947A43}" type="sibTrans" cxnId="{664A4C9D-D19B-432D-8655-BB0A6CEC9805}">
      <dgm:prSet/>
      <dgm:spPr/>
      <dgm:t>
        <a:bodyPr/>
        <a:lstStyle/>
        <a:p>
          <a:endParaRPr kumimoji="1" lang="ja-JP" altLang="en-US" sz="1400" b="1"/>
        </a:p>
      </dgm:t>
    </dgm:pt>
    <dgm:pt modelId="{88BC1D47-679D-4437-B820-13F1235BFC11}">
      <dgm:prSet phldrT="[テキスト]" custT="1"/>
      <dgm:spPr>
        <a:solidFill>
          <a:srgbClr val="0070C0"/>
        </a:solidFill>
        <a:ln>
          <a:noFill/>
        </a:ln>
      </dgm:spPr>
      <dgm:t>
        <a:bodyPr/>
        <a:lstStyle/>
        <a:p>
          <a:r>
            <a:rPr kumimoji="1" lang="ja-JP" altLang="en-US" sz="1100" b="1"/>
            <a:t>②青のシートに</a:t>
          </a:r>
          <a:endParaRPr kumimoji="1" lang="en-US" altLang="ja-JP" sz="1100" b="1"/>
        </a:p>
        <a:p>
          <a:r>
            <a:rPr kumimoji="1" lang="ja-JP" altLang="en-US" sz="1100" b="1"/>
            <a:t>貼り付ける</a:t>
          </a:r>
        </a:p>
      </dgm:t>
    </dgm:pt>
    <dgm:pt modelId="{4085CEBA-D825-4EBF-9DF5-3D2A0AE71ADA}" type="parTrans" cxnId="{00B87FA7-4745-4A20-9F9F-6A240F7247F5}">
      <dgm:prSet/>
      <dgm:spPr/>
      <dgm:t>
        <a:bodyPr/>
        <a:lstStyle/>
        <a:p>
          <a:endParaRPr kumimoji="1" lang="ja-JP" altLang="en-US" sz="1400" b="1"/>
        </a:p>
      </dgm:t>
    </dgm:pt>
    <dgm:pt modelId="{D02CA202-C19E-40C6-93CA-DF7EEDE147B8}" type="sibTrans" cxnId="{00B87FA7-4745-4A20-9F9F-6A240F7247F5}">
      <dgm:prSet/>
      <dgm:spPr/>
      <dgm:t>
        <a:bodyPr/>
        <a:lstStyle/>
        <a:p>
          <a:endParaRPr kumimoji="1" lang="ja-JP" altLang="en-US" sz="1400" b="1"/>
        </a:p>
      </dgm:t>
    </dgm:pt>
    <dgm:pt modelId="{06B37D54-AD88-4CBE-ABF9-629A9AB8F0D5}">
      <dgm:prSet phldrT="[テキスト]" custT="1"/>
      <dgm:spPr>
        <a:solidFill>
          <a:schemeClr val="accent6"/>
        </a:solidFill>
        <a:ln>
          <a:noFill/>
        </a:ln>
      </dgm:spPr>
      <dgm:t>
        <a:bodyPr/>
        <a:lstStyle/>
        <a:p>
          <a:r>
            <a:rPr kumimoji="1" lang="ja-JP" altLang="en-US" sz="1100" b="1"/>
            <a:t>③緑のシートで</a:t>
          </a:r>
          <a:endParaRPr kumimoji="1" lang="en-US" altLang="ja-JP" sz="1100" b="1"/>
        </a:p>
        <a:p>
          <a:r>
            <a:rPr kumimoji="1" lang="ja-JP" altLang="en-US" sz="1100" b="1"/>
            <a:t>把握する！</a:t>
          </a:r>
        </a:p>
      </dgm:t>
    </dgm:pt>
    <dgm:pt modelId="{7811F9B2-6292-4B4C-AE77-EE506BB5DE17}" type="parTrans" cxnId="{77529C21-E5F5-4681-80F0-D7509CAFB921}">
      <dgm:prSet/>
      <dgm:spPr/>
      <dgm:t>
        <a:bodyPr/>
        <a:lstStyle/>
        <a:p>
          <a:endParaRPr kumimoji="1" lang="ja-JP" altLang="en-US" sz="1400" b="1"/>
        </a:p>
      </dgm:t>
    </dgm:pt>
    <dgm:pt modelId="{1EE856FD-E483-477E-8EE9-D7844B26F7A6}" type="sibTrans" cxnId="{77529C21-E5F5-4681-80F0-D7509CAFB921}">
      <dgm:prSet/>
      <dgm:spPr/>
      <dgm:t>
        <a:bodyPr/>
        <a:lstStyle/>
        <a:p>
          <a:endParaRPr kumimoji="1" lang="ja-JP" altLang="en-US" sz="1400" b="1"/>
        </a:p>
      </dgm:t>
    </dgm:pt>
    <dgm:pt modelId="{70696260-84F3-4358-82BA-23B95D1E08FA}" type="pres">
      <dgm:prSet presAssocID="{0F7157D2-E1A1-46F3-B753-D5BD9A806BE2}" presName="Name0" presStyleCnt="0">
        <dgm:presLayoutVars>
          <dgm:dir/>
          <dgm:animLvl val="lvl"/>
          <dgm:resizeHandles val="exact"/>
        </dgm:presLayoutVars>
      </dgm:prSet>
      <dgm:spPr/>
    </dgm:pt>
    <dgm:pt modelId="{6203ED92-5122-44B6-800C-FF708B07F9D9}" type="pres">
      <dgm:prSet presAssocID="{ABC77146-9B89-40D2-81F3-0A7B1F914E1C}" presName="parTxOnly" presStyleLbl="node1" presStyleIdx="0" presStyleCnt="3">
        <dgm:presLayoutVars>
          <dgm:chMax val="0"/>
          <dgm:chPref val="0"/>
          <dgm:bulletEnabled val="1"/>
        </dgm:presLayoutVars>
      </dgm:prSet>
      <dgm:spPr/>
      <dgm:t>
        <a:bodyPr/>
        <a:lstStyle/>
        <a:p>
          <a:endParaRPr kumimoji="1" lang="ja-JP" altLang="en-US"/>
        </a:p>
      </dgm:t>
    </dgm:pt>
    <dgm:pt modelId="{4884E347-FD89-4EFD-A1DB-E863B54B476E}" type="pres">
      <dgm:prSet presAssocID="{15D50E0D-2A71-43C5-AA7F-A2FCAE947A43}" presName="parTxOnlySpace" presStyleCnt="0"/>
      <dgm:spPr/>
    </dgm:pt>
    <dgm:pt modelId="{1B4987BA-23E2-4D74-B82C-2E385D8875F2}" type="pres">
      <dgm:prSet presAssocID="{88BC1D47-679D-4437-B820-13F1235BFC11}" presName="parTxOnly" presStyleLbl="node1" presStyleIdx="1" presStyleCnt="3">
        <dgm:presLayoutVars>
          <dgm:chMax val="0"/>
          <dgm:chPref val="0"/>
          <dgm:bulletEnabled val="1"/>
        </dgm:presLayoutVars>
      </dgm:prSet>
      <dgm:spPr/>
      <dgm:t>
        <a:bodyPr/>
        <a:lstStyle/>
        <a:p>
          <a:endParaRPr kumimoji="1" lang="ja-JP" altLang="en-US"/>
        </a:p>
      </dgm:t>
    </dgm:pt>
    <dgm:pt modelId="{23F30C6C-872D-4D5C-856F-4207259D2AC2}" type="pres">
      <dgm:prSet presAssocID="{D02CA202-C19E-40C6-93CA-DF7EEDE147B8}" presName="parTxOnlySpace" presStyleCnt="0"/>
      <dgm:spPr/>
    </dgm:pt>
    <dgm:pt modelId="{A6A709D2-0142-47A8-94FE-99E33132CAB6}" type="pres">
      <dgm:prSet presAssocID="{06B37D54-AD88-4CBE-ABF9-629A9AB8F0D5}" presName="parTxOnly" presStyleLbl="node1" presStyleIdx="2" presStyleCnt="3">
        <dgm:presLayoutVars>
          <dgm:chMax val="0"/>
          <dgm:chPref val="0"/>
          <dgm:bulletEnabled val="1"/>
        </dgm:presLayoutVars>
      </dgm:prSet>
      <dgm:spPr/>
      <dgm:t>
        <a:bodyPr/>
        <a:lstStyle/>
        <a:p>
          <a:endParaRPr kumimoji="1" lang="ja-JP" altLang="en-US"/>
        </a:p>
      </dgm:t>
    </dgm:pt>
  </dgm:ptLst>
  <dgm:cxnLst>
    <dgm:cxn modelId="{77529C21-E5F5-4681-80F0-D7509CAFB921}" srcId="{0F7157D2-E1A1-46F3-B753-D5BD9A806BE2}" destId="{06B37D54-AD88-4CBE-ABF9-629A9AB8F0D5}" srcOrd="2" destOrd="0" parTransId="{7811F9B2-6292-4B4C-AE77-EE506BB5DE17}" sibTransId="{1EE856FD-E483-477E-8EE9-D7844B26F7A6}"/>
    <dgm:cxn modelId="{5DBC1441-2B26-4A96-8BDF-48DE1FDD382A}" type="presOf" srcId="{0F7157D2-E1A1-46F3-B753-D5BD9A806BE2}" destId="{70696260-84F3-4358-82BA-23B95D1E08FA}" srcOrd="0" destOrd="0" presId="urn:microsoft.com/office/officeart/2005/8/layout/chevron1"/>
    <dgm:cxn modelId="{FB399923-DEA0-4B3A-8687-750B7868A0E3}" type="presOf" srcId="{88BC1D47-679D-4437-B820-13F1235BFC11}" destId="{1B4987BA-23E2-4D74-B82C-2E385D8875F2}" srcOrd="0" destOrd="0" presId="urn:microsoft.com/office/officeart/2005/8/layout/chevron1"/>
    <dgm:cxn modelId="{BA81C895-D7C9-4F29-8322-AE0EF80C6FD7}" type="presOf" srcId="{06B37D54-AD88-4CBE-ABF9-629A9AB8F0D5}" destId="{A6A709D2-0142-47A8-94FE-99E33132CAB6}" srcOrd="0" destOrd="0" presId="urn:microsoft.com/office/officeart/2005/8/layout/chevron1"/>
    <dgm:cxn modelId="{3D19373F-4349-43C5-8DD9-AA4239F6DA1B}" type="presOf" srcId="{ABC77146-9B89-40D2-81F3-0A7B1F914E1C}" destId="{6203ED92-5122-44B6-800C-FF708B07F9D9}" srcOrd="0" destOrd="0" presId="urn:microsoft.com/office/officeart/2005/8/layout/chevron1"/>
    <dgm:cxn modelId="{664A4C9D-D19B-432D-8655-BB0A6CEC9805}" srcId="{0F7157D2-E1A1-46F3-B753-D5BD9A806BE2}" destId="{ABC77146-9B89-40D2-81F3-0A7B1F914E1C}" srcOrd="0" destOrd="0" parTransId="{01980BA4-5F47-4040-B483-F7EB54A953E5}" sibTransId="{15D50E0D-2A71-43C5-AA7F-A2FCAE947A43}"/>
    <dgm:cxn modelId="{00B87FA7-4745-4A20-9F9F-6A240F7247F5}" srcId="{0F7157D2-E1A1-46F3-B753-D5BD9A806BE2}" destId="{88BC1D47-679D-4437-B820-13F1235BFC11}" srcOrd="1" destOrd="0" parTransId="{4085CEBA-D825-4EBF-9DF5-3D2A0AE71ADA}" sibTransId="{D02CA202-C19E-40C6-93CA-DF7EEDE147B8}"/>
    <dgm:cxn modelId="{0218E0B3-A907-4660-8918-6042331DE96C}" type="presParOf" srcId="{70696260-84F3-4358-82BA-23B95D1E08FA}" destId="{6203ED92-5122-44B6-800C-FF708B07F9D9}" srcOrd="0" destOrd="0" presId="urn:microsoft.com/office/officeart/2005/8/layout/chevron1"/>
    <dgm:cxn modelId="{EEDD4CD9-DC86-4B9D-9F0B-801F52122D93}" type="presParOf" srcId="{70696260-84F3-4358-82BA-23B95D1E08FA}" destId="{4884E347-FD89-4EFD-A1DB-E863B54B476E}" srcOrd="1" destOrd="0" presId="urn:microsoft.com/office/officeart/2005/8/layout/chevron1"/>
    <dgm:cxn modelId="{9A14E4F8-666A-4389-9C50-987CD63444BE}" type="presParOf" srcId="{70696260-84F3-4358-82BA-23B95D1E08FA}" destId="{1B4987BA-23E2-4D74-B82C-2E385D8875F2}" srcOrd="2" destOrd="0" presId="urn:microsoft.com/office/officeart/2005/8/layout/chevron1"/>
    <dgm:cxn modelId="{695BE640-199B-488D-B3CB-CB336770346D}" type="presParOf" srcId="{70696260-84F3-4358-82BA-23B95D1E08FA}" destId="{23F30C6C-872D-4D5C-856F-4207259D2AC2}" srcOrd="3" destOrd="0" presId="urn:microsoft.com/office/officeart/2005/8/layout/chevron1"/>
    <dgm:cxn modelId="{A3EF5D1F-F6DA-4714-AB13-49C5696A15DF}" type="presParOf" srcId="{70696260-84F3-4358-82BA-23B95D1E08FA}" destId="{A6A709D2-0142-47A8-94FE-99E33132CAB6}" srcOrd="4"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03ED92-5122-44B6-800C-FF708B07F9D9}">
      <dsp:nvSpPr>
        <dsp:cNvPr id="0" name=""/>
        <dsp:cNvSpPr/>
      </dsp:nvSpPr>
      <dsp:spPr>
        <a:xfrm>
          <a:off x="2140" y="40830"/>
          <a:ext cx="2607640" cy="1043056"/>
        </a:xfrm>
        <a:prstGeom prst="chevron">
          <a:avLst/>
        </a:prstGeom>
        <a:solidFill>
          <a:srgbClr val="FF000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①統計データを</a:t>
          </a:r>
          <a:endParaRPr kumimoji="1" lang="en-US" altLang="ja-JP" sz="1100" b="1" kern="1200"/>
        </a:p>
        <a:p>
          <a:pPr lvl="0" algn="ctr" defTabSz="488950">
            <a:lnSpc>
              <a:spcPct val="90000"/>
            </a:lnSpc>
            <a:spcBef>
              <a:spcPct val="0"/>
            </a:spcBef>
            <a:spcAft>
              <a:spcPct val="35000"/>
            </a:spcAft>
          </a:pPr>
          <a:r>
            <a:rPr kumimoji="1" lang="ja-JP" altLang="en-US" sz="1100" b="1" kern="1200"/>
            <a:t>コピーする</a:t>
          </a:r>
        </a:p>
      </dsp:txBody>
      <dsp:txXfrm>
        <a:off x="523668" y="40830"/>
        <a:ext cx="1564584" cy="1043056"/>
      </dsp:txXfrm>
    </dsp:sp>
    <dsp:sp modelId="{1B4987BA-23E2-4D74-B82C-2E385D8875F2}">
      <dsp:nvSpPr>
        <dsp:cNvPr id="0" name=""/>
        <dsp:cNvSpPr/>
      </dsp:nvSpPr>
      <dsp:spPr>
        <a:xfrm>
          <a:off x="2349016" y="40830"/>
          <a:ext cx="2607640" cy="1043056"/>
        </a:xfrm>
        <a:prstGeom prst="chevron">
          <a:avLst/>
        </a:prstGeom>
        <a:solidFill>
          <a:srgbClr val="0070C0"/>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②青のシートに</a:t>
          </a:r>
          <a:endParaRPr kumimoji="1" lang="en-US" altLang="ja-JP" sz="1100" b="1" kern="1200"/>
        </a:p>
        <a:p>
          <a:pPr lvl="0" algn="ctr" defTabSz="488950">
            <a:lnSpc>
              <a:spcPct val="90000"/>
            </a:lnSpc>
            <a:spcBef>
              <a:spcPct val="0"/>
            </a:spcBef>
            <a:spcAft>
              <a:spcPct val="35000"/>
            </a:spcAft>
          </a:pPr>
          <a:r>
            <a:rPr kumimoji="1" lang="ja-JP" altLang="en-US" sz="1100" b="1" kern="1200"/>
            <a:t>貼り付ける</a:t>
          </a:r>
        </a:p>
      </dsp:txBody>
      <dsp:txXfrm>
        <a:off x="2870544" y="40830"/>
        <a:ext cx="1564584" cy="1043056"/>
      </dsp:txXfrm>
    </dsp:sp>
    <dsp:sp modelId="{A6A709D2-0142-47A8-94FE-99E33132CAB6}">
      <dsp:nvSpPr>
        <dsp:cNvPr id="0" name=""/>
        <dsp:cNvSpPr/>
      </dsp:nvSpPr>
      <dsp:spPr>
        <a:xfrm>
          <a:off x="4695893" y="40830"/>
          <a:ext cx="2607640" cy="1043056"/>
        </a:xfrm>
        <a:prstGeom prst="chevron">
          <a:avLst/>
        </a:prstGeom>
        <a:solidFill>
          <a:schemeClr val="accent6"/>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4006" tIns="14669" rIns="14669" bIns="14669" numCol="1" spcCol="1270" anchor="ctr" anchorCtr="0">
          <a:noAutofit/>
        </a:bodyPr>
        <a:lstStyle/>
        <a:p>
          <a:pPr lvl="0" algn="ctr" defTabSz="488950">
            <a:lnSpc>
              <a:spcPct val="90000"/>
            </a:lnSpc>
            <a:spcBef>
              <a:spcPct val="0"/>
            </a:spcBef>
            <a:spcAft>
              <a:spcPct val="35000"/>
            </a:spcAft>
          </a:pPr>
          <a:r>
            <a:rPr kumimoji="1" lang="ja-JP" altLang="en-US" sz="1100" b="1" kern="1200"/>
            <a:t>③緑のシートで</a:t>
          </a:r>
          <a:endParaRPr kumimoji="1" lang="en-US" altLang="ja-JP" sz="1100" b="1" kern="1200"/>
        </a:p>
        <a:p>
          <a:pPr lvl="0" algn="ctr" defTabSz="488950">
            <a:lnSpc>
              <a:spcPct val="90000"/>
            </a:lnSpc>
            <a:spcBef>
              <a:spcPct val="0"/>
            </a:spcBef>
            <a:spcAft>
              <a:spcPct val="35000"/>
            </a:spcAft>
          </a:pPr>
          <a:r>
            <a:rPr kumimoji="1" lang="ja-JP" altLang="en-US" sz="1100" b="1" kern="1200"/>
            <a:t>把握する！</a:t>
          </a:r>
        </a:p>
      </dsp:txBody>
      <dsp:txXfrm>
        <a:off x="5217421" y="40830"/>
        <a:ext cx="1564584" cy="104305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7"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www.e-stat.go.jp/SG1/estat/GL08020101.do?_toGL08020101_&amp;tstatCode=000001080615&amp;requestSender=search"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e-stat.go.jp/SG1/estat/GL08020101.do?_toGL08020101_&amp;tstatCode=000001063455&amp;requestSender=search"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9524</xdr:rowOff>
    </xdr:from>
    <xdr:to>
      <xdr:col>11</xdr:col>
      <xdr:colOff>676274</xdr:colOff>
      <xdr:row>30</xdr:row>
      <xdr:rowOff>238124</xdr:rowOff>
    </xdr:to>
    <xdr:grpSp>
      <xdr:nvGrpSpPr>
        <xdr:cNvPr id="2" name="グループ化 1">
          <a:extLst>
            <a:ext uri="{FF2B5EF4-FFF2-40B4-BE49-F238E27FC236}">
              <a16:creationId xmlns="" xmlns:a16="http://schemas.microsoft.com/office/drawing/2014/main" id="{BCF9DA24-5970-4BB5-AD21-E62593DCEC2C}"/>
            </a:ext>
          </a:extLst>
        </xdr:cNvPr>
        <xdr:cNvGrpSpPr/>
      </xdr:nvGrpSpPr>
      <xdr:grpSpPr>
        <a:xfrm>
          <a:off x="0" y="5934074"/>
          <a:ext cx="8220074" cy="1657350"/>
          <a:chOff x="5086350" y="1082220"/>
          <a:chExt cx="8220074" cy="808209"/>
        </a:xfrm>
      </xdr:grpSpPr>
      <xdr:sp macro="" textlink="">
        <xdr:nvSpPr>
          <xdr:cNvPr id="3" name="四角形: 角を丸くする 2">
            <a:extLst>
              <a:ext uri="{FF2B5EF4-FFF2-40B4-BE49-F238E27FC236}">
                <a16:creationId xmlns="" xmlns:a16="http://schemas.microsoft.com/office/drawing/2014/main" id="{324235A2-E9C8-444A-9B5C-AFBE425ABB5A}"/>
              </a:ext>
            </a:extLst>
          </xdr:cNvPr>
          <xdr:cNvSpPr/>
        </xdr:nvSpPr>
        <xdr:spPr>
          <a:xfrm>
            <a:off x="5086350" y="1082220"/>
            <a:ext cx="8220074" cy="808209"/>
          </a:xfrm>
          <a:prstGeom prst="roundRect">
            <a:avLst/>
          </a:prstGeom>
          <a:solidFill>
            <a:schemeClr val="accent4">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4" name="図表 3">
            <a:extLst>
              <a:ext uri="{FF2B5EF4-FFF2-40B4-BE49-F238E27FC236}">
                <a16:creationId xmlns="" xmlns:a16="http://schemas.microsoft.com/office/drawing/2014/main" id="{799E3999-C859-475E-B4ED-5ABBCA79DD07}"/>
              </a:ext>
            </a:extLst>
          </xdr:cNvPr>
          <xdr:cNvGraphicFramePr/>
        </xdr:nvGraphicFramePr>
        <xdr:xfrm>
          <a:off x="5610226" y="1213302"/>
          <a:ext cx="7305674" cy="54847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grpSp>
    <xdr:clientData/>
  </xdr:twoCellAnchor>
  <xdr:twoCellAnchor>
    <xdr:from>
      <xdr:col>0</xdr:col>
      <xdr:colOff>0</xdr:colOff>
      <xdr:row>10</xdr:row>
      <xdr:rowOff>9524</xdr:rowOff>
    </xdr:from>
    <xdr:to>
      <xdr:col>5</xdr:col>
      <xdr:colOff>590550</xdr:colOff>
      <xdr:row>21</xdr:row>
      <xdr:rowOff>0</xdr:rowOff>
    </xdr:to>
    <xdr:sp macro="" textlink="">
      <xdr:nvSpPr>
        <xdr:cNvPr id="5" name="四角形: 角を丸くする 4">
          <a:extLst>
            <a:ext uri="{FF2B5EF4-FFF2-40B4-BE49-F238E27FC236}">
              <a16:creationId xmlns="" xmlns:a16="http://schemas.microsoft.com/office/drawing/2014/main" id="{3643E209-671D-4451-9DD3-2E054B279B05}"/>
            </a:ext>
          </a:extLst>
        </xdr:cNvPr>
        <xdr:cNvSpPr/>
      </xdr:nvSpPr>
      <xdr:spPr>
        <a:xfrm>
          <a:off x="0" y="2600324"/>
          <a:ext cx="4019550" cy="2609851"/>
        </a:xfrm>
        <a:prstGeom prst="round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緑のシート：</a:t>
          </a:r>
          <a:r>
            <a:rPr kumimoji="1" lang="ja-JP" altLang="en-US" sz="1400" b="1" u="sng">
              <a:solidFill>
                <a:srgbClr val="FF0000"/>
              </a:solidFill>
              <a:latin typeface="Meiryo UI" panose="020B0604030504040204" pitchFamily="50" charset="-128"/>
              <a:ea typeface="Meiryo UI" panose="020B0604030504040204" pitchFamily="50" charset="-128"/>
            </a:rPr>
            <a:t>結果の確認用</a:t>
          </a:r>
          <a:endParaRPr kumimoji="1" lang="en-US" altLang="ja-JP" sz="14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ニーズ把握シート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住宅ストックの状況</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年収別世帯数推計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b="1">
              <a:solidFill>
                <a:srgbClr val="FF0000"/>
              </a:solidFill>
              <a:latin typeface="Meiryo UI" panose="020B0604030504040204" pitchFamily="50" charset="-128"/>
              <a:ea typeface="Meiryo UI" panose="020B0604030504040204" pitchFamily="50" charset="-128"/>
            </a:rPr>
            <a:t>これらのシートは、</a:t>
          </a:r>
          <a:r>
            <a:rPr kumimoji="1" lang="ja-JP" altLang="en-US" sz="1200" b="1" u="sng">
              <a:solidFill>
                <a:srgbClr val="FF0000"/>
              </a:solidFill>
              <a:latin typeface="Meiryo UI" panose="020B0604030504040204" pitchFamily="50" charset="-128"/>
              <a:ea typeface="Meiryo UI" panose="020B0604030504040204" pitchFamily="50" charset="-128"/>
            </a:rPr>
            <a:t>直接編集する必要はありません</a:t>
          </a:r>
          <a:r>
            <a:rPr kumimoji="1" lang="ja-JP" altLang="en-US" sz="1200" b="1">
              <a:solidFill>
                <a:srgbClr val="FF0000"/>
              </a:solidFill>
              <a:latin typeface="Meiryo UI" panose="020B0604030504040204" pitchFamily="50" charset="-128"/>
              <a:ea typeface="Meiryo UI" panose="020B0604030504040204" pitchFamily="50" charset="-128"/>
            </a:rPr>
            <a:t>！</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r>
            <a:rPr kumimoji="1" lang="en-US" altLang="ja-JP" sz="1050" b="1">
              <a:solidFill>
                <a:srgbClr val="FF0000"/>
              </a:solidFill>
              <a:latin typeface="Meiryo UI" panose="020B0604030504040204" pitchFamily="50" charset="-128"/>
              <a:ea typeface="Meiryo UI" panose="020B0604030504040204" pitchFamily="50" charset="-128"/>
            </a:rPr>
            <a:t>※</a:t>
          </a:r>
          <a:r>
            <a:rPr kumimoji="1" lang="ja-JP" altLang="en-US" sz="1050" b="1">
              <a:solidFill>
                <a:srgbClr val="FF0000"/>
              </a:solidFill>
              <a:latin typeface="Meiryo UI" panose="020B0604030504040204" pitchFamily="50" charset="-128"/>
              <a:ea typeface="Meiryo UI" panose="020B0604030504040204" pitchFamily="50" charset="-128"/>
            </a:rPr>
            <a:t>シートは、直接編集できないようロックされています。</a:t>
          </a:r>
        </a:p>
      </xdr:txBody>
    </xdr:sp>
    <xdr:clientData/>
  </xdr:twoCellAnchor>
  <xdr:twoCellAnchor>
    <xdr:from>
      <xdr:col>6</xdr:col>
      <xdr:colOff>85725</xdr:colOff>
      <xdr:row>9</xdr:row>
      <xdr:rowOff>228599</xdr:rowOff>
    </xdr:from>
    <xdr:to>
      <xdr:col>11</xdr:col>
      <xdr:colOff>676275</xdr:colOff>
      <xdr:row>20</xdr:row>
      <xdr:rowOff>228599</xdr:rowOff>
    </xdr:to>
    <xdr:sp macro="" textlink="">
      <xdr:nvSpPr>
        <xdr:cNvPr id="6" name="四角形: 角を丸くする 5">
          <a:extLst>
            <a:ext uri="{FF2B5EF4-FFF2-40B4-BE49-F238E27FC236}">
              <a16:creationId xmlns="" xmlns:a16="http://schemas.microsoft.com/office/drawing/2014/main" id="{1FFB2B8C-C477-4D82-A5BF-051D55EFD872}"/>
            </a:ext>
          </a:extLst>
        </xdr:cNvPr>
        <xdr:cNvSpPr/>
      </xdr:nvSpPr>
      <xdr:spPr>
        <a:xfrm>
          <a:off x="4200525" y="2581274"/>
          <a:ext cx="4019550" cy="2619375"/>
        </a:xfrm>
        <a:prstGeom prst="round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1" u="sng">
              <a:solidFill>
                <a:sysClr val="windowText" lastClr="000000"/>
              </a:solidFill>
              <a:latin typeface="Meiryo UI" panose="020B0604030504040204" pitchFamily="50" charset="-128"/>
              <a:ea typeface="Meiryo UI" panose="020B0604030504040204" pitchFamily="50" charset="-128"/>
            </a:rPr>
            <a:t>青のシート：</a:t>
          </a:r>
          <a:r>
            <a:rPr kumimoji="1" lang="ja-JP" altLang="en-US" sz="1400" b="1" u="sng">
              <a:solidFill>
                <a:srgbClr val="FF0000"/>
              </a:solidFill>
              <a:latin typeface="Meiryo UI" panose="020B0604030504040204" pitchFamily="50" charset="-128"/>
              <a:ea typeface="Meiryo UI" panose="020B0604030504040204" pitchFamily="50" charset="-128"/>
            </a:rPr>
            <a:t>貼り付け作業用</a:t>
          </a:r>
          <a:endParaRPr kumimoji="1" lang="en-US" altLang="ja-JP" sz="1100" b="1" u="sng">
            <a:solidFill>
              <a:srgbClr val="FF0000"/>
            </a:solidFill>
            <a:latin typeface="Meiryo UI" panose="020B0604030504040204" pitchFamily="50" charset="-128"/>
            <a:ea typeface="Meiryo UI" panose="020B0604030504040204" pitchFamily="50" charset="-128"/>
          </a:endParaRPr>
        </a:p>
        <a:p>
          <a:pPr algn="ctr"/>
          <a:r>
            <a:rPr kumimoji="1" lang="ja-JP" altLang="en-US" sz="1100">
              <a:solidFill>
                <a:sysClr val="windowText" lastClr="000000"/>
              </a:solidFill>
              <a:latin typeface="Meiryo UI" panose="020B0604030504040204" pitchFamily="50" charset="-128"/>
              <a:ea typeface="Meiryo UI" panose="020B0604030504040204" pitchFamily="50" charset="-128"/>
            </a:rPr>
            <a:t>該当するシート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lvl="0" algn="ctr"/>
          <a:endParaRPr kumimoji="1" lang="en-US" altLang="ja-JP" sz="800" b="1">
            <a:solidFill>
              <a:sysClr val="windowText" lastClr="000000"/>
            </a:solidFill>
            <a:latin typeface="Meiryo UI" panose="020B0604030504040204" pitchFamily="50" charset="-128"/>
            <a:ea typeface="Meiryo UI" panose="020B0604030504040204" pitchFamily="50" charset="-128"/>
          </a:endParaRPr>
        </a:p>
        <a:p>
          <a:pPr lvl="0" algn="ctr"/>
          <a:r>
            <a:rPr kumimoji="1" lang="ja-JP" altLang="en-US" sz="1000" b="1">
              <a:solidFill>
                <a:sysClr val="windowText" lastClr="000000"/>
              </a:solidFill>
              <a:latin typeface="Meiryo UI" panose="020B0604030504040204" pitchFamily="50" charset="-128"/>
              <a:ea typeface="Meiryo UI" panose="020B0604030504040204" pitchFamily="50" charset="-128"/>
            </a:rPr>
            <a:t>市区町村第</a:t>
          </a:r>
          <a:r>
            <a:rPr kumimoji="1" lang="en-US" altLang="ja-JP" sz="1000" b="1">
              <a:solidFill>
                <a:sysClr val="windowText" lastClr="000000"/>
              </a:solidFill>
              <a:latin typeface="Meiryo UI" panose="020B0604030504040204" pitchFamily="50" charset="-128"/>
              <a:ea typeface="Meiryo UI" panose="020B0604030504040204" pitchFamily="50" charset="-128"/>
            </a:rPr>
            <a:t>1</a:t>
          </a:r>
          <a:r>
            <a:rPr kumimoji="1" lang="ja-JP" altLang="en-US" sz="1000" b="1">
              <a:solidFill>
                <a:sysClr val="windowText" lastClr="000000"/>
              </a:solidFill>
              <a:latin typeface="Meiryo UI" panose="020B0604030504040204" pitchFamily="50" charset="-128"/>
              <a:ea typeface="Meiryo UI" panose="020B0604030504040204" pitchFamily="50" charset="-128"/>
            </a:rPr>
            <a:t>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市区町村</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a:t>
          </a:r>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7</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25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市区町村第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45</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41</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43</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都道府県第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48</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lvl="0" algn="ct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国調第</a:t>
          </a:r>
          <a:r>
            <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rPr>
            <a:t>30-2</a:t>
          </a:r>
          <a:r>
            <a:rPr kumimoji="1" lang="ja-JP" altLang="en-US" sz="1000" b="1">
              <a:solidFill>
                <a:sysClr val="windowText" lastClr="000000"/>
              </a:solidFill>
              <a:effectLst/>
              <a:latin typeface="Meiryo UI" panose="020B0604030504040204" pitchFamily="50" charset="-128"/>
              <a:ea typeface="Meiryo UI" panose="020B0604030504040204" pitchFamily="50" charset="-128"/>
              <a:cs typeface="+mn-cs"/>
            </a:rPr>
            <a:t>表</a:t>
          </a:r>
          <a:endParaRPr kumimoji="1" lang="en-US" altLang="ja-JP" sz="1000" b="1">
            <a:solidFill>
              <a:sysClr val="windowText" lastClr="000000"/>
            </a:solidFill>
            <a:effectLst/>
            <a:latin typeface="Meiryo UI" panose="020B0604030504040204" pitchFamily="50" charset="-128"/>
            <a:ea typeface="Meiryo UI" panose="020B0604030504040204" pitchFamily="50" charset="-128"/>
            <a:cs typeface="+mn-cs"/>
          </a:endParaRPr>
        </a:p>
        <a:p>
          <a:pPr algn="ctr"/>
          <a:r>
            <a:rPr kumimoji="1" lang="ja-JP" altLang="en-US" sz="1200" b="1">
              <a:solidFill>
                <a:srgbClr val="FF0000"/>
              </a:solidFill>
              <a:effectLst/>
              <a:latin typeface="Meiryo UI" panose="020B0604030504040204" pitchFamily="50" charset="-128"/>
              <a:ea typeface="Meiryo UI" panose="020B0604030504040204" pitchFamily="50" charset="-128"/>
              <a:cs typeface="+mn-cs"/>
            </a:rPr>
            <a:t>これらのシートでは、</a:t>
          </a:r>
          <a:r>
            <a:rPr kumimoji="1" lang="ja-JP" altLang="en-US" sz="1200" b="1" u="sng">
              <a:solidFill>
                <a:srgbClr val="FF0000"/>
              </a:solidFill>
              <a:effectLst/>
              <a:latin typeface="Meiryo UI" panose="020B0604030504040204" pitchFamily="50" charset="-128"/>
              <a:ea typeface="Meiryo UI" panose="020B0604030504040204" pitchFamily="50" charset="-128"/>
              <a:cs typeface="+mn-cs"/>
            </a:rPr>
            <a:t>データの貼付を行ってください</a:t>
          </a:r>
          <a:r>
            <a:rPr kumimoji="1" lang="ja-JP" altLang="en-US"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7</xdr:col>
      <xdr:colOff>485775</xdr:colOff>
      <xdr:row>21</xdr:row>
      <xdr:rowOff>0</xdr:rowOff>
    </xdr:from>
    <xdr:to>
      <xdr:col>11</xdr:col>
      <xdr:colOff>581024</xdr:colOff>
      <xdr:row>26</xdr:row>
      <xdr:rowOff>38100</xdr:rowOff>
    </xdr:to>
    <xdr:grpSp>
      <xdr:nvGrpSpPr>
        <xdr:cNvPr id="7" name="グループ化 6">
          <a:extLst>
            <a:ext uri="{FF2B5EF4-FFF2-40B4-BE49-F238E27FC236}">
              <a16:creationId xmlns="" xmlns:a16="http://schemas.microsoft.com/office/drawing/2014/main" id="{FABB8EF5-1E3B-47F3-8637-4842A2052421}"/>
            </a:ext>
          </a:extLst>
        </xdr:cNvPr>
        <xdr:cNvGrpSpPr/>
      </xdr:nvGrpSpPr>
      <xdr:grpSpPr>
        <a:xfrm>
          <a:off x="5286375" y="5210175"/>
          <a:ext cx="2838449" cy="1228725"/>
          <a:chOff x="4924425" y="789622"/>
          <a:chExt cx="2838449" cy="1277303"/>
        </a:xfrm>
      </xdr:grpSpPr>
      <xdr:pic>
        <xdr:nvPicPr>
          <xdr:cNvPr id="8" name="図 7" descr="http://1.bp.blogspot.com/-WmILZhRu9nU/UZoVggrl2LI/AAAAAAAATjw/9VBrInG9fOI/s800/fukidashi12.png">
            <a:extLst>
              <a:ext uri="{FF2B5EF4-FFF2-40B4-BE49-F238E27FC236}">
                <a16:creationId xmlns="" xmlns:a16="http://schemas.microsoft.com/office/drawing/2014/main" id="{EB963DDB-1CB2-496E-8D49-37DDBDC8DB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24425" y="789622"/>
            <a:ext cx="2838449" cy="127730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テキスト ボックス 8">
            <a:extLst>
              <a:ext uri="{FF2B5EF4-FFF2-40B4-BE49-F238E27FC236}">
                <a16:creationId xmlns="" xmlns:a16="http://schemas.microsoft.com/office/drawing/2014/main" id="{D04602CD-8273-4542-A46A-A15BAA938AA2}"/>
              </a:ext>
            </a:extLst>
          </xdr:cNvPr>
          <xdr:cNvSpPr txBox="1"/>
        </xdr:nvSpPr>
        <xdr:spPr>
          <a:xfrm>
            <a:off x="5381625" y="1162050"/>
            <a:ext cx="19907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Meiryo UI" panose="020B0604030504040204" pitchFamily="50" charset="-128"/>
                <a:ea typeface="Meiryo UI" panose="020B0604030504040204" pitchFamily="50" charset="-128"/>
              </a:rPr>
              <a:t>作業時間めやす：</a:t>
            </a:r>
            <a:r>
              <a:rPr kumimoji="1" lang="en-US" altLang="ja-JP" sz="1400" b="1">
                <a:solidFill>
                  <a:srgbClr val="FF0000"/>
                </a:solidFill>
                <a:latin typeface="Meiryo UI" panose="020B0604030504040204" pitchFamily="50" charset="-128"/>
                <a:ea typeface="Meiryo UI" panose="020B0604030504040204" pitchFamily="50" charset="-128"/>
              </a:rPr>
              <a:t>30</a:t>
            </a:r>
            <a:r>
              <a:rPr kumimoji="1" lang="ja-JP" altLang="en-US" sz="1400" b="1">
                <a:solidFill>
                  <a:srgbClr val="FF0000"/>
                </a:solidFill>
                <a:latin typeface="Meiryo UI" panose="020B0604030504040204" pitchFamily="50" charset="-128"/>
                <a:ea typeface="Meiryo UI" panose="020B0604030504040204" pitchFamily="50" charset="-128"/>
              </a:rPr>
              <a:t>分</a:t>
            </a:r>
            <a:endParaRPr kumimoji="1" lang="en-US" altLang="ja-JP" sz="1400" b="1">
              <a:solidFill>
                <a:srgbClr val="FF0000"/>
              </a:solidFill>
              <a:latin typeface="Meiryo UI" panose="020B0604030504040204" pitchFamily="50" charset="-128"/>
              <a:ea typeface="Meiryo UI" panose="020B0604030504040204" pitchFamily="50" charset="-128"/>
            </a:endParaRPr>
          </a:p>
          <a:p>
            <a:pPr algn="ctr"/>
            <a:r>
              <a:rPr kumimoji="1" lang="en-US" altLang="ja-JP" sz="800">
                <a:latin typeface="Meiryo UI" panose="020B0604030504040204" pitchFamily="50" charset="-128"/>
                <a:ea typeface="Meiryo UI" panose="020B0604030504040204" pitchFamily="50" charset="-128"/>
              </a:rPr>
              <a:t>※</a:t>
            </a:r>
            <a:r>
              <a:rPr kumimoji="1" lang="ja-JP" altLang="en-US" sz="800">
                <a:latin typeface="Meiryo UI" panose="020B0604030504040204" pitchFamily="50" charset="-128"/>
                <a:ea typeface="Meiryo UI" panose="020B0604030504040204" pitchFamily="50" charset="-128"/>
              </a:rPr>
              <a:t>個人差があります。</a:t>
            </a:r>
          </a:p>
        </xdr:txBody>
      </xdr:sp>
    </xdr:grpSp>
    <xdr:clientData/>
  </xdr:twoCellAnchor>
  <xdr:twoCellAnchor editAs="oneCell">
    <xdr:from>
      <xdr:col>9</xdr:col>
      <xdr:colOff>485776</xdr:colOff>
      <xdr:row>49</xdr:row>
      <xdr:rowOff>9526</xdr:rowOff>
    </xdr:from>
    <xdr:to>
      <xdr:col>11</xdr:col>
      <xdr:colOff>123826</xdr:colOff>
      <xdr:row>52</xdr:row>
      <xdr:rowOff>209551</xdr:rowOff>
    </xdr:to>
    <xdr:pic>
      <xdr:nvPicPr>
        <xdr:cNvPr id="10" name="図 9" descr="http://1.bp.blogspot.com/-8YI11SOhcYs/WM9XjJMIAXI/AAAAAAABCrQ/HExowxAmLLY8Dc6Obp5iWdbQQ5a30coegCLcB/s800/business_kyouryoku.png">
          <a:extLst>
            <a:ext uri="{FF2B5EF4-FFF2-40B4-BE49-F238E27FC236}">
              <a16:creationId xmlns="" xmlns:a16="http://schemas.microsoft.com/office/drawing/2014/main" id="{33048647-0FBB-4847-8573-DC9B8D2CBF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11934826"/>
          <a:ext cx="10096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417</xdr:row>
      <xdr:rowOff>0</xdr:rowOff>
    </xdr:from>
    <xdr:to>
      <xdr:col>13</xdr:col>
      <xdr:colOff>409575</xdr:colOff>
      <xdr:row>424</xdr:row>
      <xdr:rowOff>104775</xdr:rowOff>
    </xdr:to>
    <xdr:sp macro="" textlink="">
      <xdr:nvSpPr>
        <xdr:cNvPr id="3" name="テキスト ボックス 2">
          <a:extLst>
            <a:ext uri="{FF2B5EF4-FFF2-40B4-BE49-F238E27FC236}">
              <a16:creationId xmlns="" xmlns:a16="http://schemas.microsoft.com/office/drawing/2014/main" id="{514CD4D5-A56A-49DC-A786-6AA5D40068D7}"/>
            </a:ext>
          </a:extLst>
        </xdr:cNvPr>
        <xdr:cNvSpPr txBox="1"/>
      </xdr:nvSpPr>
      <xdr:spPr>
        <a:xfrm>
          <a:off x="0" y="3971925"/>
          <a:ext cx="5724525" cy="11715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r>
            <a:rPr kumimoji="1" lang="ja-JP" altLang="en-US" sz="1100" b="1">
              <a:solidFill>
                <a:srgbClr val="FF0000"/>
              </a:solidFill>
            </a:rPr>
            <a:t>「市区町村表」第</a:t>
          </a:r>
          <a:r>
            <a:rPr kumimoji="1" lang="en-US" altLang="ja-JP" sz="1100" b="1">
              <a:solidFill>
                <a:srgbClr val="FF0000"/>
              </a:solidFill>
            </a:rPr>
            <a:t>7</a:t>
          </a:r>
          <a:r>
            <a:rPr kumimoji="1" lang="ja-JP" altLang="en-US" sz="1100" b="1">
              <a:solidFill>
                <a:srgbClr val="FF0000"/>
              </a:solidFill>
            </a:rPr>
            <a:t>表</a:t>
          </a:r>
        </a:p>
        <a:p>
          <a:r>
            <a:rPr kumimoji="1" lang="en-US" altLang="ja-JP" sz="1100" b="1">
              <a:solidFill>
                <a:srgbClr val="FF0000"/>
              </a:solidFill>
            </a:rPr>
            <a:t>※</a:t>
          </a:r>
          <a:r>
            <a:rPr kumimoji="1" lang="ja-JP" altLang="en-US" sz="1100" b="1">
              <a:solidFill>
                <a:srgbClr val="FF0000"/>
              </a:solidFill>
            </a:rPr>
            <a:t>統計表上の表記が”－”の場合、ゼロ”０”に置き換えてください</a:t>
          </a:r>
          <a:endParaRPr kumimoji="1" lang="en-US" altLang="ja-JP" sz="1100" b="1">
            <a:solidFill>
              <a:srgbClr val="FF0000"/>
            </a:solidFill>
          </a:endParaRPr>
        </a:p>
      </xdr:txBody>
    </xdr:sp>
    <xdr:clientData/>
  </xdr:twoCellAnchor>
  <xdr:twoCellAnchor>
    <xdr:from>
      <xdr:col>7</xdr:col>
      <xdr:colOff>9525</xdr:colOff>
      <xdr:row>10</xdr:row>
      <xdr:rowOff>76200</xdr:rowOff>
    </xdr:from>
    <xdr:to>
      <xdr:col>8</xdr:col>
      <xdr:colOff>123825</xdr:colOff>
      <xdr:row>12</xdr:row>
      <xdr:rowOff>142875</xdr:rowOff>
    </xdr:to>
    <xdr:sp macro="" textlink="">
      <xdr:nvSpPr>
        <xdr:cNvPr id="4" name="吹き出し: 角を丸めた四角形 3">
          <a:extLst>
            <a:ext uri="{FF2B5EF4-FFF2-40B4-BE49-F238E27FC236}">
              <a16:creationId xmlns="" xmlns:a16="http://schemas.microsoft.com/office/drawing/2014/main" id="{77922D05-AB52-4417-9D93-1BF839EC8F3E}"/>
            </a:ext>
          </a:extLst>
        </xdr:cNvPr>
        <xdr:cNvSpPr/>
      </xdr:nvSpPr>
      <xdr:spPr>
        <a:xfrm>
          <a:off x="123825" y="12858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9525</xdr:colOff>
      <xdr:row>14</xdr:row>
      <xdr:rowOff>66675</xdr:rowOff>
    </xdr:from>
    <xdr:to>
      <xdr:col>8</xdr:col>
      <xdr:colOff>457200</xdr:colOff>
      <xdr:row>16</xdr:row>
      <xdr:rowOff>133350</xdr:rowOff>
    </xdr:to>
    <xdr:sp macro="" textlink="">
      <xdr:nvSpPr>
        <xdr:cNvPr id="3" name="吹き出し: 角を丸めた四角形 2">
          <a:extLst>
            <a:ext uri="{FF2B5EF4-FFF2-40B4-BE49-F238E27FC236}">
              <a16:creationId xmlns="" xmlns:a16="http://schemas.microsoft.com/office/drawing/2014/main" id="{980AFBBB-28B6-48FC-9419-18A7832188BA}"/>
            </a:ext>
          </a:extLst>
        </xdr:cNvPr>
        <xdr:cNvSpPr/>
      </xdr:nvSpPr>
      <xdr:spPr>
        <a:xfrm>
          <a:off x="123825" y="18859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714375</xdr:colOff>
      <xdr:row>11</xdr:row>
      <xdr:rowOff>95249</xdr:rowOff>
    </xdr:to>
    <xdr:sp macro="" textlink="">
      <xdr:nvSpPr>
        <xdr:cNvPr id="4" name="テキスト ボックス 3">
          <a:extLst>
            <a:ext uri="{FF2B5EF4-FFF2-40B4-BE49-F238E27FC236}">
              <a16:creationId xmlns="" xmlns:a16="http://schemas.microsoft.com/office/drawing/2014/main" id="{0170FAD4-FCA9-474A-BDAA-E7D3D7BB17FB}"/>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9</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714375</xdr:colOff>
      <xdr:row>10</xdr:row>
      <xdr:rowOff>133349</xdr:rowOff>
    </xdr:to>
    <xdr:sp macro="" textlink="">
      <xdr:nvSpPr>
        <xdr:cNvPr id="3" name="テキスト ボックス 2">
          <a:extLst>
            <a:ext uri="{FF2B5EF4-FFF2-40B4-BE49-F238E27FC236}">
              <a16:creationId xmlns="" xmlns:a16="http://schemas.microsoft.com/office/drawing/2014/main" id="{0F8AB32C-7B9C-42BE-86D9-E9C172D44C84}"/>
            </a:ext>
          </a:extLst>
        </xdr:cNvPr>
        <xdr:cNvSpPr txBox="1"/>
      </xdr:nvSpPr>
      <xdr:spPr>
        <a:xfrm>
          <a:off x="0" y="0"/>
          <a:ext cx="26098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25</a:t>
          </a:r>
          <a:r>
            <a:rPr kumimoji="1" lang="ja-JP" altLang="en-US" sz="1050" b="1">
              <a:solidFill>
                <a:srgbClr val="FF0000"/>
              </a:solidFill>
            </a:rPr>
            <a:t>表</a:t>
          </a:r>
          <a:endParaRPr kumimoji="1" lang="en-US" altLang="ja-JP" sz="1050" b="1">
            <a:solidFill>
              <a:srgbClr val="FF0000"/>
            </a:solidFill>
          </a:endParaRPr>
        </a:p>
      </xdr:txBody>
    </xdr:sp>
    <xdr:clientData/>
  </xdr:twoCellAnchor>
  <xdr:twoCellAnchor>
    <xdr:from>
      <xdr:col>7</xdr:col>
      <xdr:colOff>0</xdr:colOff>
      <xdr:row>12</xdr:row>
      <xdr:rowOff>0</xdr:rowOff>
    </xdr:from>
    <xdr:to>
      <xdr:col>8</xdr:col>
      <xdr:colOff>447675</xdr:colOff>
      <xdr:row>14</xdr:row>
      <xdr:rowOff>76200</xdr:rowOff>
    </xdr:to>
    <xdr:sp macro="" textlink="">
      <xdr:nvSpPr>
        <xdr:cNvPr id="4" name="吹き出し: 角を丸めた四角形 3">
          <a:extLst>
            <a:ext uri="{FF2B5EF4-FFF2-40B4-BE49-F238E27FC236}">
              <a16:creationId xmlns="" xmlns:a16="http://schemas.microsoft.com/office/drawing/2014/main" id="{045F6C6E-90DB-40C9-92F2-0D4EAAA29DA1}"/>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16</xdr:row>
      <xdr:rowOff>104775</xdr:rowOff>
    </xdr:from>
    <xdr:to>
      <xdr:col>7</xdr:col>
      <xdr:colOff>2228850</xdr:colOff>
      <xdr:row>19</xdr:row>
      <xdr:rowOff>19050</xdr:rowOff>
    </xdr:to>
    <xdr:sp macro="" textlink="">
      <xdr:nvSpPr>
        <xdr:cNvPr id="3" name="吹き出し: 角を丸めた四角形 2">
          <a:extLst>
            <a:ext uri="{FF2B5EF4-FFF2-40B4-BE49-F238E27FC236}">
              <a16:creationId xmlns="" xmlns:a16="http://schemas.microsoft.com/office/drawing/2014/main" id="{830A9240-3D68-4048-A9CC-8F998D0C7D91}"/>
            </a:ext>
          </a:extLst>
        </xdr:cNvPr>
        <xdr:cNvSpPr/>
      </xdr:nvSpPr>
      <xdr:spPr>
        <a:xfrm>
          <a:off x="123825" y="22955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95250</xdr:colOff>
      <xdr:row>10</xdr:row>
      <xdr:rowOff>9524</xdr:rowOff>
    </xdr:to>
    <xdr:sp macro="" textlink="">
      <xdr:nvSpPr>
        <xdr:cNvPr id="4" name="テキスト ボックス 3">
          <a:extLst>
            <a:ext uri="{FF2B5EF4-FFF2-40B4-BE49-F238E27FC236}">
              <a16:creationId xmlns="" xmlns:a16="http://schemas.microsoft.com/office/drawing/2014/main" id="{FDC30443-ADF0-43FE-8743-265742980CFD}"/>
            </a:ext>
          </a:extLst>
        </xdr:cNvPr>
        <xdr:cNvSpPr txBox="1"/>
      </xdr:nvSpPr>
      <xdr:spPr>
        <a:xfrm>
          <a:off x="0" y="0"/>
          <a:ext cx="34671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33</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15</xdr:row>
      <xdr:rowOff>95250</xdr:rowOff>
    </xdr:from>
    <xdr:to>
      <xdr:col>8</xdr:col>
      <xdr:colOff>466725</xdr:colOff>
      <xdr:row>18</xdr:row>
      <xdr:rowOff>9525</xdr:rowOff>
    </xdr:to>
    <xdr:sp macro="" textlink="">
      <xdr:nvSpPr>
        <xdr:cNvPr id="3" name="吹き出し: 角を丸めた四角形 2">
          <a:extLst>
            <a:ext uri="{FF2B5EF4-FFF2-40B4-BE49-F238E27FC236}">
              <a16:creationId xmlns="" xmlns:a16="http://schemas.microsoft.com/office/drawing/2014/main" id="{77ED5018-37E8-41C0-84CA-434809D57631}"/>
            </a:ext>
          </a:extLst>
        </xdr:cNvPr>
        <xdr:cNvSpPr/>
      </xdr:nvSpPr>
      <xdr:spPr>
        <a:xfrm>
          <a:off x="0" y="21812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8</xdr:col>
      <xdr:colOff>866775</xdr:colOff>
      <xdr:row>13</xdr:row>
      <xdr:rowOff>47624</xdr:rowOff>
    </xdr:to>
    <xdr:sp macro="" textlink="">
      <xdr:nvSpPr>
        <xdr:cNvPr id="4" name="テキスト ボックス 3">
          <a:extLst>
            <a:ext uri="{FF2B5EF4-FFF2-40B4-BE49-F238E27FC236}">
              <a16:creationId xmlns="" xmlns:a16="http://schemas.microsoft.com/office/drawing/2014/main" id="{CCF19A7D-D77A-4568-9667-09FA540CC340}"/>
            </a:ext>
          </a:extLst>
        </xdr:cNvPr>
        <xdr:cNvSpPr txBox="1"/>
      </xdr:nvSpPr>
      <xdr:spPr>
        <a:xfrm>
          <a:off x="0" y="371475"/>
          <a:ext cx="262890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endParaRPr kumimoji="1" lang="en-US" altLang="ja-JP" sz="1050" b="1">
            <a:solidFill>
              <a:srgbClr val="0070C0"/>
            </a:solidFill>
            <a:effectLst/>
            <a:latin typeface="+mn-lt"/>
            <a:ea typeface="+mn-ea"/>
            <a:cs typeface="+mn-cs"/>
          </a:endParaRPr>
        </a:p>
        <a:p>
          <a:r>
            <a:rPr kumimoji="1" lang="ja-JP" altLang="en-US" sz="1050" b="1">
              <a:solidFill>
                <a:srgbClr val="FF0000"/>
              </a:solidFill>
            </a:rPr>
            <a:t>「市区町村表」第</a:t>
          </a:r>
          <a:r>
            <a:rPr kumimoji="1" lang="en-US" altLang="ja-JP" sz="1050" b="1">
              <a:solidFill>
                <a:srgbClr val="FF0000"/>
              </a:solidFill>
            </a:rPr>
            <a:t>36</a:t>
          </a:r>
          <a:r>
            <a:rPr kumimoji="1" lang="ja-JP" altLang="en-US" sz="1050" b="1">
              <a:solidFill>
                <a:srgbClr val="FF0000"/>
              </a:solidFill>
            </a:rPr>
            <a:t>表</a:t>
          </a:r>
          <a:endParaRPr kumimoji="1" lang="en-US" altLang="ja-JP" sz="1050" b="1">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20</xdr:row>
      <xdr:rowOff>47625</xdr:rowOff>
    </xdr:from>
    <xdr:to>
      <xdr:col>7</xdr:col>
      <xdr:colOff>2228850</xdr:colOff>
      <xdr:row>22</xdr:row>
      <xdr:rowOff>114300</xdr:rowOff>
    </xdr:to>
    <xdr:sp macro="" textlink="">
      <xdr:nvSpPr>
        <xdr:cNvPr id="3" name="吹き出し: 角を丸めた四角形 2">
          <a:extLst>
            <a:ext uri="{FF2B5EF4-FFF2-40B4-BE49-F238E27FC236}">
              <a16:creationId xmlns="" xmlns:a16="http://schemas.microsoft.com/office/drawing/2014/main" id="{F896A81B-AB65-43C9-AF0C-097CC1C66CA7}"/>
            </a:ext>
          </a:extLst>
        </xdr:cNvPr>
        <xdr:cNvSpPr/>
      </xdr:nvSpPr>
      <xdr:spPr>
        <a:xfrm>
          <a:off x="114300" y="28479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219075</xdr:colOff>
      <xdr:row>11</xdr:row>
      <xdr:rowOff>28574</xdr:rowOff>
    </xdr:to>
    <xdr:sp macro="" textlink="">
      <xdr:nvSpPr>
        <xdr:cNvPr id="4" name="テキスト ボックス 3">
          <a:extLst>
            <a:ext uri="{FF2B5EF4-FFF2-40B4-BE49-F238E27FC236}">
              <a16:creationId xmlns="" xmlns:a16="http://schemas.microsoft.com/office/drawing/2014/main" id="{20DEA206-5C09-4749-A591-A886EC0F2493}"/>
            </a:ext>
          </a:extLst>
        </xdr:cNvPr>
        <xdr:cNvSpPr txBox="1"/>
      </xdr:nvSpPr>
      <xdr:spPr>
        <a:xfrm>
          <a:off x="0" y="0"/>
          <a:ext cx="2914650"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45</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18</xdr:row>
      <xdr:rowOff>38100</xdr:rowOff>
    </xdr:from>
    <xdr:to>
      <xdr:col>8</xdr:col>
      <xdr:colOff>47625</xdr:colOff>
      <xdr:row>20</xdr:row>
      <xdr:rowOff>104775</xdr:rowOff>
    </xdr:to>
    <xdr:sp macro="" textlink="">
      <xdr:nvSpPr>
        <xdr:cNvPr id="4" name="吹き出し: 角を丸めた四角形 3">
          <a:extLst>
            <a:ext uri="{FF2B5EF4-FFF2-40B4-BE49-F238E27FC236}">
              <a16:creationId xmlns="" xmlns:a16="http://schemas.microsoft.com/office/drawing/2014/main" id="{99A79ABD-81EA-44D4-91CD-38E9F3F4D3D0}"/>
            </a:ext>
          </a:extLst>
        </xdr:cNvPr>
        <xdr:cNvSpPr/>
      </xdr:nvSpPr>
      <xdr:spPr>
        <a:xfrm>
          <a:off x="114300" y="244792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9525</xdr:rowOff>
    </xdr:from>
    <xdr:to>
      <xdr:col>12</xdr:col>
      <xdr:colOff>666749</xdr:colOff>
      <xdr:row>13</xdr:row>
      <xdr:rowOff>114299</xdr:rowOff>
    </xdr:to>
    <xdr:sp macro="" textlink="">
      <xdr:nvSpPr>
        <xdr:cNvPr id="5" name="テキスト ボックス 4">
          <a:extLst>
            <a:ext uri="{FF2B5EF4-FFF2-40B4-BE49-F238E27FC236}">
              <a16:creationId xmlns="" xmlns:a16="http://schemas.microsoft.com/office/drawing/2014/main" id="{2E588BAB-E75E-4461-8467-517C45555930}"/>
            </a:ext>
          </a:extLst>
        </xdr:cNvPr>
        <xdr:cNvSpPr txBox="1"/>
      </xdr:nvSpPr>
      <xdr:spPr>
        <a:xfrm>
          <a:off x="0" y="304800"/>
          <a:ext cx="5514974" cy="145732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41</a:t>
          </a:r>
          <a:r>
            <a:rPr kumimoji="1" lang="ja-JP" altLang="en-US" sz="1100" b="1">
              <a:solidFill>
                <a:srgbClr val="FF0000"/>
              </a:solidFill>
            </a:rPr>
            <a:t>表</a:t>
          </a:r>
          <a:endParaRPr kumimoji="1" lang="en-US" altLang="ja-JP" sz="1100" b="1">
            <a:solidFill>
              <a:srgbClr val="FF0000"/>
            </a:solidFill>
          </a:endParaRPr>
        </a:p>
        <a:p>
          <a:r>
            <a:rPr kumimoji="1" lang="en-US" altLang="ja-JP" sz="1100" b="1">
              <a:solidFill>
                <a:srgbClr val="00B050"/>
              </a:solidFill>
            </a:rPr>
            <a:t>※</a:t>
          </a:r>
          <a:r>
            <a:rPr kumimoji="1" lang="ja-JP" altLang="en-US" sz="1100" b="1" u="sng">
              <a:solidFill>
                <a:srgbClr val="00B050"/>
              </a:solidFill>
            </a:rPr>
            <a:t>貼り付けるのは、市区のデータではなく県のデータです。ご注意ください！</a:t>
          </a:r>
          <a:endParaRPr kumimoji="1" lang="en-US" altLang="ja-JP" sz="1100" b="1" u="sng">
            <a:solidFill>
              <a:srgbClr val="00B05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12</xdr:row>
      <xdr:rowOff>104775</xdr:rowOff>
    </xdr:from>
    <xdr:to>
      <xdr:col>8</xdr:col>
      <xdr:colOff>47625</xdr:colOff>
      <xdr:row>15</xdr:row>
      <xdr:rowOff>19050</xdr:rowOff>
    </xdr:to>
    <xdr:sp macro="" textlink="">
      <xdr:nvSpPr>
        <xdr:cNvPr id="3" name="吹き出し: 角を丸めた四角形 2">
          <a:extLst>
            <a:ext uri="{FF2B5EF4-FFF2-40B4-BE49-F238E27FC236}">
              <a16:creationId xmlns="" xmlns:a16="http://schemas.microsoft.com/office/drawing/2014/main" id="{A15BB6D3-E1CF-4A6C-8010-0C4831DD39D4}"/>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781049</xdr:colOff>
      <xdr:row>12</xdr:row>
      <xdr:rowOff>76200</xdr:rowOff>
    </xdr:to>
    <xdr:sp macro="" textlink="">
      <xdr:nvSpPr>
        <xdr:cNvPr id="4" name="テキスト ボックス 3">
          <a:extLst>
            <a:ext uri="{FF2B5EF4-FFF2-40B4-BE49-F238E27FC236}">
              <a16:creationId xmlns="" xmlns:a16="http://schemas.microsoft.com/office/drawing/2014/main" id="{58B4869B-8328-43C9-A19E-50CDF66381B7}"/>
            </a:ext>
          </a:extLst>
        </xdr:cNvPr>
        <xdr:cNvSpPr txBox="1"/>
      </xdr:nvSpPr>
      <xdr:spPr>
        <a:xfrm>
          <a:off x="0" y="0"/>
          <a:ext cx="3076574" cy="16002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b="1" u="none">
              <a:solidFill>
                <a:schemeClr val="tx2">
                  <a:lumMod val="50000"/>
                </a:schemeClr>
              </a:solidFill>
            </a:rPr>
            <a:t>💡</a:t>
          </a:r>
          <a:r>
            <a:rPr kumimoji="1" lang="en-US" altLang="ja-JP" sz="1050" b="1" u="sng">
              <a:solidFill>
                <a:schemeClr val="tx2">
                  <a:lumMod val="50000"/>
                </a:schemeClr>
              </a:solidFill>
            </a:rPr>
            <a:t>TIPS </a:t>
          </a:r>
          <a:r>
            <a:rPr kumimoji="1" lang="ja-JP" altLang="en-US" sz="1050" b="1">
              <a:solidFill>
                <a:sysClr val="windowText" lastClr="000000"/>
              </a:solidFill>
            </a:rPr>
            <a:t>このシートで利用する統計データ</a:t>
          </a:r>
          <a:endParaRPr kumimoji="1" lang="en-US" altLang="ja-JP" sz="1050" b="1">
            <a:solidFill>
              <a:sysClr val="windowText" lastClr="000000"/>
            </a:solidFill>
          </a:endParaRPr>
        </a:p>
        <a:p>
          <a:r>
            <a:rPr kumimoji="1" lang="ja-JP" altLang="en-US" sz="1050" b="1">
              <a:solidFill>
                <a:srgbClr val="0070C0"/>
              </a:solidFill>
            </a:rPr>
            <a:t>平成</a:t>
          </a:r>
          <a:r>
            <a:rPr kumimoji="1" lang="en-US" altLang="ja-JP" sz="1050" b="1">
              <a:solidFill>
                <a:srgbClr val="0070C0"/>
              </a:solidFill>
            </a:rPr>
            <a:t>25</a:t>
          </a:r>
          <a:r>
            <a:rPr kumimoji="1" lang="ja-JP" altLang="en-US" sz="1050" b="1">
              <a:solidFill>
                <a:srgbClr val="0070C0"/>
              </a:solidFill>
            </a:rPr>
            <a:t>年 住宅・土地統計調査</a:t>
          </a:r>
          <a:endParaRPr kumimoji="1" lang="en-US" altLang="ja-JP" sz="1050" b="1">
            <a:solidFill>
              <a:srgbClr val="0070C0"/>
            </a:solidFill>
            <a:effectLst/>
            <a:latin typeface="+mn-lt"/>
            <a:ea typeface="+mn-ea"/>
            <a:cs typeface="+mn-cs"/>
          </a:endParaRPr>
        </a:p>
        <a:p>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確報集計</a:t>
          </a:r>
          <a:r>
            <a:rPr kumimoji="1" lang="ja-JP" altLang="en-US" sz="1050" b="1">
              <a:solidFill>
                <a:srgbClr val="0070C0"/>
              </a:solidFill>
              <a:effectLst/>
              <a:latin typeface="+mn-lt"/>
              <a:ea typeface="+mn-ea"/>
              <a:cs typeface="+mn-cs"/>
            </a:rPr>
            <a:t>」「</a:t>
          </a:r>
          <a:r>
            <a:rPr kumimoji="1" lang="ja-JP" altLang="ja-JP" sz="1050" b="1">
              <a:solidFill>
                <a:srgbClr val="0070C0"/>
              </a:solidFill>
              <a:effectLst/>
              <a:latin typeface="+mn-lt"/>
              <a:ea typeface="+mn-ea"/>
              <a:cs typeface="+mn-cs"/>
            </a:rPr>
            <a:t>都道府県編（都道府県・市区町村）</a:t>
          </a:r>
          <a:r>
            <a:rPr kumimoji="1" lang="ja-JP" altLang="en-US" sz="1050" b="1">
              <a:solidFill>
                <a:srgbClr val="0070C0"/>
              </a:solidFill>
              <a:effectLst/>
              <a:latin typeface="+mn-lt"/>
              <a:ea typeface="+mn-ea"/>
              <a:cs typeface="+mn-cs"/>
            </a:rPr>
            <a:t>」</a:t>
          </a:r>
          <a:r>
            <a:rPr kumimoji="1" lang="ja-JP" altLang="en-US" sz="1050" b="1">
              <a:solidFill>
                <a:srgbClr val="FF0000"/>
              </a:solidFill>
            </a:rPr>
            <a:t>「都道府県表」第</a:t>
          </a:r>
          <a:r>
            <a:rPr kumimoji="1" lang="en-US" altLang="ja-JP" sz="1050" b="1">
              <a:solidFill>
                <a:srgbClr val="FF0000"/>
              </a:solidFill>
            </a:rPr>
            <a:t>42</a:t>
          </a:r>
          <a:r>
            <a:rPr kumimoji="1" lang="ja-JP" altLang="en-US" sz="1050" b="1">
              <a:solidFill>
                <a:srgbClr val="FF0000"/>
              </a:solidFill>
            </a:rPr>
            <a:t>表</a:t>
          </a:r>
          <a:endParaRPr kumimoji="1" lang="en-US" altLang="ja-JP" sz="1050" b="1">
            <a:solidFill>
              <a:srgbClr val="FF0000"/>
            </a:solidFill>
          </a:endParaRPr>
        </a:p>
        <a:p>
          <a:r>
            <a:rPr kumimoji="1" lang="en-US" altLang="ja-JP" sz="1050" b="1">
              <a:solidFill>
                <a:srgbClr val="00B050"/>
              </a:solidFill>
            </a:rPr>
            <a:t>※</a:t>
          </a:r>
          <a:r>
            <a:rPr kumimoji="1" lang="ja-JP" altLang="en-US" sz="1050" b="1" u="sng">
              <a:solidFill>
                <a:srgbClr val="00B050"/>
              </a:solidFill>
            </a:rPr>
            <a:t>貼り付けるのは、市区のデータではなく県のデータです。ご注意ください！</a:t>
          </a:r>
        </a:p>
        <a:p>
          <a:endParaRPr kumimoji="1" lang="en-US" altLang="ja-JP" sz="105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9525</xdr:colOff>
      <xdr:row>14</xdr:row>
      <xdr:rowOff>142875</xdr:rowOff>
    </xdr:from>
    <xdr:to>
      <xdr:col>7</xdr:col>
      <xdr:colOff>2238375</xdr:colOff>
      <xdr:row>17</xdr:row>
      <xdr:rowOff>57150</xdr:rowOff>
    </xdr:to>
    <xdr:sp macro="" textlink="">
      <xdr:nvSpPr>
        <xdr:cNvPr id="3" name="吹き出し: 角を丸めた四角形 2">
          <a:extLst>
            <a:ext uri="{FF2B5EF4-FFF2-40B4-BE49-F238E27FC236}">
              <a16:creationId xmlns="" xmlns:a16="http://schemas.microsoft.com/office/drawing/2014/main" id="{4D4B192C-574D-48FD-BC9F-B6B904E03F35}"/>
            </a:ext>
          </a:extLst>
        </xdr:cNvPr>
        <xdr:cNvSpPr/>
      </xdr:nvSpPr>
      <xdr:spPr>
        <a:xfrm>
          <a:off x="123825" y="1905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8</xdr:col>
      <xdr:colOff>180975</xdr:colOff>
      <xdr:row>12</xdr:row>
      <xdr:rowOff>66675</xdr:rowOff>
    </xdr:to>
    <xdr:sp macro="" textlink="">
      <xdr:nvSpPr>
        <xdr:cNvPr id="4" name="テキスト ボックス 3">
          <a:extLst>
            <a:ext uri="{FF2B5EF4-FFF2-40B4-BE49-F238E27FC236}">
              <a16:creationId xmlns="" xmlns:a16="http://schemas.microsoft.com/office/drawing/2014/main" id="{E3A6AE58-1598-4617-B114-D7ED7215254E}"/>
            </a:ext>
          </a:extLst>
        </xdr:cNvPr>
        <xdr:cNvSpPr txBox="1"/>
      </xdr:nvSpPr>
      <xdr:spPr>
        <a:xfrm>
          <a:off x="0" y="0"/>
          <a:ext cx="38100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43</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50" b="1">
              <a:solidFill>
                <a:srgbClr val="00B050"/>
              </a:solidFill>
              <a:effectLst/>
              <a:latin typeface="+mn-lt"/>
              <a:ea typeface="+mn-ea"/>
              <a:cs typeface="+mn-cs"/>
            </a:rPr>
            <a:t>※</a:t>
          </a:r>
          <a:r>
            <a:rPr kumimoji="1" lang="ja-JP" altLang="ja-JP" sz="1050" b="1" u="sng">
              <a:solidFill>
                <a:srgbClr val="00B050"/>
              </a:solidFill>
              <a:effectLst/>
              <a:latin typeface="+mn-lt"/>
              <a:ea typeface="+mn-ea"/>
              <a:cs typeface="+mn-cs"/>
            </a:rPr>
            <a:t>貼り付けるのは、市</a:t>
          </a:r>
          <a:r>
            <a:rPr kumimoji="1" lang="ja-JP" altLang="en-US" sz="1050" b="1" u="sng">
              <a:solidFill>
                <a:srgbClr val="00B050"/>
              </a:solidFill>
              <a:effectLst/>
              <a:latin typeface="+mn-lt"/>
              <a:ea typeface="+mn-ea"/>
              <a:cs typeface="+mn-cs"/>
            </a:rPr>
            <a:t>区</a:t>
          </a:r>
          <a:r>
            <a:rPr kumimoji="1" lang="ja-JP" altLang="ja-JP" sz="1050" b="1" u="sng">
              <a:solidFill>
                <a:srgbClr val="00B050"/>
              </a:solidFill>
              <a:effectLst/>
              <a:latin typeface="+mn-lt"/>
              <a:ea typeface="+mn-ea"/>
              <a:cs typeface="+mn-cs"/>
            </a:rPr>
            <a:t>のデータではなく県のデータです。ご注意ください！</a:t>
          </a:r>
          <a:endParaRPr lang="ja-JP" altLang="ja-JP" sz="1050">
            <a:solidFill>
              <a:srgbClr val="00B050"/>
            </a:solidFill>
            <a:effectLst/>
          </a:endParaRPr>
        </a:p>
        <a:p>
          <a:endParaRPr kumimoji="1" lang="en-US" altLang="ja-JP"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16</xdr:row>
      <xdr:rowOff>47625</xdr:rowOff>
    </xdr:from>
    <xdr:to>
      <xdr:col>8</xdr:col>
      <xdr:colOff>114300</xdr:colOff>
      <xdr:row>18</xdr:row>
      <xdr:rowOff>114300</xdr:rowOff>
    </xdr:to>
    <xdr:sp macro="" textlink="">
      <xdr:nvSpPr>
        <xdr:cNvPr id="3" name="吹き出し: 角を丸めた四角形 2">
          <a:extLst>
            <a:ext uri="{FF2B5EF4-FFF2-40B4-BE49-F238E27FC236}">
              <a16:creationId xmlns="" xmlns:a16="http://schemas.microsoft.com/office/drawing/2014/main" id="{8D7DEDA1-8BC1-4BF7-950C-03815396FB1D}"/>
            </a:ext>
          </a:extLst>
        </xdr:cNvPr>
        <xdr:cNvSpPr/>
      </xdr:nvSpPr>
      <xdr:spPr>
        <a:xfrm>
          <a:off x="114300" y="22860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4</xdr:row>
      <xdr:rowOff>0</xdr:rowOff>
    </xdr:from>
    <xdr:to>
      <xdr:col>8</xdr:col>
      <xdr:colOff>752474</xdr:colOff>
      <xdr:row>15</xdr:row>
      <xdr:rowOff>47625</xdr:rowOff>
    </xdr:to>
    <xdr:sp macro="" textlink="">
      <xdr:nvSpPr>
        <xdr:cNvPr id="4" name="テキスト ボックス 3">
          <a:extLst>
            <a:ext uri="{FF2B5EF4-FFF2-40B4-BE49-F238E27FC236}">
              <a16:creationId xmlns="" xmlns:a16="http://schemas.microsoft.com/office/drawing/2014/main" id="{6A659FA3-E8C2-430F-A79A-71B4430DCEA9}"/>
            </a:ext>
          </a:extLst>
        </xdr:cNvPr>
        <xdr:cNvSpPr txBox="1"/>
      </xdr:nvSpPr>
      <xdr:spPr>
        <a:xfrm>
          <a:off x="0" y="361950"/>
          <a:ext cx="2981324" cy="17716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u="none">
              <a:solidFill>
                <a:schemeClr val="tx2">
                  <a:lumMod val="50000"/>
                </a:schemeClr>
              </a:solidFill>
            </a:rPr>
            <a:t>💡</a:t>
          </a:r>
          <a:r>
            <a:rPr kumimoji="1" lang="en-US" altLang="ja-JP" sz="11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「都道府県表」第</a:t>
          </a:r>
          <a:r>
            <a:rPr kumimoji="1" lang="en-US" altLang="ja-JP" sz="1100" b="1">
              <a:solidFill>
                <a:srgbClr val="FF0000"/>
              </a:solidFill>
            </a:rPr>
            <a:t>48</a:t>
          </a:r>
          <a:r>
            <a:rPr kumimoji="1" lang="ja-JP" altLang="en-US" sz="1100" b="1">
              <a:solidFill>
                <a:srgbClr val="FF0000"/>
              </a:solidFill>
            </a:rPr>
            <a:t>表</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1">
              <a:solidFill>
                <a:srgbClr val="00B050"/>
              </a:solidFill>
              <a:effectLst/>
              <a:latin typeface="+mn-lt"/>
              <a:ea typeface="+mn-ea"/>
              <a:cs typeface="+mn-cs"/>
            </a:rPr>
            <a:t>※</a:t>
          </a:r>
          <a:r>
            <a:rPr kumimoji="1" lang="ja-JP" altLang="ja-JP" sz="1000" b="1" u="sng">
              <a:solidFill>
                <a:srgbClr val="00B050"/>
              </a:solidFill>
              <a:effectLst/>
              <a:latin typeface="+mn-lt"/>
              <a:ea typeface="+mn-ea"/>
              <a:cs typeface="+mn-cs"/>
            </a:rPr>
            <a:t>貼り付けるのは、市</a:t>
          </a:r>
          <a:r>
            <a:rPr kumimoji="1" lang="ja-JP" altLang="en-US" sz="1000" b="1" u="sng">
              <a:solidFill>
                <a:srgbClr val="00B050"/>
              </a:solidFill>
              <a:effectLst/>
              <a:latin typeface="+mn-lt"/>
              <a:ea typeface="+mn-ea"/>
              <a:cs typeface="+mn-cs"/>
            </a:rPr>
            <a:t>区</a:t>
          </a:r>
          <a:r>
            <a:rPr kumimoji="1" lang="ja-JP" altLang="ja-JP" sz="1000" b="1" u="sng">
              <a:solidFill>
                <a:srgbClr val="00B050"/>
              </a:solidFill>
              <a:effectLst/>
              <a:latin typeface="+mn-lt"/>
              <a:ea typeface="+mn-ea"/>
              <a:cs typeface="+mn-cs"/>
            </a:rPr>
            <a:t>のデータではなく県のデータです。ご注意ください！</a:t>
          </a:r>
          <a:endParaRPr lang="ja-JP" altLang="ja-JP" sz="1000">
            <a:solidFill>
              <a:srgbClr val="00B050"/>
            </a:solidFill>
            <a:effectLst/>
          </a:endParaRPr>
        </a:p>
        <a:p>
          <a:endParaRPr kumimoji="1" lang="en-US" altLang="ja-JP"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371476</xdr:colOff>
      <xdr:row>16</xdr:row>
      <xdr:rowOff>114300</xdr:rowOff>
    </xdr:from>
    <xdr:to>
      <xdr:col>4</xdr:col>
      <xdr:colOff>962025</xdr:colOff>
      <xdr:row>29</xdr:row>
      <xdr:rowOff>95250</xdr:rowOff>
    </xdr:to>
    <xdr:graphicFrame macro="">
      <xdr:nvGraphicFramePr>
        <xdr:cNvPr id="2" name="グラフ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69</xdr:row>
      <xdr:rowOff>19050</xdr:rowOff>
    </xdr:from>
    <xdr:to>
      <xdr:col>4</xdr:col>
      <xdr:colOff>1152525</xdr:colOff>
      <xdr:row>80</xdr:row>
      <xdr:rowOff>123826</xdr:rowOff>
    </xdr:to>
    <xdr:graphicFrame macro="">
      <xdr:nvGraphicFramePr>
        <xdr:cNvPr id="3" name="グラフ 2">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69</xdr:row>
      <xdr:rowOff>28575</xdr:rowOff>
    </xdr:from>
    <xdr:to>
      <xdr:col>8</xdr:col>
      <xdr:colOff>57150</xdr:colOff>
      <xdr:row>74</xdr:row>
      <xdr:rowOff>104775</xdr:rowOff>
    </xdr:to>
    <xdr:sp macro="" textlink="">
      <xdr:nvSpPr>
        <xdr:cNvPr id="4" name="テキスト ボックス 3">
          <a:extLst>
            <a:ext uri="{FF2B5EF4-FFF2-40B4-BE49-F238E27FC236}">
              <a16:creationId xmlns="" xmlns:a16="http://schemas.microsoft.com/office/drawing/2014/main" id="{00000000-0008-0000-0000-000004000000}"/>
            </a:ext>
          </a:extLst>
        </xdr:cNvPr>
        <xdr:cNvSpPr txBox="1"/>
      </xdr:nvSpPr>
      <xdr:spPr>
        <a:xfrm>
          <a:off x="5695950" y="8677275"/>
          <a:ext cx="2819400" cy="93345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-1</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潜在的な住宅確保要配慮者</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chemeClr val="tx1"/>
              </a:solidFill>
              <a:latin typeface="ＭＳ Ｐゴシック" panose="020B0600070205080204" pitchFamily="50" charset="-128"/>
              <a:ea typeface="ＭＳ Ｐゴシック" panose="020B0600070205080204" pitchFamily="50" charset="-128"/>
            </a:rPr>
            <a:t> 　借家、特に民営借家で暮らす低所得の高齢世帯（特に単身世帯）は、潜在的な住宅確保要配慮者と考えられる。</a:t>
          </a:r>
        </a:p>
        <a:p>
          <a:endParaRPr kumimoji="1" lang="ja-JP" altLang="en-US" sz="1200" b="1">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971550</xdr:colOff>
      <xdr:row>74</xdr:row>
      <xdr:rowOff>95249</xdr:rowOff>
    </xdr:from>
    <xdr:to>
      <xdr:col>6</xdr:col>
      <xdr:colOff>685800</xdr:colOff>
      <xdr:row>75</xdr:row>
      <xdr:rowOff>180974</xdr:rowOff>
    </xdr:to>
    <xdr:sp macro="" textlink="">
      <xdr:nvSpPr>
        <xdr:cNvPr id="5" name="下矢印 4">
          <a:extLst>
            <a:ext uri="{FF2B5EF4-FFF2-40B4-BE49-F238E27FC236}">
              <a16:creationId xmlns="" xmlns:a16="http://schemas.microsoft.com/office/drawing/2014/main" id="{00000000-0008-0000-0000-000005000000}"/>
            </a:ext>
          </a:extLst>
        </xdr:cNvPr>
        <xdr:cNvSpPr/>
      </xdr:nvSpPr>
      <xdr:spPr>
        <a:xfrm>
          <a:off x="6657975" y="9601199"/>
          <a:ext cx="981075" cy="276225"/>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66675</xdr:colOff>
      <xdr:row>56</xdr:row>
      <xdr:rowOff>76200</xdr:rowOff>
    </xdr:from>
    <xdr:to>
      <xdr:col>8</xdr:col>
      <xdr:colOff>609600</xdr:colOff>
      <xdr:row>77</xdr:row>
      <xdr:rowOff>19050</xdr:rowOff>
    </xdr:to>
    <xdr:sp macro="" textlink="">
      <xdr:nvSpPr>
        <xdr:cNvPr id="6" name="左カーブ矢印 5">
          <a:extLst>
            <a:ext uri="{FF2B5EF4-FFF2-40B4-BE49-F238E27FC236}">
              <a16:creationId xmlns="" xmlns:a16="http://schemas.microsoft.com/office/drawing/2014/main" id="{00000000-0008-0000-0000-000006000000}"/>
            </a:ext>
          </a:extLst>
        </xdr:cNvPr>
        <xdr:cNvSpPr/>
      </xdr:nvSpPr>
      <xdr:spPr>
        <a:xfrm>
          <a:off x="8524875" y="6267450"/>
          <a:ext cx="542925" cy="39243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66675</xdr:colOff>
      <xdr:row>63</xdr:row>
      <xdr:rowOff>28575</xdr:rowOff>
    </xdr:from>
    <xdr:to>
      <xdr:col>8</xdr:col>
      <xdr:colOff>609600</xdr:colOff>
      <xdr:row>77</xdr:row>
      <xdr:rowOff>19052</xdr:rowOff>
    </xdr:to>
    <xdr:sp macro="" textlink="">
      <xdr:nvSpPr>
        <xdr:cNvPr id="7" name="左カーブ矢印 6">
          <a:extLst>
            <a:ext uri="{FF2B5EF4-FFF2-40B4-BE49-F238E27FC236}">
              <a16:creationId xmlns="" xmlns:a16="http://schemas.microsoft.com/office/drawing/2014/main" id="{00000000-0008-0000-0000-000007000000}"/>
            </a:ext>
          </a:extLst>
        </xdr:cNvPr>
        <xdr:cNvSpPr/>
      </xdr:nvSpPr>
      <xdr:spPr>
        <a:xfrm>
          <a:off x="8524875" y="7743825"/>
          <a:ext cx="542925" cy="2447927"/>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1095375</xdr:colOff>
      <xdr:row>18</xdr:row>
      <xdr:rowOff>0</xdr:rowOff>
    </xdr:from>
    <xdr:to>
      <xdr:col>8</xdr:col>
      <xdr:colOff>352425</xdr:colOff>
      <xdr:row>21</xdr:row>
      <xdr:rowOff>152400</xdr:rowOff>
    </xdr:to>
    <xdr:sp macro="" textlink="">
      <xdr:nvSpPr>
        <xdr:cNvPr id="8" name="テキスト ボックス 7">
          <a:extLst>
            <a:ext uri="{FF2B5EF4-FFF2-40B4-BE49-F238E27FC236}">
              <a16:creationId xmlns="" xmlns:a16="http://schemas.microsoft.com/office/drawing/2014/main" id="{00000000-0008-0000-0000-000008000000}"/>
            </a:ext>
          </a:extLst>
        </xdr:cNvPr>
        <xdr:cNvSpPr txBox="1"/>
      </xdr:nvSpPr>
      <xdr:spPr>
        <a:xfrm>
          <a:off x="5514975" y="1543050"/>
          <a:ext cx="3295650" cy="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・持ち家・借家を問わず、</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歳以上単身世帯は、見守りが必要な対象</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a:t>
          </a:r>
          <a:r>
            <a:rPr kumimoji="1" lang="en-US" altLang="ja-JP" sz="1200" b="1">
              <a:solidFill>
                <a:srgbClr val="FF0000"/>
              </a:solidFill>
              <a:latin typeface="ＭＳ Ｐゴシック" panose="020B0600070205080204" pitchFamily="50" charset="-128"/>
              <a:ea typeface="ＭＳ Ｐゴシック" panose="020B0600070205080204" pitchFamily="50" charset="-128"/>
            </a:rPr>
            <a:t>65</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歳以上夫婦世帯も、潜在的な要見守り層</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247650</xdr:colOff>
      <xdr:row>84</xdr:row>
      <xdr:rowOff>19050</xdr:rowOff>
    </xdr:from>
    <xdr:to>
      <xdr:col>4</xdr:col>
      <xdr:colOff>971550</xdr:colOff>
      <xdr:row>86</xdr:row>
      <xdr:rowOff>47625</xdr:rowOff>
    </xdr:to>
    <xdr:sp macro="" textlink="">
      <xdr:nvSpPr>
        <xdr:cNvPr id="9" name="右矢印 8">
          <a:extLst>
            <a:ext uri="{FF2B5EF4-FFF2-40B4-BE49-F238E27FC236}">
              <a16:creationId xmlns="" xmlns:a16="http://schemas.microsoft.com/office/drawing/2014/main" id="{00000000-0008-0000-0000-000009000000}"/>
            </a:ext>
          </a:extLst>
        </xdr:cNvPr>
        <xdr:cNvSpPr/>
      </xdr:nvSpPr>
      <xdr:spPr>
        <a:xfrm>
          <a:off x="4667250" y="11649075"/>
          <a:ext cx="723900" cy="5143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152399</xdr:colOff>
      <xdr:row>33</xdr:row>
      <xdr:rowOff>9525</xdr:rowOff>
    </xdr:from>
    <xdr:to>
      <xdr:col>8</xdr:col>
      <xdr:colOff>428624</xdr:colOff>
      <xdr:row>43</xdr:row>
      <xdr:rowOff>76200</xdr:rowOff>
    </xdr:to>
    <xdr:graphicFrame macro="">
      <xdr:nvGraphicFramePr>
        <xdr:cNvPr id="10" name="グラフ 9">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1133472</xdr:colOff>
      <xdr:row>40</xdr:row>
      <xdr:rowOff>19049</xdr:rowOff>
    </xdr:from>
    <xdr:to>
      <xdr:col>4</xdr:col>
      <xdr:colOff>609599</xdr:colOff>
      <xdr:row>44</xdr:row>
      <xdr:rowOff>180975</xdr:rowOff>
    </xdr:to>
    <xdr:sp macro="" textlink="">
      <xdr:nvSpPr>
        <xdr:cNvPr id="11" name="テキスト ボックス 10">
          <a:extLst>
            <a:ext uri="{FF2B5EF4-FFF2-40B4-BE49-F238E27FC236}">
              <a16:creationId xmlns="" xmlns:a16="http://schemas.microsoft.com/office/drawing/2014/main" id="{00000000-0008-0000-0000-00000B000000}"/>
            </a:ext>
          </a:extLst>
        </xdr:cNvPr>
        <xdr:cNvSpPr txBox="1"/>
      </xdr:nvSpPr>
      <xdr:spPr>
        <a:xfrm flipH="1">
          <a:off x="1219197" y="3476624"/>
          <a:ext cx="3810002" cy="885826"/>
        </a:xfrm>
        <a:prstGeom prst="upArrowCallou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①　</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75</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歳以上の単身・夫婦のみ世帯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200" b="1">
              <a:solidFill>
                <a:schemeClr val="tx1"/>
              </a:solidFill>
              <a:latin typeface="ＭＳ Ｐゴシック" panose="020B0600070205080204" pitchFamily="50" charset="-128"/>
              <a:ea typeface="ＭＳ Ｐゴシック" panose="020B0600070205080204" pitchFamily="50" charset="-128"/>
            </a:rPr>
            <a:t>潜在層を含めた要見守り世帯と想定される。</a:t>
          </a:r>
        </a:p>
      </xdr:txBody>
    </xdr:sp>
    <xdr:clientData/>
  </xdr:twoCellAnchor>
  <xdr:twoCellAnchor>
    <xdr:from>
      <xdr:col>1</xdr:col>
      <xdr:colOff>9526</xdr:colOff>
      <xdr:row>87</xdr:row>
      <xdr:rowOff>47624</xdr:rowOff>
    </xdr:from>
    <xdr:to>
      <xdr:col>4</xdr:col>
      <xdr:colOff>1085850</xdr:colOff>
      <xdr:row>90</xdr:row>
      <xdr:rowOff>133350</xdr:rowOff>
    </xdr:to>
    <xdr:sp macro="" textlink="">
      <xdr:nvSpPr>
        <xdr:cNvPr id="12" name="テキスト ボックス 11">
          <a:extLst>
            <a:ext uri="{FF2B5EF4-FFF2-40B4-BE49-F238E27FC236}">
              <a16:creationId xmlns="" xmlns:a16="http://schemas.microsoft.com/office/drawing/2014/main" id="{00000000-0008-0000-0000-00000C000000}"/>
            </a:ext>
          </a:extLst>
        </xdr:cNvPr>
        <xdr:cNvSpPr txBox="1"/>
      </xdr:nvSpPr>
      <xdr:spPr>
        <a:xfrm>
          <a:off x="95251" y="12553949"/>
          <a:ext cx="5410199" cy="714376"/>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②</a:t>
          </a:r>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-2</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　老朽化住宅に居住する低所得高齢世帯</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baseline="0">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老朽化した持ち家で暮らす低所得高齢者世帯は、早期に転居・住まい確保が必要な対象層と言える。</a:t>
          </a:r>
        </a:p>
      </xdr:txBody>
    </xdr:sp>
    <xdr:clientData/>
  </xdr:twoCellAnchor>
  <xdr:twoCellAnchor>
    <xdr:from>
      <xdr:col>1</xdr:col>
      <xdr:colOff>171450</xdr:colOff>
      <xdr:row>96</xdr:row>
      <xdr:rowOff>114300</xdr:rowOff>
    </xdr:from>
    <xdr:to>
      <xdr:col>8</xdr:col>
      <xdr:colOff>409576</xdr:colOff>
      <xdr:row>99</xdr:row>
      <xdr:rowOff>76200</xdr:rowOff>
    </xdr:to>
    <xdr:sp macro="" textlink="">
      <xdr:nvSpPr>
        <xdr:cNvPr id="13" name="テキスト ボックス 12">
          <a:extLst>
            <a:ext uri="{FF2B5EF4-FFF2-40B4-BE49-F238E27FC236}">
              <a16:creationId xmlns="" xmlns:a16="http://schemas.microsoft.com/office/drawing/2014/main" id="{00000000-0008-0000-0000-00000D000000}"/>
            </a:ext>
          </a:extLst>
        </xdr:cNvPr>
        <xdr:cNvSpPr txBox="1"/>
      </xdr:nvSpPr>
      <xdr:spPr>
        <a:xfrm>
          <a:off x="257175" y="14239875"/>
          <a:ext cx="8610601" cy="533400"/>
        </a:xfrm>
        <a:prstGeom prst="rect">
          <a:avLst/>
        </a:prstGeom>
        <a:solidFill>
          <a:schemeClr val="accent2">
            <a:lumMod val="20000"/>
            <a:lumOff val="80000"/>
          </a:schemeClr>
        </a:solidFill>
        <a:ln w="254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u="sng">
              <a:solidFill>
                <a:srgbClr val="FF0000"/>
              </a:solidFill>
              <a:latin typeface="ＭＳ Ｐゴシック" panose="020B0600070205080204" pitchFamily="50" charset="-128"/>
              <a:ea typeface="ＭＳ Ｐゴシック" panose="020B0600070205080204" pitchFamily="50" charset="-128"/>
            </a:rPr>
            <a:t>Focus</a:t>
          </a:r>
          <a:r>
            <a:rPr kumimoji="1" lang="ja-JP" altLang="en-US" sz="1200" b="1" u="sng">
              <a:solidFill>
                <a:srgbClr val="FF0000"/>
              </a:solidFill>
              <a:latin typeface="ＭＳ Ｐゴシック" panose="020B0600070205080204" pitchFamily="50" charset="-128"/>
              <a:ea typeface="ＭＳ Ｐゴシック" panose="020B0600070205080204" pitchFamily="50" charset="-128"/>
            </a:rPr>
            <a:t>③　管内の有効な住宅資源の確認</a:t>
          </a:r>
          <a:endParaRPr kumimoji="1" lang="en-US" altLang="ja-JP" sz="120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u="none">
              <a:solidFill>
                <a:srgbClr val="FF0000"/>
              </a:solidFill>
              <a:latin typeface="ＭＳ Ｐゴシック" panose="020B0600070205080204" pitchFamily="50" charset="-128"/>
              <a:ea typeface="ＭＳ Ｐゴシック" panose="020B0600070205080204" pitchFamily="50" charset="-128"/>
            </a:rPr>
            <a:t> </a:t>
          </a:r>
          <a:r>
            <a:rPr kumimoji="1" lang="ja-JP" altLang="en-US" sz="1200" b="1" u="none">
              <a:solidFill>
                <a:schemeClr val="tx1"/>
              </a:solidFill>
              <a:latin typeface="ＭＳ Ｐゴシック" panose="020B0600070205080204" pitchFamily="50" charset="-128"/>
              <a:ea typeface="ＭＳ Ｐゴシック" panose="020B0600070205080204" pitchFamily="50" charset="-128"/>
            </a:rPr>
            <a:t>管内には、多くの賃貸住宅資源がある　⇒福祉部局と住宅部局の連携による住まいのマッチングと生活支援サポートが可能に！</a:t>
          </a:r>
          <a:endParaRPr kumimoji="1" lang="en-US" altLang="ja-JP" sz="12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xdr:col>
      <xdr:colOff>485942</xdr:colOff>
      <xdr:row>80</xdr:row>
      <xdr:rowOff>119058</xdr:rowOff>
    </xdr:from>
    <xdr:to>
      <xdr:col>7</xdr:col>
      <xdr:colOff>167869</xdr:colOff>
      <xdr:row>82</xdr:row>
      <xdr:rowOff>82909</xdr:rowOff>
    </xdr:to>
    <xdr:sp macro="" textlink="">
      <xdr:nvSpPr>
        <xdr:cNvPr id="16" name="下矢印 15">
          <a:extLst>
            <a:ext uri="{FF2B5EF4-FFF2-40B4-BE49-F238E27FC236}">
              <a16:creationId xmlns="" xmlns:a16="http://schemas.microsoft.com/office/drawing/2014/main" id="{00000000-0008-0000-0000-000010000000}"/>
            </a:ext>
          </a:extLst>
        </xdr:cNvPr>
        <xdr:cNvSpPr/>
      </xdr:nvSpPr>
      <xdr:spPr>
        <a:xfrm rot="18742667">
          <a:off x="7458964" y="11910287"/>
          <a:ext cx="344851" cy="43202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104775</xdr:colOff>
      <xdr:row>89</xdr:row>
      <xdr:rowOff>95249</xdr:rowOff>
    </xdr:from>
    <xdr:to>
      <xdr:col>8</xdr:col>
      <xdr:colOff>533400</xdr:colOff>
      <xdr:row>96</xdr:row>
      <xdr:rowOff>38100</xdr:rowOff>
    </xdr:to>
    <xdr:sp macro="" textlink="">
      <xdr:nvSpPr>
        <xdr:cNvPr id="17" name="二方向矢印 13">
          <a:extLst>
            <a:ext uri="{FF2B5EF4-FFF2-40B4-BE49-F238E27FC236}">
              <a16:creationId xmlns="" xmlns:a16="http://schemas.microsoft.com/office/drawing/2014/main" id="{172E6B65-68BA-4756-92E7-6772121E34C0}"/>
            </a:ext>
          </a:extLst>
        </xdr:cNvPr>
        <xdr:cNvSpPr/>
      </xdr:nvSpPr>
      <xdr:spPr>
        <a:xfrm>
          <a:off x="4510088" y="13787437"/>
          <a:ext cx="4452937" cy="1407319"/>
        </a:xfrm>
        <a:prstGeom prst="leftUpArrow">
          <a:avLst>
            <a:gd name="adj1" fmla="val 6982"/>
            <a:gd name="adj2" fmla="val 9206"/>
            <a:gd name="adj3" fmla="val 22462"/>
          </a:avLst>
        </a:prstGeom>
        <a:solidFill>
          <a:srgbClr val="C0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709613</xdr:colOff>
      <xdr:row>90</xdr:row>
      <xdr:rowOff>73817</xdr:rowOff>
    </xdr:from>
    <xdr:to>
      <xdr:col>8</xdr:col>
      <xdr:colOff>83344</xdr:colOff>
      <xdr:row>95</xdr:row>
      <xdr:rowOff>59530</xdr:rowOff>
    </xdr:to>
    <xdr:sp macro="" textlink="">
      <xdr:nvSpPr>
        <xdr:cNvPr id="18" name="円形吹き出し 17">
          <a:extLst>
            <a:ext uri="{FF2B5EF4-FFF2-40B4-BE49-F238E27FC236}">
              <a16:creationId xmlns="" xmlns:a16="http://schemas.microsoft.com/office/drawing/2014/main" id="{9FD2F090-BD29-446B-9FB8-BC3DA8D782F9}"/>
            </a:ext>
          </a:extLst>
        </xdr:cNvPr>
        <xdr:cNvSpPr/>
      </xdr:nvSpPr>
      <xdr:spPr>
        <a:xfrm>
          <a:off x="6376988" y="13932692"/>
          <a:ext cx="2135981" cy="1069182"/>
        </a:xfrm>
        <a:prstGeom prst="wedgeEllipseCallout">
          <a:avLst>
            <a:gd name="adj1" fmla="val 65959"/>
            <a:gd name="adj2" fmla="val -76330"/>
          </a:avLst>
        </a:prstGeom>
        <a:solidFill>
          <a:srgbClr val="92D050"/>
        </a:solidFill>
        <a:ln>
          <a:noFill/>
        </a:ln>
      </xdr:spPr>
      <xdr:style>
        <a:lnRef idx="1">
          <a:schemeClr val="accent2"/>
        </a:lnRef>
        <a:fillRef idx="2">
          <a:schemeClr val="accent2"/>
        </a:fillRef>
        <a:effectRef idx="1">
          <a:schemeClr val="accent2"/>
        </a:effectRef>
        <a:fontRef idx="minor">
          <a:schemeClr val="dk1"/>
        </a:fontRef>
      </xdr:style>
      <xdr:txBody>
        <a:bodyPr vertOverflow="clip" horzOverflow="clip" lIns="0" tIns="36000" rIns="0" bIns="36000" rtlCol="0" anchor="ctr" anchorCtr="0"/>
        <a:lstStyle/>
        <a:p>
          <a:pPr algn="ctr"/>
          <a:r>
            <a:rPr kumimoji="1" lang="ja-JP" altLang="en-US" sz="1050" b="1" u="sng">
              <a:latin typeface="ＭＳ ゴシック" panose="020B0609070205080204" pitchFamily="49" charset="-128"/>
              <a:ea typeface="ＭＳ ゴシック" panose="020B0609070205080204" pitchFamily="49" charset="-128"/>
            </a:rPr>
            <a:t>この数値を参考に</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各市町村の実情を踏まえ</a:t>
          </a:r>
          <a:endParaRPr kumimoji="1" lang="en-US" altLang="ja-JP" sz="1050" b="1" u="sng">
            <a:latin typeface="ＭＳ ゴシック" panose="020B0609070205080204" pitchFamily="49" charset="-128"/>
            <a:ea typeface="ＭＳ ゴシック" panose="020B0609070205080204" pitchFamily="49" charset="-128"/>
          </a:endParaRPr>
        </a:p>
        <a:p>
          <a:pPr algn="ctr"/>
          <a:r>
            <a:rPr kumimoji="1" lang="ja-JP" altLang="en-US" sz="1050" b="1" u="sng">
              <a:latin typeface="ＭＳ ゴシック" panose="020B0609070205080204" pitchFamily="49" charset="-128"/>
              <a:ea typeface="ＭＳ ゴシック" panose="020B0609070205080204" pitchFamily="49" charset="-128"/>
            </a:rPr>
            <a:t>事業の対象者数を見込む</a:t>
          </a:r>
        </a:p>
      </xdr:txBody>
    </xdr:sp>
    <xdr:clientData/>
  </xdr:twoCellAnchor>
  <xdr:twoCellAnchor>
    <xdr:from>
      <xdr:col>5</xdr:col>
      <xdr:colOff>571500</xdr:colOff>
      <xdr:row>94</xdr:row>
      <xdr:rowOff>66674</xdr:rowOff>
    </xdr:from>
    <xdr:to>
      <xdr:col>6</xdr:col>
      <xdr:colOff>590550</xdr:colOff>
      <xdr:row>96</xdr:row>
      <xdr:rowOff>85724</xdr:rowOff>
    </xdr:to>
    <xdr:sp macro="" textlink="">
      <xdr:nvSpPr>
        <xdr:cNvPr id="19" name="テキスト ボックス 18">
          <a:extLst>
            <a:ext uri="{FF2B5EF4-FFF2-40B4-BE49-F238E27FC236}">
              <a16:creationId xmlns="" xmlns:a16="http://schemas.microsoft.com/office/drawing/2014/main" id="{D54E223A-29D5-4C7D-A026-DF5CF7529C7F}"/>
            </a:ext>
          </a:extLst>
        </xdr:cNvPr>
        <xdr:cNvSpPr txBox="1"/>
      </xdr:nvSpPr>
      <xdr:spPr>
        <a:xfrm>
          <a:off x="6257925" y="14830424"/>
          <a:ext cx="1285875" cy="37147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chorCtr="0"/>
        <a:lstStyle/>
        <a:p>
          <a:pPr algn="ctr"/>
          <a:r>
            <a:rPr kumimoji="1" lang="ja-JP" altLang="en-US" sz="1800"/>
            <a:t>≪比較</a:t>
          </a:r>
          <a:r>
            <a:rPr kumimoji="1" lang="ja-JP" altLang="ja-JP" sz="1800">
              <a:solidFill>
                <a:schemeClr val="dk1"/>
              </a:solidFill>
              <a:effectLst/>
              <a:latin typeface="+mn-lt"/>
              <a:ea typeface="+mn-ea"/>
              <a:cs typeface="+mn-cs"/>
            </a:rPr>
            <a:t>≫</a:t>
          </a:r>
          <a:endParaRPr kumimoji="1" lang="ja-JP" altLang="en-US" sz="18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161925</xdr:colOff>
      <xdr:row>9</xdr:row>
      <xdr:rowOff>57150</xdr:rowOff>
    </xdr:from>
    <xdr:to>
      <xdr:col>6</xdr:col>
      <xdr:colOff>790575</xdr:colOff>
      <xdr:row>11</xdr:row>
      <xdr:rowOff>85725</xdr:rowOff>
    </xdr:to>
    <xdr:sp macro="" textlink="">
      <xdr:nvSpPr>
        <xdr:cNvPr id="3" name="吹き出し: 角を丸めた四角形 2">
          <a:extLst>
            <a:ext uri="{FF2B5EF4-FFF2-40B4-BE49-F238E27FC236}">
              <a16:creationId xmlns="" xmlns:a16="http://schemas.microsoft.com/office/drawing/2014/main" id="{4FFC98F0-CB05-40D5-98BD-50A06DFC3C8E}"/>
            </a:ext>
          </a:extLst>
        </xdr:cNvPr>
        <xdr:cNvSpPr/>
      </xdr:nvSpPr>
      <xdr:spPr>
        <a:xfrm>
          <a:off x="1638300" y="1600200"/>
          <a:ext cx="2228850" cy="371475"/>
        </a:xfrm>
        <a:prstGeom prst="wedgeRoundRectCallout">
          <a:avLst>
            <a:gd name="adj1" fmla="val 26648"/>
            <a:gd name="adj2" fmla="val 241263"/>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57150</xdr:colOff>
      <xdr:row>1</xdr:row>
      <xdr:rowOff>57150</xdr:rowOff>
    </xdr:from>
    <xdr:to>
      <xdr:col>4</xdr:col>
      <xdr:colOff>390525</xdr:colOff>
      <xdr:row>7</xdr:row>
      <xdr:rowOff>113824</xdr:rowOff>
    </xdr:to>
    <xdr:pic>
      <xdr:nvPicPr>
        <xdr:cNvPr id="4" name="図 3">
          <a:hlinkClick xmlns:r="http://schemas.openxmlformats.org/officeDocument/2006/relationships" r:id="rId1"/>
          <a:extLst>
            <a:ext uri="{FF2B5EF4-FFF2-40B4-BE49-F238E27FC236}">
              <a16:creationId xmlns="" xmlns:a16="http://schemas.microsoft.com/office/drawing/2014/main" id="{67307276-3564-43EF-BCA4-9EE88B09A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228600"/>
          <a:ext cx="2047875" cy="10853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0</xdr:rowOff>
    </xdr:from>
    <xdr:to>
      <xdr:col>27</xdr:col>
      <xdr:colOff>171978</xdr:colOff>
      <xdr:row>23</xdr:row>
      <xdr:rowOff>28575</xdr:rowOff>
    </xdr:to>
    <xdr:sp macro="" textlink="">
      <xdr:nvSpPr>
        <xdr:cNvPr id="5" name="テキスト ボックス 4">
          <a:extLst>
            <a:ext uri="{FF2B5EF4-FFF2-40B4-BE49-F238E27FC236}">
              <a16:creationId xmlns="" xmlns:a16="http://schemas.microsoft.com/office/drawing/2014/main" id="{350C43F9-CE07-44A4-8D03-AD53D18825BF}"/>
            </a:ext>
          </a:extLst>
        </xdr:cNvPr>
        <xdr:cNvSpPr txBox="1"/>
      </xdr:nvSpPr>
      <xdr:spPr>
        <a:xfrm>
          <a:off x="0" y="3143250"/>
          <a:ext cx="12011553" cy="15716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27</a:t>
          </a:r>
          <a:r>
            <a:rPr kumimoji="1" lang="ja-JP" altLang="en-US" sz="1100" b="1">
              <a:solidFill>
                <a:srgbClr val="0070C0"/>
              </a:solidFill>
            </a:rPr>
            <a:t>年 国勢調査</a:t>
          </a:r>
          <a:r>
            <a:rPr kumimoji="1" lang="ja-JP" altLang="en-US" sz="1100" b="0">
              <a:solidFill>
                <a:sysClr val="windowText" lastClr="000000"/>
              </a:solidFill>
            </a:rPr>
            <a:t>」にアクセスし、</a:t>
          </a:r>
          <a:r>
            <a:rPr kumimoji="1" lang="ja-JP" altLang="en-US" sz="1100" b="0">
              <a:solidFill>
                <a:srgbClr val="0070C0"/>
              </a:solidFill>
            </a:rPr>
            <a:t>「</a:t>
          </a:r>
          <a:r>
            <a:rPr kumimoji="1" lang="ja-JP" altLang="ja-JP" sz="1100" b="1">
              <a:solidFill>
                <a:srgbClr val="0070C0"/>
              </a:solidFill>
              <a:effectLst/>
              <a:latin typeface="+mn-lt"/>
              <a:ea typeface="+mn-ea"/>
              <a:cs typeface="+mn-cs"/>
            </a:rPr>
            <a:t>人口等基本集計（男女・年齢・配偶関係，世帯の構成，住居の状態など）</a:t>
          </a:r>
          <a:r>
            <a:rPr kumimoji="1" lang="ja-JP" altLang="en-US" sz="1100" b="0">
              <a:solidFill>
                <a:srgbClr val="0070C0"/>
              </a:solidFill>
              <a:effectLst/>
              <a:latin typeface="+mn-lt"/>
              <a:ea typeface="+mn-ea"/>
              <a:cs typeface="+mn-cs"/>
            </a:rPr>
            <a:t>」</a:t>
          </a:r>
          <a:r>
            <a:rPr kumimoji="1" lang="ja-JP" altLang="en-US" sz="1100" b="0">
              <a:solidFill>
                <a:schemeClr val="dk1"/>
              </a:solidFill>
              <a:effectLst/>
              <a:latin typeface="+mn-lt"/>
              <a:ea typeface="+mn-ea"/>
              <a:cs typeface="+mn-cs"/>
            </a:rPr>
            <a:t>の</a:t>
          </a:r>
          <a:r>
            <a:rPr kumimoji="1" lang="ja-JP" altLang="en-US" sz="1100" b="0" i="0">
              <a:solidFill>
                <a:srgbClr val="0070C0"/>
              </a:solidFill>
              <a:effectLst/>
              <a:latin typeface="+mn-lt"/>
              <a:ea typeface="+mn-ea"/>
              <a:cs typeface="+mn-cs"/>
            </a:rPr>
            <a:t>「</a:t>
          </a:r>
          <a:r>
            <a:rPr lang="ja-JP" altLang="en-US" sz="1100" b="1" i="0">
              <a:solidFill>
                <a:srgbClr val="0070C0"/>
              </a:solidFill>
              <a:effectLst/>
              <a:latin typeface="+mn-lt"/>
              <a:ea typeface="+mn-ea"/>
              <a:cs typeface="+mn-cs"/>
            </a:rPr>
            <a:t>都道府県結果」</a:t>
          </a:r>
          <a:r>
            <a:rPr lang="ja-JP" altLang="en-US" sz="1100" b="0" i="0">
              <a:solidFill>
                <a:schemeClr val="dk1"/>
              </a:solidFill>
              <a:effectLst/>
              <a:latin typeface="+mn-lt"/>
              <a:ea typeface="+mn-ea"/>
              <a:cs typeface="+mn-cs"/>
            </a:rPr>
            <a:t>を開き、</a:t>
          </a:r>
          <a:endParaRPr lang="en-US" altLang="ja-JP"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a:solidFill>
                <a:schemeClr val="dk1"/>
              </a:solidFill>
              <a:effectLst/>
              <a:latin typeface="+mn-lt"/>
              <a:ea typeface="+mn-ea"/>
              <a:cs typeface="+mn-cs"/>
            </a:rPr>
            <a:t>　</a:t>
          </a:r>
          <a:r>
            <a:rPr kumimoji="1" lang="ja-JP" altLang="en-US" sz="1100"/>
            <a:t>該当自治体のある都道府県を選択します。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rPr>
            <a:t>・「</a:t>
          </a:r>
          <a:r>
            <a:rPr lang="ja-JP" altLang="en-US" sz="1100" b="1" i="0">
              <a:solidFill>
                <a:srgbClr val="0070C0"/>
              </a:solidFill>
              <a:effectLst/>
              <a:latin typeface="+mn-lt"/>
              <a:ea typeface="+mn-ea"/>
              <a:cs typeface="+mn-cs"/>
            </a:rPr>
            <a:t>男女・年齢・配偶関係</a:t>
          </a:r>
          <a:r>
            <a:rPr lang="ja-JP" altLang="en-US" sz="1100" b="0" i="0">
              <a:solidFill>
                <a:schemeClr val="dk1"/>
              </a:solidFill>
              <a:effectLst/>
              <a:latin typeface="+mn-lt"/>
              <a:ea typeface="+mn-ea"/>
              <a:cs typeface="+mn-cs"/>
            </a:rPr>
            <a:t>」のところから、</a:t>
          </a:r>
          <a:r>
            <a:rPr kumimoji="1" lang="ja-JP" altLang="ja-JP" sz="1100" b="1">
              <a:solidFill>
                <a:srgbClr val="FF0000"/>
              </a:solidFill>
              <a:effectLst/>
              <a:latin typeface="+mn-lt"/>
              <a:ea typeface="+mn-ea"/>
              <a:cs typeface="+mn-cs"/>
            </a:rPr>
            <a:t>第</a:t>
          </a:r>
          <a:r>
            <a:rPr kumimoji="1" lang="en-US" altLang="ja-JP" sz="1100" b="1">
              <a:solidFill>
                <a:srgbClr val="FF0000"/>
              </a:solidFill>
              <a:effectLst/>
              <a:latin typeface="+mn-lt"/>
              <a:ea typeface="+mn-ea"/>
              <a:cs typeface="+mn-cs"/>
            </a:rPr>
            <a:t>3-2</a:t>
          </a:r>
          <a:r>
            <a:rPr kumimoji="1" lang="ja-JP" altLang="ja-JP" sz="1100" b="1">
              <a:solidFill>
                <a:srgbClr val="FF0000"/>
              </a:solidFill>
              <a:effectLst/>
              <a:latin typeface="+mn-lt"/>
              <a:ea typeface="+mn-ea"/>
              <a:cs typeface="+mn-cs"/>
            </a:rPr>
            <a:t>表</a:t>
          </a:r>
          <a:r>
            <a:rPr kumimoji="1" lang="ja-JP" altLang="en-US" sz="1100"/>
            <a:t>を開きます。</a:t>
          </a:r>
          <a:endParaRPr kumimoji="1" lang="en-US" altLang="ja-JP" sz="1100"/>
        </a:p>
        <a:p>
          <a:endParaRPr kumimoji="1" lang="en-US" altLang="ja-JP" sz="1100" b="1">
            <a:solidFill>
              <a:sysClr val="windowText" lastClr="000000"/>
            </a:solidFill>
          </a:endParaRPr>
        </a:p>
        <a:p>
          <a:r>
            <a:rPr kumimoji="1" lang="en-US" altLang="ja-JP" sz="1100" b="1" u="none">
              <a:solidFill>
                <a:sysClr val="windowText" lastClr="000000"/>
              </a:solidFill>
            </a:rPr>
            <a:t>※</a:t>
          </a:r>
          <a:r>
            <a:rPr kumimoji="1" lang="ja-JP" altLang="en-US" sz="1100" b="1" u="sng">
              <a:solidFill>
                <a:sysClr val="windowText" lastClr="000000"/>
              </a:solidFill>
            </a:rPr>
            <a:t>あとは、今までと同じ作業を行ってください。次の「国調第</a:t>
          </a:r>
          <a:r>
            <a:rPr kumimoji="1" lang="en-US" altLang="ja-JP" sz="1100" b="1" u="sng">
              <a:solidFill>
                <a:sysClr val="windowText" lastClr="000000"/>
              </a:solidFill>
            </a:rPr>
            <a:t>30-2</a:t>
          </a:r>
          <a:r>
            <a:rPr kumimoji="1" lang="ja-JP" altLang="en-US" sz="1100" b="1" u="sng">
              <a:solidFill>
                <a:sysClr val="windowText" lastClr="000000"/>
              </a:solidFill>
            </a:rPr>
            <a:t>表」も、同様です。</a:t>
          </a:r>
          <a:endParaRPr kumimoji="1" lang="en-US" altLang="ja-JP" sz="1100" b="1" u="sng">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619125</xdr:colOff>
      <xdr:row>8</xdr:row>
      <xdr:rowOff>476250</xdr:rowOff>
    </xdr:from>
    <xdr:to>
      <xdr:col>0</xdr:col>
      <xdr:colOff>2847975</xdr:colOff>
      <xdr:row>8</xdr:row>
      <xdr:rowOff>847725</xdr:rowOff>
    </xdr:to>
    <xdr:sp macro="" textlink="">
      <xdr:nvSpPr>
        <xdr:cNvPr id="3" name="吹き出し: 角を丸めた四角形 2">
          <a:extLst>
            <a:ext uri="{FF2B5EF4-FFF2-40B4-BE49-F238E27FC236}">
              <a16:creationId xmlns="" xmlns:a16="http://schemas.microsoft.com/office/drawing/2014/main" id="{7A2490BB-ACA6-465E-8A11-7417ED134511}"/>
            </a:ext>
          </a:extLst>
        </xdr:cNvPr>
        <xdr:cNvSpPr/>
      </xdr:nvSpPr>
      <xdr:spPr>
        <a:xfrm>
          <a:off x="619125" y="184785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0</xdr:colOff>
      <xdr:row>0</xdr:row>
      <xdr:rowOff>0</xdr:rowOff>
    </xdr:from>
    <xdr:to>
      <xdr:col>0</xdr:col>
      <xdr:colOff>3629025</xdr:colOff>
      <xdr:row>8</xdr:row>
      <xdr:rowOff>209550</xdr:rowOff>
    </xdr:to>
    <xdr:sp macro="" textlink="">
      <xdr:nvSpPr>
        <xdr:cNvPr id="4" name="テキスト ボックス 3">
          <a:extLst>
            <a:ext uri="{FF2B5EF4-FFF2-40B4-BE49-F238E27FC236}">
              <a16:creationId xmlns="" xmlns:a16="http://schemas.microsoft.com/office/drawing/2014/main" id="{30AFA0E8-1823-49DA-B29B-05EF13D701B1}"/>
            </a:ext>
          </a:extLst>
        </xdr:cNvPr>
        <xdr:cNvSpPr txBox="1"/>
      </xdr:nvSpPr>
      <xdr:spPr>
        <a:xfrm>
          <a:off x="0" y="0"/>
          <a:ext cx="3629025" cy="15811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TIPS </a:t>
          </a:r>
          <a:r>
            <a:rPr kumimoji="1" lang="ja-JP" altLang="ja-JP" sz="1100" b="1">
              <a:solidFill>
                <a:schemeClr val="dk1"/>
              </a:solidFill>
              <a:effectLst/>
              <a:latin typeface="+mn-lt"/>
              <a:ea typeface="+mn-ea"/>
              <a:cs typeface="+mn-cs"/>
            </a:rPr>
            <a:t>このシートで利用する統計データ</a:t>
          </a:r>
          <a:endParaRPr lang="ja-JP" altLang="ja-JP" sz="1200">
            <a:effectLst/>
          </a:endParaRPr>
        </a:p>
        <a:p>
          <a:r>
            <a:rPr kumimoji="1" lang="ja-JP" altLang="ja-JP" sz="1100" b="1">
              <a:solidFill>
                <a:srgbClr val="0070C0"/>
              </a:solidFill>
              <a:effectLst/>
              <a:latin typeface="+mn-lt"/>
              <a:ea typeface="+mn-ea"/>
              <a:cs typeface="+mn-cs"/>
            </a:rPr>
            <a:t>平成</a:t>
          </a:r>
          <a:r>
            <a:rPr kumimoji="1" lang="en-US" altLang="ja-JP" sz="1100" b="1">
              <a:solidFill>
                <a:srgbClr val="0070C0"/>
              </a:solidFill>
              <a:effectLst/>
              <a:latin typeface="+mn-lt"/>
              <a:ea typeface="+mn-ea"/>
              <a:cs typeface="+mn-cs"/>
            </a:rPr>
            <a:t>27</a:t>
          </a:r>
          <a:r>
            <a:rPr kumimoji="1" lang="ja-JP" altLang="ja-JP" sz="1100" b="1">
              <a:solidFill>
                <a:srgbClr val="0070C0"/>
              </a:solidFill>
              <a:effectLst/>
              <a:latin typeface="+mn-lt"/>
              <a:ea typeface="+mn-ea"/>
              <a:cs typeface="+mn-cs"/>
            </a:rPr>
            <a:t>年</a:t>
          </a:r>
          <a:r>
            <a:rPr kumimoji="1" lang="ja-JP" altLang="en-US" sz="1100" b="1">
              <a:solidFill>
                <a:srgbClr val="0070C0"/>
              </a:solidFill>
              <a:effectLst/>
              <a:latin typeface="+mn-lt"/>
              <a:ea typeface="+mn-ea"/>
              <a:cs typeface="+mn-cs"/>
            </a:rPr>
            <a:t> 国勢</a:t>
          </a:r>
          <a:r>
            <a:rPr kumimoji="1" lang="ja-JP" altLang="ja-JP" sz="1100" b="1">
              <a:solidFill>
                <a:srgbClr val="0070C0"/>
              </a:solidFill>
              <a:effectLst/>
              <a:latin typeface="+mn-lt"/>
              <a:ea typeface="+mn-ea"/>
              <a:cs typeface="+mn-cs"/>
            </a:rPr>
            <a:t>調査</a:t>
          </a:r>
          <a:endParaRPr lang="ja-JP" altLang="ja-JP" sz="1200">
            <a:solidFill>
              <a:srgbClr val="0070C0"/>
            </a:solidFill>
            <a:effectLst/>
          </a:endParaRPr>
        </a:p>
        <a:p>
          <a:r>
            <a:rPr kumimoji="1" lang="ja-JP" altLang="en-US" sz="1100" b="1">
              <a:solidFill>
                <a:srgbClr val="0070C0"/>
              </a:solidFill>
              <a:effectLst/>
              <a:latin typeface="+mn-lt"/>
              <a:ea typeface="+mn-ea"/>
              <a:cs typeface="+mn-cs"/>
            </a:rPr>
            <a:t>「人口等基本集計（男女・年齢・配偶関係，世帯の構成，住居の状態など）」「都道府県結果」「高齢世帯員のいる世帯」</a:t>
          </a:r>
          <a:endParaRPr lang="ja-JP" altLang="ja-JP" sz="1200">
            <a:solidFill>
              <a:srgbClr val="0070C0"/>
            </a:solidFill>
            <a:effectLst/>
          </a:endParaRPr>
        </a:p>
        <a:p>
          <a:r>
            <a:rPr kumimoji="1" lang="ja-JP" altLang="en-US" sz="1100" b="1">
              <a:solidFill>
                <a:srgbClr val="FF0000"/>
              </a:solidFill>
            </a:rPr>
            <a:t>第</a:t>
          </a:r>
          <a:r>
            <a:rPr kumimoji="1" lang="en-US" altLang="ja-JP" sz="1100" b="1">
              <a:solidFill>
                <a:srgbClr val="FF0000"/>
              </a:solidFill>
            </a:rPr>
            <a:t>30-2</a:t>
          </a:r>
          <a:r>
            <a:rPr kumimoji="1" lang="ja-JP" altLang="en-US" sz="1100" b="1">
              <a:solidFill>
                <a:srgbClr val="FF0000"/>
              </a:solidFill>
            </a:rPr>
            <a:t>表</a:t>
          </a:r>
          <a:endParaRPr kumimoji="1" lang="en-US" altLang="ja-JP" sz="110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0.07083</cdr:x>
      <cdr:y>0.02288</cdr:y>
    </cdr:from>
    <cdr:to>
      <cdr:x>0.2125</cdr:x>
      <cdr:y>0.12092</cdr:y>
    </cdr:to>
    <cdr:sp macro="" textlink="">
      <cdr:nvSpPr>
        <cdr:cNvPr id="2" name="テキスト ボックス 1"/>
        <cdr:cNvSpPr txBox="1"/>
      </cdr:nvSpPr>
      <cdr:spPr>
        <a:xfrm xmlns:a="http://schemas.openxmlformats.org/drawingml/2006/main">
          <a:off x="323850" y="66675"/>
          <a:ext cx="6477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0.24685</cdr:x>
      <cdr:y>0.86153</cdr:y>
    </cdr:from>
    <cdr:to>
      <cdr:x>0.39265</cdr:x>
      <cdr:y>0.94961</cdr:y>
    </cdr:to>
    <cdr:sp macro="" textlink="">
      <cdr:nvSpPr>
        <cdr:cNvPr id="3" name="テキスト ボックス 2"/>
        <cdr:cNvSpPr txBox="1"/>
      </cdr:nvSpPr>
      <cdr:spPr>
        <a:xfrm xmlns:a="http://schemas.openxmlformats.org/drawingml/2006/main" flipH="1">
          <a:off x="1215602" y="2117168"/>
          <a:ext cx="717981" cy="216457"/>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vertOverflow="clip" wrap="square" lIns="0" tIns="36000" rIns="0" bIns="0" rtlCol="0" anchor="ctr"/>
        <a:lstStyle xmlns:a="http://schemas.openxmlformats.org/drawingml/2006/main"/>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要見守り</a:t>
          </a:r>
        </a:p>
      </cdr:txBody>
    </cdr:sp>
  </cdr:relSizeAnchor>
  <cdr:relSizeAnchor xmlns:cdr="http://schemas.openxmlformats.org/drawingml/2006/chartDrawing">
    <cdr:from>
      <cdr:x>0.65828</cdr:x>
      <cdr:y>0.86563</cdr:y>
    </cdr:from>
    <cdr:to>
      <cdr:x>0.86073</cdr:x>
      <cdr:y>0.95736</cdr:y>
    </cdr:to>
    <cdr:sp macro="" textlink="">
      <cdr:nvSpPr>
        <cdr:cNvPr id="4" name="テキスト ボックス 1"/>
        <cdr:cNvSpPr txBox="1"/>
      </cdr:nvSpPr>
      <cdr:spPr>
        <a:xfrm xmlns:a="http://schemas.openxmlformats.org/drawingml/2006/main" flipH="1">
          <a:off x="3241674" y="2127250"/>
          <a:ext cx="996949" cy="225425"/>
        </a:xfrm>
        <a:prstGeom xmlns:a="http://schemas.openxmlformats.org/drawingml/2006/main" prst="roundRect">
          <a:avLst/>
        </a:prstGeom>
        <a:solidFill xmlns:a="http://schemas.openxmlformats.org/drawingml/2006/main">
          <a:schemeClr val="accent6">
            <a:lumMod val="60000"/>
            <a:lumOff val="40000"/>
          </a:schemeClr>
        </a:solidFill>
      </cdr:spPr>
      <cdr:txBody>
        <a:bodyPr xmlns:a="http://schemas.openxmlformats.org/drawingml/2006/main" wrap="square" lIns="0" tIns="3600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1">
              <a:solidFill>
                <a:srgbClr val="FF0000"/>
              </a:solidFill>
              <a:latin typeface="ＭＳ Ｐゴシック" panose="020B0600070205080204" pitchFamily="50" charset="-128"/>
              <a:ea typeface="ＭＳ Ｐゴシック" panose="020B0600070205080204" pitchFamily="50" charset="-128"/>
            </a:rPr>
            <a:t>潜在的要見守り</a:t>
          </a:r>
        </a:p>
      </cdr:txBody>
    </cdr:sp>
  </cdr:relSizeAnchor>
</c:userShapes>
</file>

<file path=xl/drawings/drawing4.xml><?xml version="1.0" encoding="utf-8"?>
<c:userShapes xmlns:c="http://schemas.openxmlformats.org/drawingml/2006/chart">
  <cdr:relSizeAnchor xmlns:cdr="http://schemas.openxmlformats.org/drawingml/2006/chartDrawing">
    <cdr:from>
      <cdr:x>0.01809</cdr:x>
      <cdr:y>0.06366</cdr:y>
    </cdr:from>
    <cdr:to>
      <cdr:x>0.135</cdr:x>
      <cdr:y>0.15148</cdr:y>
    </cdr:to>
    <cdr:sp macro="" textlink="">
      <cdr:nvSpPr>
        <cdr:cNvPr id="2" name="テキスト ボックス 1"/>
        <cdr:cNvSpPr txBox="1"/>
      </cdr:nvSpPr>
      <cdr:spPr>
        <a:xfrm xmlns:a="http://schemas.openxmlformats.org/drawingml/2006/main">
          <a:off x="107950" y="174625"/>
          <a:ext cx="697627" cy="240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世帯数</a:t>
          </a:r>
        </a:p>
      </cdr:txBody>
    </cdr:sp>
  </cdr:relSizeAnchor>
  <cdr:relSizeAnchor xmlns:cdr="http://schemas.openxmlformats.org/drawingml/2006/chartDrawing">
    <cdr:from>
      <cdr:x>0</cdr:x>
      <cdr:y>0.91167</cdr:y>
    </cdr:from>
    <cdr:to>
      <cdr:x>0.99644</cdr:x>
      <cdr:y>0.99369</cdr:y>
    </cdr:to>
    <cdr:sp macro="" textlink="">
      <cdr:nvSpPr>
        <cdr:cNvPr id="3" name="テキスト ボックス 2"/>
        <cdr:cNvSpPr txBox="1"/>
      </cdr:nvSpPr>
      <cdr:spPr>
        <a:xfrm xmlns:a="http://schemas.openxmlformats.org/drawingml/2006/main">
          <a:off x="0" y="2752726"/>
          <a:ext cx="5329239" cy="2476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900">
              <a:latin typeface="ＭＳ Ｐゴシック" panose="020B0600070205080204" pitchFamily="50" charset="-128"/>
              <a:ea typeface="ＭＳ Ｐゴシック" panose="020B0600070205080204" pitchFamily="50" charset="-128"/>
            </a:rPr>
            <a:t>注：ここでは、単身世帯では年収</a:t>
          </a:r>
          <a:r>
            <a:rPr lang="en-US" altLang="ja-JP" sz="900">
              <a:latin typeface="ＭＳ Ｐゴシック" panose="020B0600070205080204" pitchFamily="50" charset="-128"/>
              <a:ea typeface="ＭＳ Ｐゴシック" panose="020B0600070205080204" pitchFamily="50" charset="-128"/>
            </a:rPr>
            <a:t>100</a:t>
          </a:r>
          <a:r>
            <a:rPr lang="ja-JP" altLang="en-US" sz="900">
              <a:latin typeface="ＭＳ Ｐゴシック" panose="020B0600070205080204" pitchFamily="50" charset="-128"/>
              <a:ea typeface="ＭＳ Ｐゴシック" panose="020B0600070205080204" pitchFamily="50" charset="-128"/>
            </a:rPr>
            <a:t>万円未満、夫婦のみ世帯では年収</a:t>
          </a:r>
          <a:r>
            <a:rPr lang="en-US" altLang="ja-JP" sz="900">
              <a:latin typeface="ＭＳ Ｐゴシック" panose="020B0600070205080204" pitchFamily="50" charset="-128"/>
              <a:ea typeface="ＭＳ Ｐゴシック" panose="020B0600070205080204" pitchFamily="50" charset="-128"/>
            </a:rPr>
            <a:t>200</a:t>
          </a:r>
          <a:r>
            <a:rPr lang="ja-JP" altLang="en-US" sz="900">
              <a:latin typeface="ＭＳ Ｐゴシック" panose="020B0600070205080204" pitchFamily="50" charset="-128"/>
              <a:ea typeface="ＭＳ Ｐゴシック" panose="020B0600070205080204" pitchFamily="50" charset="-128"/>
            </a:rPr>
            <a:t>万円未満を低所得世帯と定義</a:t>
          </a:r>
        </a:p>
      </cdr:txBody>
    </cdr:sp>
  </cdr:relSizeAnchor>
</c:userShapes>
</file>

<file path=xl/drawings/drawing5.xml><?xml version="1.0" encoding="utf-8"?>
<c:userShapes xmlns:c="http://schemas.openxmlformats.org/drawingml/2006/chart">
  <cdr:relSizeAnchor xmlns:cdr="http://schemas.openxmlformats.org/drawingml/2006/chartDrawing">
    <cdr:from>
      <cdr:x>0.02625</cdr:x>
      <cdr:y>0.03639</cdr:y>
    </cdr:from>
    <cdr:to>
      <cdr:x>0.20751</cdr:x>
      <cdr:y>0.14685</cdr:y>
    </cdr:to>
    <cdr:sp macro="" textlink="">
      <cdr:nvSpPr>
        <cdr:cNvPr id="2" name="テキスト ボックス 1"/>
        <cdr:cNvSpPr txBox="1"/>
      </cdr:nvSpPr>
      <cdr:spPr>
        <a:xfrm xmlns:a="http://schemas.openxmlformats.org/drawingml/2006/main">
          <a:off x="113264" y="82841"/>
          <a:ext cx="782087" cy="251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latin typeface="ＭＳ Ｐゴシック" panose="020B0600070205080204" pitchFamily="50" charset="-128"/>
              <a:ea typeface="ＭＳ Ｐゴシック" panose="020B0600070205080204" pitchFamily="50" charset="-128"/>
            </a:rPr>
            <a:t>世帯、人数</a:t>
          </a: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19050</xdr:colOff>
      <xdr:row>22</xdr:row>
      <xdr:rowOff>47625</xdr:rowOff>
    </xdr:from>
    <xdr:to>
      <xdr:col>14</xdr:col>
      <xdr:colOff>28575</xdr:colOff>
      <xdr:row>25</xdr:row>
      <xdr:rowOff>123825</xdr:rowOff>
    </xdr:to>
    <xdr:sp macro="" textlink="">
      <xdr:nvSpPr>
        <xdr:cNvPr id="2" name="円/楕円 1">
          <a:extLst>
            <a:ext uri="{FF2B5EF4-FFF2-40B4-BE49-F238E27FC236}">
              <a16:creationId xmlns="" xmlns:a16="http://schemas.microsoft.com/office/drawing/2014/main" id="{00000000-0008-0000-0100-000002000000}"/>
            </a:ext>
          </a:extLst>
        </xdr:cNvPr>
        <xdr:cNvSpPr/>
      </xdr:nvSpPr>
      <xdr:spPr>
        <a:xfrm>
          <a:off x="6200775" y="4667250"/>
          <a:ext cx="1504950" cy="771525"/>
        </a:xfrm>
        <a:prstGeom prst="ellipse">
          <a:avLst/>
        </a:prstGeom>
        <a:no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1333500</xdr:colOff>
      <xdr:row>39</xdr:row>
      <xdr:rowOff>0</xdr:rowOff>
    </xdr:from>
    <xdr:to>
      <xdr:col>5</xdr:col>
      <xdr:colOff>361950</xdr:colOff>
      <xdr:row>48</xdr:row>
      <xdr:rowOff>114300</xdr:rowOff>
    </xdr:to>
    <xdr:sp macro="" textlink="">
      <xdr:nvSpPr>
        <xdr:cNvPr id="2" name="左カーブ矢印 1">
          <a:extLst>
            <a:ext uri="{FF2B5EF4-FFF2-40B4-BE49-F238E27FC236}">
              <a16:creationId xmlns="" xmlns:a16="http://schemas.microsoft.com/office/drawing/2014/main" id="{00000000-0008-0000-0300-000002000000}"/>
            </a:ext>
          </a:extLst>
        </xdr:cNvPr>
        <xdr:cNvSpPr/>
      </xdr:nvSpPr>
      <xdr:spPr>
        <a:xfrm flipV="1">
          <a:off x="6248400" y="6334125"/>
          <a:ext cx="371475" cy="21145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19</xdr:row>
      <xdr:rowOff>0</xdr:rowOff>
    </xdr:from>
    <xdr:to>
      <xdr:col>20</xdr:col>
      <xdr:colOff>343428</xdr:colOff>
      <xdr:row>34</xdr:row>
      <xdr:rowOff>9525</xdr:rowOff>
    </xdr:to>
    <xdr:sp macro="" textlink="">
      <xdr:nvSpPr>
        <xdr:cNvPr id="3" name="テキスト ボックス 2">
          <a:extLst>
            <a:ext uri="{FF2B5EF4-FFF2-40B4-BE49-F238E27FC236}">
              <a16:creationId xmlns="" xmlns:a16="http://schemas.microsoft.com/office/drawing/2014/main" id="{57C231B0-2133-4C33-8787-CDF7FF500D5E}"/>
            </a:ext>
          </a:extLst>
        </xdr:cNvPr>
        <xdr:cNvSpPr txBox="1"/>
      </xdr:nvSpPr>
      <xdr:spPr>
        <a:xfrm>
          <a:off x="0" y="2686050"/>
          <a:ext cx="12011553" cy="2295525"/>
        </a:xfrm>
        <a:prstGeom prst="rect">
          <a:avLst/>
        </a:prstGeom>
        <a:solidFill>
          <a:schemeClr val="accent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u="none">
              <a:solidFill>
                <a:schemeClr val="tx2">
                  <a:lumMod val="50000"/>
                </a:schemeClr>
              </a:solidFill>
            </a:rPr>
            <a:t>💡</a:t>
          </a:r>
          <a:r>
            <a:rPr kumimoji="1" lang="en-US" altLang="ja-JP" sz="1400" b="1" u="sng">
              <a:solidFill>
                <a:schemeClr val="tx2">
                  <a:lumMod val="50000"/>
                </a:schemeClr>
              </a:solidFill>
            </a:rPr>
            <a:t>TIPS </a:t>
          </a:r>
        </a:p>
        <a:p>
          <a:r>
            <a:rPr kumimoji="1" lang="ja-JP" altLang="en-US" sz="1100" b="0">
              <a:solidFill>
                <a:sysClr val="windowText" lastClr="000000"/>
              </a:solidFill>
            </a:rPr>
            <a:t>・上のアイコンから「</a:t>
          </a:r>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年住宅・土地統計調査</a:t>
          </a:r>
          <a:r>
            <a:rPr kumimoji="1" lang="ja-JP" altLang="en-US" sz="1100" b="0">
              <a:solidFill>
                <a:sysClr val="windowText" lastClr="000000"/>
              </a:solidFill>
            </a:rPr>
            <a:t>」にアクセスし、</a:t>
          </a:r>
          <a:r>
            <a:rPr kumimoji="1" lang="ja-JP" altLang="en-US" sz="1100" b="1">
              <a:solidFill>
                <a:srgbClr val="0070C0"/>
              </a:solidFill>
            </a:rPr>
            <a:t>「確報集計」</a:t>
          </a:r>
          <a:r>
            <a:rPr kumimoji="1" lang="ja-JP" altLang="en-US" sz="1100" b="0">
              <a:solidFill>
                <a:sysClr val="windowText" lastClr="000000"/>
              </a:solidFill>
            </a:rPr>
            <a:t>の</a:t>
          </a:r>
          <a:r>
            <a:rPr kumimoji="1" lang="ja-JP" altLang="en-US" sz="1100" b="1">
              <a:solidFill>
                <a:srgbClr val="0070C0"/>
              </a:solidFill>
            </a:rPr>
            <a:t>「都道府県編（都道府県・市区町村）」</a:t>
          </a:r>
          <a:r>
            <a:rPr kumimoji="1" lang="ja-JP" altLang="en-US" sz="1100" b="0">
              <a:solidFill>
                <a:sysClr val="windowText" lastClr="000000"/>
              </a:solidFill>
            </a:rPr>
            <a:t>を開き、</a:t>
          </a:r>
          <a:r>
            <a:rPr kumimoji="1" lang="ja-JP" altLang="en-US" sz="1100"/>
            <a:t>該当自治体のある都道府県を選択します。</a:t>
          </a:r>
          <a:endParaRPr kumimoji="1" lang="en-US" altLang="ja-JP" sz="1100"/>
        </a:p>
        <a:p>
          <a:r>
            <a:rPr kumimoji="1" lang="ja-JP" altLang="en-US" sz="1100" b="0">
              <a:solidFill>
                <a:sysClr val="windowText" lastClr="000000"/>
              </a:solidFill>
            </a:rPr>
            <a:t>・</a:t>
          </a:r>
          <a:r>
            <a:rPr kumimoji="1" lang="ja-JP" altLang="en-US" sz="1100" b="1">
              <a:solidFill>
                <a:srgbClr val="FF0000"/>
              </a:solidFill>
            </a:rPr>
            <a:t>「市区町村表」第</a:t>
          </a:r>
          <a:r>
            <a:rPr kumimoji="1" lang="en-US" altLang="ja-JP" sz="1100" b="1">
              <a:solidFill>
                <a:srgbClr val="FF0000"/>
              </a:solidFill>
            </a:rPr>
            <a:t>1</a:t>
          </a:r>
          <a:r>
            <a:rPr kumimoji="1" lang="ja-JP" altLang="en-US" sz="1100" b="1">
              <a:solidFill>
                <a:srgbClr val="FF0000"/>
              </a:solidFill>
            </a:rPr>
            <a:t>表</a:t>
          </a:r>
          <a:r>
            <a:rPr kumimoji="1" lang="ja-JP" altLang="en-US" sz="1100"/>
            <a:t>を開きます。ここでもし「編集を有効にする」というボタンが出てきたら、クリックして編集を有効にしてください（</a:t>
          </a:r>
          <a:r>
            <a:rPr kumimoji="1" lang="ja-JP" altLang="en-US" sz="1100" u="sng"/>
            <a:t>値貼り付けを行う必要があるため</a:t>
          </a:r>
          <a:r>
            <a:rPr kumimoji="1" lang="ja-JP" altLang="en-US" sz="1100"/>
            <a:t>）。</a:t>
          </a:r>
          <a:endParaRPr kumimoji="1" lang="en-US" altLang="ja-JP" sz="1100"/>
        </a:p>
        <a:p>
          <a:r>
            <a:rPr kumimoji="1" lang="ja-JP" altLang="en-US" sz="1100"/>
            <a:t>・該当自治体の結果部分に辿り着いたら、</a:t>
          </a:r>
          <a:r>
            <a:rPr kumimoji="1" lang="ja-JP" altLang="en-US" sz="1100" b="1"/>
            <a:t>該当自治体名にカーソルを合わせてドラッグを開始し、該当自治体の結果をすべてコピー</a:t>
          </a:r>
          <a:r>
            <a:rPr kumimoji="1" lang="ja-JP" altLang="en-US" sz="1100"/>
            <a:t>します。</a:t>
          </a:r>
          <a:endParaRPr kumimoji="1" lang="en-US" altLang="ja-JP" sz="1100"/>
        </a:p>
        <a:p>
          <a:r>
            <a:rPr kumimoji="1" lang="ja-JP" altLang="en-US" sz="1100"/>
            <a:t>・コピーができたら、上記の「</a:t>
          </a:r>
          <a:r>
            <a:rPr kumimoji="1" lang="ja-JP" altLang="en-US" sz="1100" b="1"/>
            <a:t>このセルで右クリック⇒</a:t>
          </a:r>
          <a:r>
            <a:rPr kumimoji="1" lang="ja-JP" altLang="en-US" sz="1100" b="1">
              <a:solidFill>
                <a:srgbClr val="0070C0"/>
              </a:solidFill>
            </a:rPr>
            <a:t>”値貼り付け”</a:t>
          </a:r>
          <a:r>
            <a:rPr kumimoji="1" lang="ja-JP" altLang="en-US" sz="1100" b="0">
              <a:solidFill>
                <a:sysClr val="windowText" lastClr="000000"/>
              </a:solidFill>
            </a:rPr>
            <a:t>」という吹き出しがあるセルで、貼り付け作業を行ってください。</a:t>
          </a:r>
          <a:endParaRPr kumimoji="1" lang="en-US" altLang="ja-JP" sz="1100" b="0">
            <a:solidFill>
              <a:sysClr val="windowText" lastClr="000000"/>
            </a:solidFill>
          </a:endParaRPr>
        </a:p>
        <a:p>
          <a:r>
            <a:rPr kumimoji="1" lang="en-US" altLang="ja-JP" sz="1100" b="0">
              <a:solidFill>
                <a:sysClr val="windowText" lastClr="000000"/>
              </a:solidFill>
            </a:rPr>
            <a:t>【</a:t>
          </a:r>
          <a:r>
            <a:rPr kumimoji="1" lang="ja-JP" altLang="en-US" sz="1100" b="0">
              <a:solidFill>
                <a:sysClr val="windowText" lastClr="000000"/>
              </a:solidFill>
            </a:rPr>
            <a:t>補足</a:t>
          </a:r>
          <a:r>
            <a:rPr kumimoji="1" lang="en-US" altLang="ja-JP" sz="1100" b="0">
              <a:solidFill>
                <a:sysClr val="windowText" lastClr="000000"/>
              </a:solidFill>
            </a:rPr>
            <a:t>】</a:t>
          </a:r>
          <a:r>
            <a:rPr kumimoji="1" lang="ja-JP" altLang="en-US" sz="1100" b="0">
              <a:solidFill>
                <a:sysClr val="windowText" lastClr="000000"/>
              </a:solidFill>
            </a:rPr>
            <a:t>青で塗りつぶされているセルは、</a:t>
          </a:r>
          <a:r>
            <a:rPr kumimoji="1" lang="ja-JP" altLang="en-US" sz="1100" b="1">
              <a:solidFill>
                <a:schemeClr val="accent6">
                  <a:lumMod val="75000"/>
                </a:schemeClr>
              </a:solidFill>
            </a:rPr>
            <a:t>緑のシート</a:t>
          </a:r>
          <a:r>
            <a:rPr kumimoji="1" lang="ja-JP" altLang="en-US" sz="1100" b="0">
              <a:solidFill>
                <a:sysClr val="windowText" lastClr="000000"/>
              </a:solidFill>
            </a:rPr>
            <a:t>で引用されている箇所です。作業の際、気にしていただく必要はありません。</a:t>
          </a:r>
          <a:endParaRPr kumimoji="1" lang="en-US" altLang="ja-JP" sz="1100" b="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統計表上の表記が”－”の場合、ゼロ”０”に置き換えてください。</a:t>
          </a:r>
          <a:endParaRPr kumimoji="1" lang="en-US" altLang="ja-JP" sz="1100" b="0">
            <a:solidFill>
              <a:srgbClr val="FF0000"/>
            </a:solidFill>
          </a:endParaRPr>
        </a:p>
        <a:p>
          <a:endParaRPr kumimoji="1" lang="en-US" altLang="ja-JP" sz="1100" b="0">
            <a:solidFill>
              <a:sysClr val="windowText" lastClr="000000"/>
            </a:solidFill>
          </a:endParaRPr>
        </a:p>
        <a:p>
          <a:r>
            <a:rPr kumimoji="1" lang="en-US" altLang="ja-JP" sz="1100" b="1">
              <a:solidFill>
                <a:sysClr val="windowText" lastClr="000000"/>
              </a:solidFill>
            </a:rPr>
            <a:t>※</a:t>
          </a:r>
          <a:r>
            <a:rPr kumimoji="1" lang="ja-JP" altLang="en-US" sz="1100" b="1" u="sng">
              <a:solidFill>
                <a:sysClr val="windowText" lastClr="000000"/>
              </a:solidFill>
            </a:rPr>
            <a:t>これと同じ作業を、以降のシートでも繰り返し行ってください。</a:t>
          </a:r>
        </a:p>
      </xdr:txBody>
    </xdr:sp>
    <xdr:clientData/>
  </xdr:twoCellAnchor>
  <xdr:twoCellAnchor>
    <xdr:from>
      <xdr:col>7</xdr:col>
      <xdr:colOff>0</xdr:colOff>
      <xdr:row>12</xdr:row>
      <xdr:rowOff>114300</xdr:rowOff>
    </xdr:from>
    <xdr:to>
      <xdr:col>9</xdr:col>
      <xdr:colOff>0</xdr:colOff>
      <xdr:row>15</xdr:row>
      <xdr:rowOff>28575</xdr:rowOff>
    </xdr:to>
    <xdr:sp macro="" textlink="">
      <xdr:nvSpPr>
        <xdr:cNvPr id="4" name="吹き出し: 角を丸めた四角形 3">
          <a:extLst>
            <a:ext uri="{FF2B5EF4-FFF2-40B4-BE49-F238E27FC236}">
              <a16:creationId xmlns="" xmlns:a16="http://schemas.microsoft.com/office/drawing/2014/main" id="{8723556F-842D-40F9-BB90-FB198907E24C}"/>
            </a:ext>
          </a:extLst>
        </xdr:cNvPr>
        <xdr:cNvSpPr/>
      </xdr:nvSpPr>
      <xdr:spPr>
        <a:xfrm>
          <a:off x="114300" y="1628775"/>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0</xdr:colOff>
      <xdr:row>0</xdr:row>
      <xdr:rowOff>0</xdr:rowOff>
    </xdr:from>
    <xdr:to>
      <xdr:col>8</xdr:col>
      <xdr:colOff>419100</xdr:colOff>
      <xdr:row>9</xdr:row>
      <xdr:rowOff>53339</xdr:rowOff>
    </xdr:to>
    <xdr:pic>
      <xdr:nvPicPr>
        <xdr:cNvPr id="5" name="図 4">
          <a:hlinkClick xmlns:r="http://schemas.openxmlformats.org/officeDocument/2006/relationships" r:id="rId1"/>
          <a:extLst>
            <a:ext uri="{FF2B5EF4-FFF2-40B4-BE49-F238E27FC236}">
              <a16:creationId xmlns="" xmlns:a16="http://schemas.microsoft.com/office/drawing/2014/main" id="{81E2535C-717D-45A7-BEAE-C4767B97B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095500" cy="111061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285750</xdr:colOff>
      <xdr:row>10</xdr:row>
      <xdr:rowOff>38101</xdr:rowOff>
    </xdr:to>
    <xdr:sp macro="" textlink="">
      <xdr:nvSpPr>
        <xdr:cNvPr id="3" name="テキスト ボックス 2">
          <a:extLst>
            <a:ext uri="{FF2B5EF4-FFF2-40B4-BE49-F238E27FC236}">
              <a16:creationId xmlns="" xmlns:a16="http://schemas.microsoft.com/office/drawing/2014/main" id="{9C86D99D-81E5-4ACF-9CF9-D2ACD0369639}"/>
            </a:ext>
          </a:extLst>
        </xdr:cNvPr>
        <xdr:cNvSpPr txBox="1"/>
      </xdr:nvSpPr>
      <xdr:spPr>
        <a:xfrm>
          <a:off x="0" y="0"/>
          <a:ext cx="3629025" cy="12477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u="none">
              <a:solidFill>
                <a:schemeClr val="tx2">
                  <a:lumMod val="50000"/>
                </a:schemeClr>
              </a:solidFill>
            </a:rPr>
            <a:t>💡</a:t>
          </a:r>
          <a:r>
            <a:rPr kumimoji="1" lang="en-US" altLang="ja-JP" sz="1200" b="1" u="sng">
              <a:solidFill>
                <a:schemeClr val="tx2">
                  <a:lumMod val="50000"/>
                </a:schemeClr>
              </a:solidFill>
            </a:rPr>
            <a:t>TIPS </a:t>
          </a:r>
          <a:r>
            <a:rPr kumimoji="1" lang="ja-JP" altLang="en-US" sz="1100" b="1">
              <a:solidFill>
                <a:sysClr val="windowText" lastClr="000000"/>
              </a:solidFill>
            </a:rPr>
            <a:t>このシートで利用する統計データ</a:t>
          </a:r>
          <a:endParaRPr kumimoji="1" lang="en-US" altLang="ja-JP" sz="1100" b="1">
            <a:solidFill>
              <a:sysClr val="windowText" lastClr="000000"/>
            </a:solidFill>
          </a:endParaRPr>
        </a:p>
        <a:p>
          <a:r>
            <a:rPr kumimoji="1" lang="ja-JP" altLang="en-US" sz="1100" b="1">
              <a:solidFill>
                <a:srgbClr val="0070C0"/>
              </a:solidFill>
            </a:rPr>
            <a:t>平成</a:t>
          </a:r>
          <a:r>
            <a:rPr kumimoji="1" lang="en-US" altLang="ja-JP" sz="1100" b="1">
              <a:solidFill>
                <a:srgbClr val="0070C0"/>
              </a:solidFill>
            </a:rPr>
            <a:t>25</a:t>
          </a:r>
          <a:r>
            <a:rPr kumimoji="1" lang="ja-JP" altLang="en-US" sz="1100" b="1">
              <a:solidFill>
                <a:srgbClr val="0070C0"/>
              </a:solidFill>
            </a:rPr>
            <a:t>年 住宅・土地統計調査</a:t>
          </a:r>
          <a:endParaRPr kumimoji="1" lang="en-US" altLang="ja-JP" sz="1100" b="1">
            <a:solidFill>
              <a:srgbClr val="0070C0"/>
            </a:solidFill>
            <a:effectLst/>
            <a:latin typeface="+mn-lt"/>
            <a:ea typeface="+mn-ea"/>
            <a:cs typeface="+mn-cs"/>
          </a:endParaRPr>
        </a:p>
        <a:p>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確報集計</a:t>
          </a:r>
          <a:r>
            <a:rPr kumimoji="1" lang="ja-JP" altLang="en-US" sz="1100" b="1">
              <a:solidFill>
                <a:srgbClr val="0070C0"/>
              </a:solidFill>
              <a:effectLst/>
              <a:latin typeface="+mn-lt"/>
              <a:ea typeface="+mn-ea"/>
              <a:cs typeface="+mn-cs"/>
            </a:rPr>
            <a:t>」「</a:t>
          </a:r>
          <a:r>
            <a:rPr kumimoji="1" lang="ja-JP" altLang="ja-JP" sz="1100" b="1">
              <a:solidFill>
                <a:srgbClr val="0070C0"/>
              </a:solidFill>
              <a:effectLst/>
              <a:latin typeface="+mn-lt"/>
              <a:ea typeface="+mn-ea"/>
              <a:cs typeface="+mn-cs"/>
            </a:rPr>
            <a:t>都道府県編（都道府県・市区町村）</a:t>
          </a:r>
          <a:r>
            <a:rPr kumimoji="1" lang="ja-JP" altLang="en-US" sz="1100" b="1">
              <a:solidFill>
                <a:srgbClr val="0070C0"/>
              </a:solidFill>
              <a:effectLst/>
              <a:latin typeface="+mn-lt"/>
              <a:ea typeface="+mn-ea"/>
              <a:cs typeface="+mn-cs"/>
            </a:rPr>
            <a:t>」</a:t>
          </a:r>
          <a:endParaRPr kumimoji="1" lang="en-US" altLang="ja-JP" sz="1100" b="1">
            <a:solidFill>
              <a:srgbClr val="0070C0"/>
            </a:solidFill>
            <a:effectLst/>
            <a:latin typeface="+mn-lt"/>
            <a:ea typeface="+mn-ea"/>
            <a:cs typeface="+mn-cs"/>
          </a:endParaRPr>
        </a:p>
        <a:p>
          <a:r>
            <a:rPr kumimoji="1" lang="ja-JP" altLang="en-US" sz="1100" b="1">
              <a:solidFill>
                <a:srgbClr val="FF0000"/>
              </a:solidFill>
            </a:rPr>
            <a:t>「市区町村表」第</a:t>
          </a:r>
          <a:r>
            <a:rPr kumimoji="1" lang="en-US" altLang="ja-JP" sz="1100" b="1">
              <a:solidFill>
                <a:srgbClr val="FF0000"/>
              </a:solidFill>
            </a:rPr>
            <a:t>2</a:t>
          </a:r>
          <a:r>
            <a:rPr kumimoji="1" lang="ja-JP" altLang="en-US" sz="1100" b="1">
              <a:solidFill>
                <a:srgbClr val="FF0000"/>
              </a:solidFill>
            </a:rPr>
            <a:t>表</a:t>
          </a:r>
          <a:endParaRPr kumimoji="1" lang="en-US" altLang="ja-JP" sz="1100" b="1">
            <a:solidFill>
              <a:srgbClr val="FF0000"/>
            </a:solidFill>
          </a:endParaRPr>
        </a:p>
      </xdr:txBody>
    </xdr:sp>
    <xdr:clientData/>
  </xdr:twoCellAnchor>
  <xdr:twoCellAnchor>
    <xdr:from>
      <xdr:col>7</xdr:col>
      <xdr:colOff>9525</xdr:colOff>
      <xdr:row>15</xdr:row>
      <xdr:rowOff>85725</xdr:rowOff>
    </xdr:from>
    <xdr:to>
      <xdr:col>7</xdr:col>
      <xdr:colOff>2238375</xdr:colOff>
      <xdr:row>18</xdr:row>
      <xdr:rowOff>0</xdr:rowOff>
    </xdr:to>
    <xdr:sp macro="" textlink="">
      <xdr:nvSpPr>
        <xdr:cNvPr id="4" name="吹き出し: 角を丸めた四角形 3">
          <a:extLst>
            <a:ext uri="{FF2B5EF4-FFF2-40B4-BE49-F238E27FC236}">
              <a16:creationId xmlns="" xmlns:a16="http://schemas.microsoft.com/office/drawing/2014/main" id="{9A28611A-E1C3-440F-A3E6-516AA2160832}"/>
            </a:ext>
          </a:extLst>
        </xdr:cNvPr>
        <xdr:cNvSpPr/>
      </xdr:nvSpPr>
      <xdr:spPr>
        <a:xfrm>
          <a:off x="123825" y="2057400"/>
          <a:ext cx="2228850" cy="371475"/>
        </a:xfrm>
        <a:prstGeom prst="wedgeRoundRectCallout">
          <a:avLst>
            <a:gd name="adj1" fmla="val -38309"/>
            <a:gd name="adj2" fmla="val 95109"/>
            <a:gd name="adj3" fmla="val 16667"/>
          </a:avLst>
        </a:prstGeom>
        <a:solidFill>
          <a:schemeClr val="tx2">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latin typeface="ＭＳ ゴシック" panose="020B0609070205080204" pitchFamily="49" charset="-128"/>
              <a:ea typeface="ＭＳ ゴシック" panose="020B0609070205080204" pitchFamily="49" charset="-128"/>
            </a:rPr>
            <a:t>このセルで右クリック⇒</a:t>
          </a:r>
          <a:r>
            <a:rPr kumimoji="1" lang="en-US" altLang="ja-JP" sz="900">
              <a:latin typeface="ＭＳ ゴシック" panose="020B0609070205080204" pitchFamily="49" charset="-128"/>
              <a:ea typeface="ＭＳ ゴシック" panose="020B0609070205080204" pitchFamily="49" charset="-128"/>
            </a:rPr>
            <a:t>"</a:t>
          </a:r>
          <a:r>
            <a:rPr kumimoji="1" lang="ja-JP" altLang="en-US" sz="900">
              <a:latin typeface="ＭＳ ゴシック" panose="020B0609070205080204" pitchFamily="49" charset="-128"/>
              <a:ea typeface="ＭＳ ゴシック" panose="020B0609070205080204" pitchFamily="49" charset="-128"/>
            </a:rPr>
            <a:t>値貼り付け</a:t>
          </a:r>
          <a:r>
            <a:rPr kumimoji="1" lang="en-US" altLang="ja-JP" sz="900">
              <a:latin typeface="ＭＳ ゴシック" panose="020B0609070205080204" pitchFamily="49" charset="-128"/>
              <a:ea typeface="ＭＳ ゴシック" panose="020B0609070205080204" pitchFamily="49" charset="-128"/>
            </a:rPr>
            <a:t>"</a:t>
          </a:r>
          <a:endParaRPr kumimoji="1" lang="ja-JP" altLang="en-US" sz="9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showGridLines="0" view="pageBreakPreview" zoomScaleNormal="100" zoomScaleSheetLayoutView="100" workbookViewId="0"/>
  </sheetViews>
  <sheetFormatPr defaultRowHeight="18.75"/>
  <cols>
    <col min="1" max="11" width="9" style="1136"/>
    <col min="12" max="12" width="9" style="1136" customWidth="1"/>
    <col min="13" max="16384" width="9" style="1136"/>
  </cols>
  <sheetData>
    <row r="1" spans="1:12" ht="33">
      <c r="A1" s="1135" t="s">
        <v>1702</v>
      </c>
      <c r="H1" s="1137"/>
      <c r="L1" s="1138" t="s">
        <v>1703</v>
      </c>
    </row>
    <row r="2" spans="1:12" ht="18.75" customHeight="1"/>
    <row r="3" spans="1:12">
      <c r="A3" s="1139" t="s">
        <v>1704</v>
      </c>
    </row>
    <row r="4" spans="1:12">
      <c r="A4" s="1136" t="s">
        <v>1705</v>
      </c>
    </row>
    <row r="5" spans="1:12" ht="19.5">
      <c r="B5" s="1140" t="s">
        <v>1706</v>
      </c>
      <c r="H5"/>
    </row>
    <row r="6" spans="1:12" ht="19.5">
      <c r="B6" s="1140" t="s">
        <v>1707</v>
      </c>
    </row>
    <row r="7" spans="1:12" ht="19.5">
      <c r="B7" s="1140" t="s">
        <v>1708</v>
      </c>
    </row>
    <row r="8" spans="1:12">
      <c r="A8" s="1136" t="s">
        <v>1709</v>
      </c>
    </row>
    <row r="10" spans="1:12">
      <c r="A10" s="1139" t="s">
        <v>1710</v>
      </c>
    </row>
    <row r="24" spans="1:1">
      <c r="A24" s="1139" t="s">
        <v>1711</v>
      </c>
    </row>
    <row r="33" spans="1:10">
      <c r="A33" s="1136" t="s">
        <v>1712</v>
      </c>
    </row>
    <row r="34" spans="1:10">
      <c r="A34" s="1141" t="s">
        <v>1713</v>
      </c>
    </row>
    <row r="35" spans="1:10">
      <c r="A35" s="1136" t="s">
        <v>1714</v>
      </c>
    </row>
    <row r="36" spans="1:10">
      <c r="A36" s="1136" t="s">
        <v>1715</v>
      </c>
    </row>
    <row r="37" spans="1:10">
      <c r="A37" s="1141" t="s">
        <v>1726</v>
      </c>
    </row>
    <row r="38" spans="1:10">
      <c r="A38" s="1136" t="s">
        <v>1716</v>
      </c>
    </row>
    <row r="40" spans="1:10">
      <c r="A40" s="1139" t="s">
        <v>1717</v>
      </c>
    </row>
    <row r="41" spans="1:10">
      <c r="A41" s="1136" t="s">
        <v>1718</v>
      </c>
    </row>
    <row r="42" spans="1:10">
      <c r="A42" s="1141" t="s">
        <v>1719</v>
      </c>
    </row>
    <row r="43" spans="1:10">
      <c r="A43" s="1136" t="s">
        <v>1720</v>
      </c>
    </row>
    <row r="45" spans="1:10">
      <c r="A45" s="1139" t="s">
        <v>1721</v>
      </c>
    </row>
    <row r="46" spans="1:10">
      <c r="A46" s="1136" t="s">
        <v>1722</v>
      </c>
    </row>
    <row r="47" spans="1:10">
      <c r="A47" s="1141" t="s">
        <v>1723</v>
      </c>
    </row>
    <row r="48" spans="1:10">
      <c r="A48" s="1141"/>
      <c r="J48"/>
    </row>
    <row r="49" spans="1:12" ht="22.5">
      <c r="A49" s="1209" t="s">
        <v>1724</v>
      </c>
      <c r="B49" s="1209"/>
      <c r="C49" s="1209"/>
      <c r="D49" s="1209"/>
      <c r="E49" s="1209"/>
      <c r="F49" s="1209"/>
      <c r="G49" s="1209"/>
      <c r="H49" s="1209"/>
      <c r="I49" s="1209"/>
      <c r="J49" s="1209"/>
      <c r="K49" s="1209"/>
      <c r="L49" s="1209"/>
    </row>
    <row r="50" spans="1:12" ht="22.5">
      <c r="A50" s="1209" t="s">
        <v>1725</v>
      </c>
      <c r="B50" s="1209"/>
      <c r="C50" s="1209"/>
      <c r="D50" s="1209"/>
      <c r="E50" s="1209"/>
      <c r="F50" s="1209"/>
      <c r="G50" s="1209"/>
      <c r="H50" s="1209"/>
      <c r="I50" s="1209"/>
      <c r="J50" s="1209"/>
      <c r="K50" s="1209"/>
      <c r="L50" s="1209"/>
    </row>
    <row r="51" spans="1:12" ht="22.5">
      <c r="A51" s="1142"/>
      <c r="B51" s="1142"/>
      <c r="C51" s="1142"/>
      <c r="D51" s="1142"/>
      <c r="E51" s="1142"/>
      <c r="F51" s="1142"/>
      <c r="G51" s="1142"/>
      <c r="H51" s="1142"/>
      <c r="I51" s="1142"/>
      <c r="J51" s="1142"/>
      <c r="K51" s="1142"/>
      <c r="L51" s="1142"/>
    </row>
  </sheetData>
  <mergeCells count="2">
    <mergeCell ref="A49:L49"/>
    <mergeCell ref="A50:L50"/>
  </mergeCells>
  <phoneticPr fontId="4"/>
  <pageMargins left="0.7" right="0.7" top="0.75" bottom="0.75" header="0.3" footer="0.3"/>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259"/>
  <sheetViews>
    <sheetView zoomScaleNormal="100" workbookViewId="0">
      <pane xSplit="9" ySplit="16" topLeftCell="J17" activePane="bottomRight" state="frozen"/>
      <selection activeCell="G1025" sqref="G1025"/>
      <selection pane="topRight" activeCell="G1025" sqref="G1025"/>
      <selection pane="bottomLeft" activeCell="G1025" sqref="G1025"/>
      <selection pane="bottomRight" activeCell="H19" sqref="H19"/>
    </sheetView>
  </sheetViews>
  <sheetFormatPr defaultRowHeight="12"/>
  <cols>
    <col min="1" max="5" width="8" style="649" hidden="1" customWidth="1"/>
    <col min="6" max="6" width="1.5" style="650" hidden="1" customWidth="1"/>
    <col min="7" max="7" width="1.5" style="651" customWidth="1"/>
    <col min="8" max="8" width="23.375" style="650" customWidth="1"/>
    <col min="9" max="9" width="18.125" style="650" customWidth="1"/>
    <col min="10" max="16" width="12.875" style="926" customWidth="1"/>
    <col min="17" max="17" width="2.375" style="650" customWidth="1"/>
    <col min="18" max="256" width="9" style="650"/>
    <col min="257" max="262" width="0" style="650" hidden="1" customWidth="1"/>
    <col min="263" max="263" width="1.5" style="650" customWidth="1"/>
    <col min="264" max="264" width="23.375" style="650" customWidth="1"/>
    <col min="265" max="265" width="18.125" style="650" customWidth="1"/>
    <col min="266" max="272" width="12.875" style="650" customWidth="1"/>
    <col min="273" max="273" width="2.375" style="650" customWidth="1"/>
    <col min="274" max="512" width="9" style="650"/>
    <col min="513" max="518" width="0" style="650" hidden="1" customWidth="1"/>
    <col min="519" max="519" width="1.5" style="650" customWidth="1"/>
    <col min="520" max="520" width="23.375" style="650" customWidth="1"/>
    <col min="521" max="521" width="18.125" style="650" customWidth="1"/>
    <col min="522" max="528" width="12.875" style="650" customWidth="1"/>
    <col min="529" max="529" width="2.375" style="650" customWidth="1"/>
    <col min="530" max="768" width="9" style="650"/>
    <col min="769" max="774" width="0" style="650" hidden="1" customWidth="1"/>
    <col min="775" max="775" width="1.5" style="650" customWidth="1"/>
    <col min="776" max="776" width="23.375" style="650" customWidth="1"/>
    <col min="777" max="777" width="18.125" style="650" customWidth="1"/>
    <col min="778" max="784" width="12.875" style="650" customWidth="1"/>
    <col min="785" max="785" width="2.375" style="650" customWidth="1"/>
    <col min="786" max="1024" width="9" style="650"/>
    <col min="1025" max="1030" width="0" style="650" hidden="1" customWidth="1"/>
    <col min="1031" max="1031" width="1.5" style="650" customWidth="1"/>
    <col min="1032" max="1032" width="23.375" style="650" customWidth="1"/>
    <col min="1033" max="1033" width="18.125" style="650" customWidth="1"/>
    <col min="1034" max="1040" width="12.875" style="650" customWidth="1"/>
    <col min="1041" max="1041" width="2.375" style="650" customWidth="1"/>
    <col min="1042" max="1280" width="9" style="650"/>
    <col min="1281" max="1286" width="0" style="650" hidden="1" customWidth="1"/>
    <col min="1287" max="1287" width="1.5" style="650" customWidth="1"/>
    <col min="1288" max="1288" width="23.375" style="650" customWidth="1"/>
    <col min="1289" max="1289" width="18.125" style="650" customWidth="1"/>
    <col min="1290" max="1296" width="12.875" style="650" customWidth="1"/>
    <col min="1297" max="1297" width="2.375" style="650" customWidth="1"/>
    <col min="1298" max="1536" width="9" style="650"/>
    <col min="1537" max="1542" width="0" style="650" hidden="1" customWidth="1"/>
    <col min="1543" max="1543" width="1.5" style="650" customWidth="1"/>
    <col min="1544" max="1544" width="23.375" style="650" customWidth="1"/>
    <col min="1545" max="1545" width="18.125" style="650" customWidth="1"/>
    <col min="1546" max="1552" width="12.875" style="650" customWidth="1"/>
    <col min="1553" max="1553" width="2.375" style="650" customWidth="1"/>
    <col min="1554" max="1792" width="9" style="650"/>
    <col min="1793" max="1798" width="0" style="650" hidden="1" customWidth="1"/>
    <col min="1799" max="1799" width="1.5" style="650" customWidth="1"/>
    <col min="1800" max="1800" width="23.375" style="650" customWidth="1"/>
    <col min="1801" max="1801" width="18.125" style="650" customWidth="1"/>
    <col min="1802" max="1808" width="12.875" style="650" customWidth="1"/>
    <col min="1809" max="1809" width="2.375" style="650" customWidth="1"/>
    <col min="1810" max="2048" width="9" style="650"/>
    <col min="2049" max="2054" width="0" style="650" hidden="1" customWidth="1"/>
    <col min="2055" max="2055" width="1.5" style="650" customWidth="1"/>
    <col min="2056" max="2056" width="23.375" style="650" customWidth="1"/>
    <col min="2057" max="2057" width="18.125" style="650" customWidth="1"/>
    <col min="2058" max="2064" width="12.875" style="650" customWidth="1"/>
    <col min="2065" max="2065" width="2.375" style="650" customWidth="1"/>
    <col min="2066" max="2304" width="9" style="650"/>
    <col min="2305" max="2310" width="0" style="650" hidden="1" customWidth="1"/>
    <col min="2311" max="2311" width="1.5" style="650" customWidth="1"/>
    <col min="2312" max="2312" width="23.375" style="650" customWidth="1"/>
    <col min="2313" max="2313" width="18.125" style="650" customWidth="1"/>
    <col min="2314" max="2320" width="12.875" style="650" customWidth="1"/>
    <col min="2321" max="2321" width="2.375" style="650" customWidth="1"/>
    <col min="2322" max="2560" width="9" style="650"/>
    <col min="2561" max="2566" width="0" style="650" hidden="1" customWidth="1"/>
    <col min="2567" max="2567" width="1.5" style="650" customWidth="1"/>
    <col min="2568" max="2568" width="23.375" style="650" customWidth="1"/>
    <col min="2569" max="2569" width="18.125" style="650" customWidth="1"/>
    <col min="2570" max="2576" width="12.875" style="650" customWidth="1"/>
    <col min="2577" max="2577" width="2.375" style="650" customWidth="1"/>
    <col min="2578" max="2816" width="9" style="650"/>
    <col min="2817" max="2822" width="0" style="650" hidden="1" customWidth="1"/>
    <col min="2823" max="2823" width="1.5" style="650" customWidth="1"/>
    <col min="2824" max="2824" width="23.375" style="650" customWidth="1"/>
    <col min="2825" max="2825" width="18.125" style="650" customWidth="1"/>
    <col min="2826" max="2832" width="12.875" style="650" customWidth="1"/>
    <col min="2833" max="2833" width="2.375" style="650" customWidth="1"/>
    <col min="2834" max="3072" width="9" style="650"/>
    <col min="3073" max="3078" width="0" style="650" hidden="1" customWidth="1"/>
    <col min="3079" max="3079" width="1.5" style="650" customWidth="1"/>
    <col min="3080" max="3080" width="23.375" style="650" customWidth="1"/>
    <col min="3081" max="3081" width="18.125" style="650" customWidth="1"/>
    <col min="3082" max="3088" width="12.875" style="650" customWidth="1"/>
    <col min="3089" max="3089" width="2.375" style="650" customWidth="1"/>
    <col min="3090" max="3328" width="9" style="650"/>
    <col min="3329" max="3334" width="0" style="650" hidden="1" customWidth="1"/>
    <col min="3335" max="3335" width="1.5" style="650" customWidth="1"/>
    <col min="3336" max="3336" width="23.375" style="650" customWidth="1"/>
    <col min="3337" max="3337" width="18.125" style="650" customWidth="1"/>
    <col min="3338" max="3344" width="12.875" style="650" customWidth="1"/>
    <col min="3345" max="3345" width="2.375" style="650" customWidth="1"/>
    <col min="3346" max="3584" width="9" style="650"/>
    <col min="3585" max="3590" width="0" style="650" hidden="1" customWidth="1"/>
    <col min="3591" max="3591" width="1.5" style="650" customWidth="1"/>
    <col min="3592" max="3592" width="23.375" style="650" customWidth="1"/>
    <col min="3593" max="3593" width="18.125" style="650" customWidth="1"/>
    <col min="3594" max="3600" width="12.875" style="650" customWidth="1"/>
    <col min="3601" max="3601" width="2.375" style="650" customWidth="1"/>
    <col min="3602" max="3840" width="9" style="650"/>
    <col min="3841" max="3846" width="0" style="650" hidden="1" customWidth="1"/>
    <col min="3847" max="3847" width="1.5" style="650" customWidth="1"/>
    <col min="3848" max="3848" width="23.375" style="650" customWidth="1"/>
    <col min="3849" max="3849" width="18.125" style="650" customWidth="1"/>
    <col min="3850" max="3856" width="12.875" style="650" customWidth="1"/>
    <col min="3857" max="3857" width="2.375" style="650" customWidth="1"/>
    <col min="3858" max="4096" width="9" style="650"/>
    <col min="4097" max="4102" width="0" style="650" hidden="1" customWidth="1"/>
    <col min="4103" max="4103" width="1.5" style="650" customWidth="1"/>
    <col min="4104" max="4104" width="23.375" style="650" customWidth="1"/>
    <col min="4105" max="4105" width="18.125" style="650" customWidth="1"/>
    <col min="4106" max="4112" width="12.875" style="650" customWidth="1"/>
    <col min="4113" max="4113" width="2.375" style="650" customWidth="1"/>
    <col min="4114" max="4352" width="9" style="650"/>
    <col min="4353" max="4358" width="0" style="650" hidden="1" customWidth="1"/>
    <col min="4359" max="4359" width="1.5" style="650" customWidth="1"/>
    <col min="4360" max="4360" width="23.375" style="650" customWidth="1"/>
    <col min="4361" max="4361" width="18.125" style="650" customWidth="1"/>
    <col min="4362" max="4368" width="12.875" style="650" customWidth="1"/>
    <col min="4369" max="4369" width="2.375" style="650" customWidth="1"/>
    <col min="4370" max="4608" width="9" style="650"/>
    <col min="4609" max="4614" width="0" style="650" hidden="1" customWidth="1"/>
    <col min="4615" max="4615" width="1.5" style="650" customWidth="1"/>
    <col min="4616" max="4616" width="23.375" style="650" customWidth="1"/>
    <col min="4617" max="4617" width="18.125" style="650" customWidth="1"/>
    <col min="4618" max="4624" width="12.875" style="650" customWidth="1"/>
    <col min="4625" max="4625" width="2.375" style="650" customWidth="1"/>
    <col min="4626" max="4864" width="9" style="650"/>
    <col min="4865" max="4870" width="0" style="650" hidden="1" customWidth="1"/>
    <col min="4871" max="4871" width="1.5" style="650" customWidth="1"/>
    <col min="4872" max="4872" width="23.375" style="650" customWidth="1"/>
    <col min="4873" max="4873" width="18.125" style="650" customWidth="1"/>
    <col min="4874" max="4880" width="12.875" style="650" customWidth="1"/>
    <col min="4881" max="4881" width="2.375" style="650" customWidth="1"/>
    <col min="4882" max="5120" width="9" style="650"/>
    <col min="5121" max="5126" width="0" style="650" hidden="1" customWidth="1"/>
    <col min="5127" max="5127" width="1.5" style="650" customWidth="1"/>
    <col min="5128" max="5128" width="23.375" style="650" customWidth="1"/>
    <col min="5129" max="5129" width="18.125" style="650" customWidth="1"/>
    <col min="5130" max="5136" width="12.875" style="650" customWidth="1"/>
    <col min="5137" max="5137" width="2.375" style="650" customWidth="1"/>
    <col min="5138" max="5376" width="9" style="650"/>
    <col min="5377" max="5382" width="0" style="650" hidden="1" customWidth="1"/>
    <col min="5383" max="5383" width="1.5" style="650" customWidth="1"/>
    <col min="5384" max="5384" width="23.375" style="650" customWidth="1"/>
    <col min="5385" max="5385" width="18.125" style="650" customWidth="1"/>
    <col min="5386" max="5392" width="12.875" style="650" customWidth="1"/>
    <col min="5393" max="5393" width="2.375" style="650" customWidth="1"/>
    <col min="5394" max="5632" width="9" style="650"/>
    <col min="5633" max="5638" width="0" style="650" hidden="1" customWidth="1"/>
    <col min="5639" max="5639" width="1.5" style="650" customWidth="1"/>
    <col min="5640" max="5640" width="23.375" style="650" customWidth="1"/>
    <col min="5641" max="5641" width="18.125" style="650" customWidth="1"/>
    <col min="5642" max="5648" width="12.875" style="650" customWidth="1"/>
    <col min="5649" max="5649" width="2.375" style="650" customWidth="1"/>
    <col min="5650" max="5888" width="9" style="650"/>
    <col min="5889" max="5894" width="0" style="650" hidden="1" customWidth="1"/>
    <col min="5895" max="5895" width="1.5" style="650" customWidth="1"/>
    <col min="5896" max="5896" width="23.375" style="650" customWidth="1"/>
    <col min="5897" max="5897" width="18.125" style="650" customWidth="1"/>
    <col min="5898" max="5904" width="12.875" style="650" customWidth="1"/>
    <col min="5905" max="5905" width="2.375" style="650" customWidth="1"/>
    <col min="5906" max="6144" width="9" style="650"/>
    <col min="6145" max="6150" width="0" style="650" hidden="1" customWidth="1"/>
    <col min="6151" max="6151" width="1.5" style="650" customWidth="1"/>
    <col min="6152" max="6152" width="23.375" style="650" customWidth="1"/>
    <col min="6153" max="6153" width="18.125" style="650" customWidth="1"/>
    <col min="6154" max="6160" width="12.875" style="650" customWidth="1"/>
    <col min="6161" max="6161" width="2.375" style="650" customWidth="1"/>
    <col min="6162" max="6400" width="9" style="650"/>
    <col min="6401" max="6406" width="0" style="650" hidden="1" customWidth="1"/>
    <col min="6407" max="6407" width="1.5" style="650" customWidth="1"/>
    <col min="6408" max="6408" width="23.375" style="650" customWidth="1"/>
    <col min="6409" max="6409" width="18.125" style="650" customWidth="1"/>
    <col min="6410" max="6416" width="12.875" style="650" customWidth="1"/>
    <col min="6417" max="6417" width="2.375" style="650" customWidth="1"/>
    <col min="6418" max="6656" width="9" style="650"/>
    <col min="6657" max="6662" width="0" style="650" hidden="1" customWidth="1"/>
    <col min="6663" max="6663" width="1.5" style="650" customWidth="1"/>
    <col min="6664" max="6664" width="23.375" style="650" customWidth="1"/>
    <col min="6665" max="6665" width="18.125" style="650" customWidth="1"/>
    <col min="6666" max="6672" width="12.875" style="650" customWidth="1"/>
    <col min="6673" max="6673" width="2.375" style="650" customWidth="1"/>
    <col min="6674" max="6912" width="9" style="650"/>
    <col min="6913" max="6918" width="0" style="650" hidden="1" customWidth="1"/>
    <col min="6919" max="6919" width="1.5" style="650" customWidth="1"/>
    <col min="6920" max="6920" width="23.375" style="650" customWidth="1"/>
    <col min="6921" max="6921" width="18.125" style="650" customWidth="1"/>
    <col min="6922" max="6928" width="12.875" style="650" customWidth="1"/>
    <col min="6929" max="6929" width="2.375" style="650" customWidth="1"/>
    <col min="6930" max="7168" width="9" style="650"/>
    <col min="7169" max="7174" width="0" style="650" hidden="1" customWidth="1"/>
    <col min="7175" max="7175" width="1.5" style="650" customWidth="1"/>
    <col min="7176" max="7176" width="23.375" style="650" customWidth="1"/>
    <col min="7177" max="7177" width="18.125" style="650" customWidth="1"/>
    <col min="7178" max="7184" width="12.875" style="650" customWidth="1"/>
    <col min="7185" max="7185" width="2.375" style="650" customWidth="1"/>
    <col min="7186" max="7424" width="9" style="650"/>
    <col min="7425" max="7430" width="0" style="650" hidden="1" customWidth="1"/>
    <col min="7431" max="7431" width="1.5" style="650" customWidth="1"/>
    <col min="7432" max="7432" width="23.375" style="650" customWidth="1"/>
    <col min="7433" max="7433" width="18.125" style="650" customWidth="1"/>
    <col min="7434" max="7440" width="12.875" style="650" customWidth="1"/>
    <col min="7441" max="7441" width="2.375" style="650" customWidth="1"/>
    <col min="7442" max="7680" width="9" style="650"/>
    <col min="7681" max="7686" width="0" style="650" hidden="1" customWidth="1"/>
    <col min="7687" max="7687" width="1.5" style="650" customWidth="1"/>
    <col min="7688" max="7688" width="23.375" style="650" customWidth="1"/>
    <col min="7689" max="7689" width="18.125" style="650" customWidth="1"/>
    <col min="7690" max="7696" width="12.875" style="650" customWidth="1"/>
    <col min="7697" max="7697" width="2.375" style="650" customWidth="1"/>
    <col min="7698" max="7936" width="9" style="650"/>
    <col min="7937" max="7942" width="0" style="650" hidden="1" customWidth="1"/>
    <col min="7943" max="7943" width="1.5" style="650" customWidth="1"/>
    <col min="7944" max="7944" width="23.375" style="650" customWidth="1"/>
    <col min="7945" max="7945" width="18.125" style="650" customWidth="1"/>
    <col min="7946" max="7952" width="12.875" style="650" customWidth="1"/>
    <col min="7953" max="7953" width="2.375" style="650" customWidth="1"/>
    <col min="7954" max="8192" width="9" style="650"/>
    <col min="8193" max="8198" width="0" style="650" hidden="1" customWidth="1"/>
    <col min="8199" max="8199" width="1.5" style="650" customWidth="1"/>
    <col min="8200" max="8200" width="23.375" style="650" customWidth="1"/>
    <col min="8201" max="8201" width="18.125" style="650" customWidth="1"/>
    <col min="8202" max="8208" width="12.875" style="650" customWidth="1"/>
    <col min="8209" max="8209" width="2.375" style="650" customWidth="1"/>
    <col min="8210" max="8448" width="9" style="650"/>
    <col min="8449" max="8454" width="0" style="650" hidden="1" customWidth="1"/>
    <col min="8455" max="8455" width="1.5" style="650" customWidth="1"/>
    <col min="8456" max="8456" width="23.375" style="650" customWidth="1"/>
    <col min="8457" max="8457" width="18.125" style="650" customWidth="1"/>
    <col min="8458" max="8464" width="12.875" style="650" customWidth="1"/>
    <col min="8465" max="8465" width="2.375" style="650" customWidth="1"/>
    <col min="8466" max="8704" width="9" style="650"/>
    <col min="8705" max="8710" width="0" style="650" hidden="1" customWidth="1"/>
    <col min="8711" max="8711" width="1.5" style="650" customWidth="1"/>
    <col min="8712" max="8712" width="23.375" style="650" customWidth="1"/>
    <col min="8713" max="8713" width="18.125" style="650" customWidth="1"/>
    <col min="8714" max="8720" width="12.875" style="650" customWidth="1"/>
    <col min="8721" max="8721" width="2.375" style="650" customWidth="1"/>
    <col min="8722" max="8960" width="9" style="650"/>
    <col min="8961" max="8966" width="0" style="650" hidden="1" customWidth="1"/>
    <col min="8967" max="8967" width="1.5" style="650" customWidth="1"/>
    <col min="8968" max="8968" width="23.375" style="650" customWidth="1"/>
    <col min="8969" max="8969" width="18.125" style="650" customWidth="1"/>
    <col min="8970" max="8976" width="12.875" style="650" customWidth="1"/>
    <col min="8977" max="8977" width="2.375" style="650" customWidth="1"/>
    <col min="8978" max="9216" width="9" style="650"/>
    <col min="9217" max="9222" width="0" style="650" hidden="1" customWidth="1"/>
    <col min="9223" max="9223" width="1.5" style="650" customWidth="1"/>
    <col min="9224" max="9224" width="23.375" style="650" customWidth="1"/>
    <col min="9225" max="9225" width="18.125" style="650" customWidth="1"/>
    <col min="9226" max="9232" width="12.875" style="650" customWidth="1"/>
    <col min="9233" max="9233" width="2.375" style="650" customWidth="1"/>
    <col min="9234" max="9472" width="9" style="650"/>
    <col min="9473" max="9478" width="0" style="650" hidden="1" customWidth="1"/>
    <col min="9479" max="9479" width="1.5" style="650" customWidth="1"/>
    <col min="9480" max="9480" width="23.375" style="650" customWidth="1"/>
    <col min="9481" max="9481" width="18.125" style="650" customWidth="1"/>
    <col min="9482" max="9488" width="12.875" style="650" customWidth="1"/>
    <col min="9489" max="9489" width="2.375" style="650" customWidth="1"/>
    <col min="9490" max="9728" width="9" style="650"/>
    <col min="9729" max="9734" width="0" style="650" hidden="1" customWidth="1"/>
    <col min="9735" max="9735" width="1.5" style="650" customWidth="1"/>
    <col min="9736" max="9736" width="23.375" style="650" customWidth="1"/>
    <col min="9737" max="9737" width="18.125" style="650" customWidth="1"/>
    <col min="9738" max="9744" width="12.875" style="650" customWidth="1"/>
    <col min="9745" max="9745" width="2.375" style="650" customWidth="1"/>
    <col min="9746" max="9984" width="9" style="650"/>
    <col min="9985" max="9990" width="0" style="650" hidden="1" customWidth="1"/>
    <col min="9991" max="9991" width="1.5" style="650" customWidth="1"/>
    <col min="9992" max="9992" width="23.375" style="650" customWidth="1"/>
    <col min="9993" max="9993" width="18.125" style="650" customWidth="1"/>
    <col min="9994" max="10000" width="12.875" style="650" customWidth="1"/>
    <col min="10001" max="10001" width="2.375" style="650" customWidth="1"/>
    <col min="10002" max="10240" width="9" style="650"/>
    <col min="10241" max="10246" width="0" style="650" hidden="1" customWidth="1"/>
    <col min="10247" max="10247" width="1.5" style="650" customWidth="1"/>
    <col min="10248" max="10248" width="23.375" style="650" customWidth="1"/>
    <col min="10249" max="10249" width="18.125" style="650" customWidth="1"/>
    <col min="10250" max="10256" width="12.875" style="650" customWidth="1"/>
    <col min="10257" max="10257" width="2.375" style="650" customWidth="1"/>
    <col min="10258" max="10496" width="9" style="650"/>
    <col min="10497" max="10502" width="0" style="650" hidden="1" customWidth="1"/>
    <col min="10503" max="10503" width="1.5" style="650" customWidth="1"/>
    <col min="10504" max="10504" width="23.375" style="650" customWidth="1"/>
    <col min="10505" max="10505" width="18.125" style="650" customWidth="1"/>
    <col min="10506" max="10512" width="12.875" style="650" customWidth="1"/>
    <col min="10513" max="10513" width="2.375" style="650" customWidth="1"/>
    <col min="10514" max="10752" width="9" style="650"/>
    <col min="10753" max="10758" width="0" style="650" hidden="1" customWidth="1"/>
    <col min="10759" max="10759" width="1.5" style="650" customWidth="1"/>
    <col min="10760" max="10760" width="23.375" style="650" customWidth="1"/>
    <col min="10761" max="10761" width="18.125" style="650" customWidth="1"/>
    <col min="10762" max="10768" width="12.875" style="650" customWidth="1"/>
    <col min="10769" max="10769" width="2.375" style="650" customWidth="1"/>
    <col min="10770" max="11008" width="9" style="650"/>
    <col min="11009" max="11014" width="0" style="650" hidden="1" customWidth="1"/>
    <col min="11015" max="11015" width="1.5" style="650" customWidth="1"/>
    <col min="11016" max="11016" width="23.375" style="650" customWidth="1"/>
    <col min="11017" max="11017" width="18.125" style="650" customWidth="1"/>
    <col min="11018" max="11024" width="12.875" style="650" customWidth="1"/>
    <col min="11025" max="11025" width="2.375" style="650" customWidth="1"/>
    <col min="11026" max="11264" width="9" style="650"/>
    <col min="11265" max="11270" width="0" style="650" hidden="1" customWidth="1"/>
    <col min="11271" max="11271" width="1.5" style="650" customWidth="1"/>
    <col min="11272" max="11272" width="23.375" style="650" customWidth="1"/>
    <col min="11273" max="11273" width="18.125" style="650" customWidth="1"/>
    <col min="11274" max="11280" width="12.875" style="650" customWidth="1"/>
    <col min="11281" max="11281" width="2.375" style="650" customWidth="1"/>
    <col min="11282" max="11520" width="9" style="650"/>
    <col min="11521" max="11526" width="0" style="650" hidden="1" customWidth="1"/>
    <col min="11527" max="11527" width="1.5" style="650" customWidth="1"/>
    <col min="11528" max="11528" width="23.375" style="650" customWidth="1"/>
    <col min="11529" max="11529" width="18.125" style="650" customWidth="1"/>
    <col min="11530" max="11536" width="12.875" style="650" customWidth="1"/>
    <col min="11537" max="11537" width="2.375" style="650" customWidth="1"/>
    <col min="11538" max="11776" width="9" style="650"/>
    <col min="11777" max="11782" width="0" style="650" hidden="1" customWidth="1"/>
    <col min="11783" max="11783" width="1.5" style="650" customWidth="1"/>
    <col min="11784" max="11784" width="23.375" style="650" customWidth="1"/>
    <col min="11785" max="11785" width="18.125" style="650" customWidth="1"/>
    <col min="11786" max="11792" width="12.875" style="650" customWidth="1"/>
    <col min="11793" max="11793" width="2.375" style="650" customWidth="1"/>
    <col min="11794" max="12032" width="9" style="650"/>
    <col min="12033" max="12038" width="0" style="650" hidden="1" customWidth="1"/>
    <col min="12039" max="12039" width="1.5" style="650" customWidth="1"/>
    <col min="12040" max="12040" width="23.375" style="650" customWidth="1"/>
    <col min="12041" max="12041" width="18.125" style="650" customWidth="1"/>
    <col min="12042" max="12048" width="12.875" style="650" customWidth="1"/>
    <col min="12049" max="12049" width="2.375" style="650" customWidth="1"/>
    <col min="12050" max="12288" width="9" style="650"/>
    <col min="12289" max="12294" width="0" style="650" hidden="1" customWidth="1"/>
    <col min="12295" max="12295" width="1.5" style="650" customWidth="1"/>
    <col min="12296" max="12296" width="23.375" style="650" customWidth="1"/>
    <col min="12297" max="12297" width="18.125" style="650" customWidth="1"/>
    <col min="12298" max="12304" width="12.875" style="650" customWidth="1"/>
    <col min="12305" max="12305" width="2.375" style="650" customWidth="1"/>
    <col min="12306" max="12544" width="9" style="650"/>
    <col min="12545" max="12550" width="0" style="650" hidden="1" customWidth="1"/>
    <col min="12551" max="12551" width="1.5" style="650" customWidth="1"/>
    <col min="12552" max="12552" width="23.375" style="650" customWidth="1"/>
    <col min="12553" max="12553" width="18.125" style="650" customWidth="1"/>
    <col min="12554" max="12560" width="12.875" style="650" customWidth="1"/>
    <col min="12561" max="12561" width="2.375" style="650" customWidth="1"/>
    <col min="12562" max="12800" width="9" style="650"/>
    <col min="12801" max="12806" width="0" style="650" hidden="1" customWidth="1"/>
    <col min="12807" max="12807" width="1.5" style="650" customWidth="1"/>
    <col min="12808" max="12808" width="23.375" style="650" customWidth="1"/>
    <col min="12809" max="12809" width="18.125" style="650" customWidth="1"/>
    <col min="12810" max="12816" width="12.875" style="650" customWidth="1"/>
    <col min="12817" max="12817" width="2.375" style="650" customWidth="1"/>
    <col min="12818" max="13056" width="9" style="650"/>
    <col min="13057" max="13062" width="0" style="650" hidden="1" customWidth="1"/>
    <col min="13063" max="13063" width="1.5" style="650" customWidth="1"/>
    <col min="13064" max="13064" width="23.375" style="650" customWidth="1"/>
    <col min="13065" max="13065" width="18.125" style="650" customWidth="1"/>
    <col min="13066" max="13072" width="12.875" style="650" customWidth="1"/>
    <col min="13073" max="13073" width="2.375" style="650" customWidth="1"/>
    <col min="13074" max="13312" width="9" style="650"/>
    <col min="13313" max="13318" width="0" style="650" hidden="1" customWidth="1"/>
    <col min="13319" max="13319" width="1.5" style="650" customWidth="1"/>
    <col min="13320" max="13320" width="23.375" style="650" customWidth="1"/>
    <col min="13321" max="13321" width="18.125" style="650" customWidth="1"/>
    <col min="13322" max="13328" width="12.875" style="650" customWidth="1"/>
    <col min="13329" max="13329" width="2.375" style="650" customWidth="1"/>
    <col min="13330" max="13568" width="9" style="650"/>
    <col min="13569" max="13574" width="0" style="650" hidden="1" customWidth="1"/>
    <col min="13575" max="13575" width="1.5" style="650" customWidth="1"/>
    <col min="13576" max="13576" width="23.375" style="650" customWidth="1"/>
    <col min="13577" max="13577" width="18.125" style="650" customWidth="1"/>
    <col min="13578" max="13584" width="12.875" style="650" customWidth="1"/>
    <col min="13585" max="13585" width="2.375" style="650" customWidth="1"/>
    <col min="13586" max="13824" width="9" style="650"/>
    <col min="13825" max="13830" width="0" style="650" hidden="1" customWidth="1"/>
    <col min="13831" max="13831" width="1.5" style="650" customWidth="1"/>
    <col min="13832" max="13832" width="23.375" style="650" customWidth="1"/>
    <col min="13833" max="13833" width="18.125" style="650" customWidth="1"/>
    <col min="13834" max="13840" width="12.875" style="650" customWidth="1"/>
    <col min="13841" max="13841" width="2.375" style="650" customWidth="1"/>
    <col min="13842" max="14080" width="9" style="650"/>
    <col min="14081" max="14086" width="0" style="650" hidden="1" customWidth="1"/>
    <col min="14087" max="14087" width="1.5" style="650" customWidth="1"/>
    <col min="14088" max="14088" width="23.375" style="650" customWidth="1"/>
    <col min="14089" max="14089" width="18.125" style="650" customWidth="1"/>
    <col min="14090" max="14096" width="12.875" style="650" customWidth="1"/>
    <col min="14097" max="14097" width="2.375" style="650" customWidth="1"/>
    <col min="14098" max="14336" width="9" style="650"/>
    <col min="14337" max="14342" width="0" style="650" hidden="1" customWidth="1"/>
    <col min="14343" max="14343" width="1.5" style="650" customWidth="1"/>
    <col min="14344" max="14344" width="23.375" style="650" customWidth="1"/>
    <col min="14345" max="14345" width="18.125" style="650" customWidth="1"/>
    <col min="14346" max="14352" width="12.875" style="650" customWidth="1"/>
    <col min="14353" max="14353" width="2.375" style="650" customWidth="1"/>
    <col min="14354" max="14592" width="9" style="650"/>
    <col min="14593" max="14598" width="0" style="650" hidden="1" customWidth="1"/>
    <col min="14599" max="14599" width="1.5" style="650" customWidth="1"/>
    <col min="14600" max="14600" width="23.375" style="650" customWidth="1"/>
    <col min="14601" max="14601" width="18.125" style="650" customWidth="1"/>
    <col min="14602" max="14608" width="12.875" style="650" customWidth="1"/>
    <col min="14609" max="14609" width="2.375" style="650" customWidth="1"/>
    <col min="14610" max="14848" width="9" style="650"/>
    <col min="14849" max="14854" width="0" style="650" hidden="1" customWidth="1"/>
    <col min="14855" max="14855" width="1.5" style="650" customWidth="1"/>
    <col min="14856" max="14856" width="23.375" style="650" customWidth="1"/>
    <col min="14857" max="14857" width="18.125" style="650" customWidth="1"/>
    <col min="14858" max="14864" width="12.875" style="650" customWidth="1"/>
    <col min="14865" max="14865" width="2.375" style="650" customWidth="1"/>
    <col min="14866" max="15104" width="9" style="650"/>
    <col min="15105" max="15110" width="0" style="650" hidden="1" customWidth="1"/>
    <col min="15111" max="15111" width="1.5" style="650" customWidth="1"/>
    <col min="15112" max="15112" width="23.375" style="650" customWidth="1"/>
    <col min="15113" max="15113" width="18.125" style="650" customWidth="1"/>
    <col min="15114" max="15120" width="12.875" style="650" customWidth="1"/>
    <col min="15121" max="15121" width="2.375" style="650" customWidth="1"/>
    <col min="15122" max="15360" width="9" style="650"/>
    <col min="15361" max="15366" width="0" style="650" hidden="1" customWidth="1"/>
    <col min="15367" max="15367" width="1.5" style="650" customWidth="1"/>
    <col min="15368" max="15368" width="23.375" style="650" customWidth="1"/>
    <col min="15369" max="15369" width="18.125" style="650" customWidth="1"/>
    <col min="15370" max="15376" width="12.875" style="650" customWidth="1"/>
    <col min="15377" max="15377" width="2.375" style="650" customWidth="1"/>
    <col min="15378" max="15616" width="9" style="650"/>
    <col min="15617" max="15622" width="0" style="650" hidden="1" customWidth="1"/>
    <col min="15623" max="15623" width="1.5" style="650" customWidth="1"/>
    <col min="15624" max="15624" width="23.375" style="650" customWidth="1"/>
    <col min="15625" max="15625" width="18.125" style="650" customWidth="1"/>
    <col min="15626" max="15632" width="12.875" style="650" customWidth="1"/>
    <col min="15633" max="15633" width="2.375" style="650" customWidth="1"/>
    <col min="15634" max="15872" width="9" style="650"/>
    <col min="15873" max="15878" width="0" style="650" hidden="1" customWidth="1"/>
    <col min="15879" max="15879" width="1.5" style="650" customWidth="1"/>
    <col min="15880" max="15880" width="23.375" style="650" customWidth="1"/>
    <col min="15881" max="15881" width="18.125" style="650" customWidth="1"/>
    <col min="15882" max="15888" width="12.875" style="650" customWidth="1"/>
    <col min="15889" max="15889" width="2.375" style="650" customWidth="1"/>
    <col min="15890" max="16128" width="9" style="650"/>
    <col min="16129" max="16134" width="0" style="650" hidden="1" customWidth="1"/>
    <col min="16135" max="16135" width="1.5" style="650" customWidth="1"/>
    <col min="16136" max="16136" width="23.375" style="650" customWidth="1"/>
    <col min="16137" max="16137" width="18.125" style="650" customWidth="1"/>
    <col min="16138" max="16144" width="12.875" style="650" customWidth="1"/>
    <col min="16145" max="16145" width="2.375" style="650" customWidth="1"/>
    <col min="16146" max="16384" width="9" style="650"/>
  </cols>
  <sheetData>
    <row r="1" spans="1:17" s="651" customFormat="1" hidden="1">
      <c r="A1" s="888"/>
      <c r="B1" s="888"/>
      <c r="C1" s="888"/>
      <c r="D1" s="888"/>
      <c r="E1" s="888"/>
      <c r="J1" s="889">
        <v>1</v>
      </c>
      <c r="K1" s="889">
        <v>2</v>
      </c>
      <c r="L1" s="889">
        <v>3</v>
      </c>
      <c r="M1" s="889">
        <v>4</v>
      </c>
      <c r="N1" s="889">
        <v>5</v>
      </c>
      <c r="O1" s="889">
        <v>6</v>
      </c>
      <c r="P1" s="889">
        <v>7</v>
      </c>
    </row>
    <row r="2" spans="1:17" ht="11.25" hidden="1" customHeight="1">
      <c r="J2" s="890">
        <v>1</v>
      </c>
      <c r="K2" s="890">
        <v>2</v>
      </c>
      <c r="L2" s="890">
        <v>3</v>
      </c>
      <c r="M2" s="890">
        <v>4</v>
      </c>
      <c r="N2" s="890">
        <v>5</v>
      </c>
      <c r="O2" s="890">
        <v>6</v>
      </c>
      <c r="P2" s="890">
        <v>7</v>
      </c>
      <c r="Q2" s="891"/>
    </row>
    <row r="3" spans="1:17" ht="11.25" customHeight="1">
      <c r="H3" s="651"/>
      <c r="I3" s="651"/>
      <c r="J3" s="889"/>
      <c r="K3" s="889"/>
      <c r="L3" s="889"/>
      <c r="M3" s="889"/>
      <c r="N3" s="889"/>
      <c r="O3" s="889"/>
      <c r="P3" s="889"/>
      <c r="Q3" s="651"/>
    </row>
    <row r="4" spans="1:17" ht="17.25" customHeight="1">
      <c r="F4" s="670"/>
      <c r="H4" s="651"/>
      <c r="I4" s="892" t="s">
        <v>1158</v>
      </c>
      <c r="J4" s="893" t="s">
        <v>1159</v>
      </c>
      <c r="K4" s="889"/>
      <c r="L4" s="889"/>
      <c r="M4" s="889"/>
      <c r="N4" s="889"/>
      <c r="O4" s="889"/>
      <c r="P4" s="889"/>
      <c r="Q4" s="651"/>
    </row>
    <row r="5" spans="1:17" ht="17.25" customHeight="1">
      <c r="F5" s="670"/>
      <c r="H5" s="651"/>
      <c r="I5" s="892"/>
      <c r="J5" s="893" t="s">
        <v>1160</v>
      </c>
      <c r="K5" s="889"/>
      <c r="L5" s="889"/>
      <c r="M5" s="889"/>
      <c r="N5" s="889"/>
      <c r="O5" s="889"/>
      <c r="P5" s="889"/>
      <c r="Q5" s="651"/>
    </row>
    <row r="6" spans="1:17" ht="7.5" customHeight="1">
      <c r="F6" s="670"/>
      <c r="H6" s="651"/>
      <c r="I6" s="651"/>
      <c r="J6" s="889"/>
      <c r="K6" s="889"/>
      <c r="L6" s="889"/>
      <c r="M6" s="889"/>
      <c r="N6" s="889"/>
      <c r="O6" s="889"/>
      <c r="P6" s="889"/>
      <c r="Q6" s="651"/>
    </row>
    <row r="7" spans="1:17" ht="15.75" customHeight="1">
      <c r="F7" s="670"/>
      <c r="H7" s="651"/>
      <c r="I7" s="894" t="s">
        <v>1161</v>
      </c>
      <c r="J7" s="895" t="s">
        <v>1162</v>
      </c>
      <c r="K7" s="889"/>
      <c r="L7" s="889"/>
      <c r="M7" s="889"/>
      <c r="N7" s="889"/>
      <c r="O7" s="889"/>
      <c r="P7" s="889"/>
      <c r="Q7" s="651"/>
    </row>
    <row r="8" spans="1:17" ht="15.75" customHeight="1">
      <c r="F8" s="670"/>
      <c r="H8" s="651"/>
      <c r="I8" s="894"/>
      <c r="J8" s="895" t="s">
        <v>1163</v>
      </c>
      <c r="K8" s="889"/>
      <c r="L8" s="889"/>
      <c r="M8" s="889"/>
      <c r="N8" s="889"/>
      <c r="O8" s="889"/>
      <c r="P8" s="889"/>
      <c r="Q8" s="651"/>
    </row>
    <row r="9" spans="1:17" ht="7.5" customHeight="1">
      <c r="F9" s="670"/>
      <c r="H9" s="651"/>
      <c r="I9" s="651"/>
      <c r="J9" s="896"/>
      <c r="K9" s="896"/>
      <c r="L9" s="896"/>
      <c r="M9" s="896"/>
      <c r="N9" s="896"/>
      <c r="O9" s="896"/>
      <c r="P9" s="896"/>
      <c r="Q9" s="651"/>
    </row>
    <row r="10" spans="1:17" ht="12" customHeight="1">
      <c r="F10" s="670"/>
      <c r="H10" s="1325" t="s">
        <v>1164</v>
      </c>
      <c r="I10" s="1326"/>
      <c r="J10" s="897" t="s">
        <v>1165</v>
      </c>
      <c r="K10" s="898" t="s">
        <v>1166</v>
      </c>
      <c r="L10" s="899"/>
      <c r="M10" s="899"/>
      <c r="N10" s="898" t="s">
        <v>1167</v>
      </c>
      <c r="O10" s="900"/>
      <c r="P10" s="900"/>
      <c r="Q10" s="651"/>
    </row>
    <row r="11" spans="1:17" ht="12" customHeight="1">
      <c r="F11" s="670"/>
      <c r="H11" s="1327"/>
      <c r="I11" s="1328"/>
      <c r="J11" s="901"/>
      <c r="K11" s="902" t="s">
        <v>1168</v>
      </c>
      <c r="L11" s="903"/>
      <c r="M11" s="904"/>
      <c r="N11" s="905" t="s">
        <v>1169</v>
      </c>
      <c r="O11" s="906"/>
      <c r="P11" s="906"/>
      <c r="Q11" s="651"/>
    </row>
    <row r="12" spans="1:17" ht="12" customHeight="1">
      <c r="F12" s="670"/>
      <c r="H12" s="1327"/>
      <c r="I12" s="1328"/>
      <c r="J12" s="901"/>
      <c r="K12" s="907" t="s">
        <v>1165</v>
      </c>
      <c r="L12" s="907" t="s">
        <v>1170</v>
      </c>
      <c r="M12" s="907" t="s">
        <v>1171</v>
      </c>
      <c r="N12" s="897" t="s">
        <v>1165</v>
      </c>
      <c r="O12" s="908" t="s">
        <v>1170</v>
      </c>
      <c r="P12" s="909" t="s">
        <v>1171</v>
      </c>
      <c r="Q12" s="651"/>
    </row>
    <row r="13" spans="1:17" ht="11.25" customHeight="1">
      <c r="F13" s="670"/>
      <c r="H13" s="1329" t="s">
        <v>1172</v>
      </c>
      <c r="I13" s="1330"/>
      <c r="J13" s="910"/>
      <c r="K13" s="910"/>
      <c r="L13" s="910"/>
      <c r="M13" s="911"/>
      <c r="N13" s="910"/>
      <c r="O13" s="912"/>
      <c r="P13" s="913"/>
      <c r="Q13" s="651"/>
    </row>
    <row r="14" spans="1:17" ht="12" customHeight="1">
      <c r="F14" s="670"/>
      <c r="H14" s="1331"/>
      <c r="I14" s="1330"/>
      <c r="J14" s="911" t="s">
        <v>925</v>
      </c>
      <c r="K14" s="911" t="s">
        <v>925</v>
      </c>
      <c r="L14" s="911" t="s">
        <v>1173</v>
      </c>
      <c r="M14" s="911" t="s">
        <v>1174</v>
      </c>
      <c r="N14" s="911" t="s">
        <v>925</v>
      </c>
      <c r="O14" s="914" t="s">
        <v>1173</v>
      </c>
      <c r="P14" s="913" t="s">
        <v>1174</v>
      </c>
      <c r="Q14" s="651"/>
    </row>
    <row r="15" spans="1:17" ht="6.75" customHeight="1">
      <c r="F15" s="670"/>
      <c r="H15" s="1332"/>
      <c r="I15" s="1333"/>
      <c r="J15" s="915"/>
      <c r="K15" s="915"/>
      <c r="L15" s="915"/>
      <c r="M15" s="915"/>
      <c r="N15" s="915"/>
      <c r="O15" s="916"/>
      <c r="P15" s="917"/>
      <c r="Q15" s="651"/>
    </row>
    <row r="16" spans="1:17" ht="7.5" customHeight="1">
      <c r="F16" s="670"/>
      <c r="H16" s="651"/>
      <c r="I16" s="918"/>
      <c r="J16" s="889"/>
      <c r="K16" s="889"/>
      <c r="L16" s="889"/>
      <c r="M16" s="889"/>
      <c r="N16" s="889"/>
      <c r="O16" s="889"/>
      <c r="P16" s="889"/>
      <c r="Q16" s="651"/>
    </row>
    <row r="17" spans="1:17" ht="16.5" customHeight="1">
      <c r="F17" s="919"/>
      <c r="H17" s="1438" t="s">
        <v>1787</v>
      </c>
      <c r="I17" s="1439" t="s">
        <v>1788</v>
      </c>
      <c r="J17" s="1437"/>
      <c r="K17" s="1437"/>
      <c r="L17" s="1437"/>
      <c r="M17" s="1437"/>
      <c r="N17" s="1437"/>
      <c r="O17" s="1437"/>
      <c r="P17" s="1437"/>
      <c r="Q17" s="651"/>
    </row>
    <row r="18" spans="1:17" ht="16.5" customHeight="1">
      <c r="A18" s="920" t="s">
        <v>1175</v>
      </c>
      <c r="B18" s="920" t="s">
        <v>24</v>
      </c>
      <c r="C18" s="920" t="s">
        <v>25</v>
      </c>
      <c r="D18" s="920" t="s">
        <v>26</v>
      </c>
      <c r="E18" s="920"/>
      <c r="F18" s="921">
        <v>1</v>
      </c>
      <c r="H18" s="1440" t="s">
        <v>1734</v>
      </c>
      <c r="I18" s="1441" t="s">
        <v>1514</v>
      </c>
      <c r="J18" s="1436">
        <v>17220</v>
      </c>
      <c r="K18" s="1436">
        <v>4660</v>
      </c>
      <c r="L18" s="1436">
        <v>4510</v>
      </c>
      <c r="M18" s="1436">
        <v>150</v>
      </c>
      <c r="N18" s="1436">
        <v>12570</v>
      </c>
      <c r="O18" s="1436">
        <v>2720</v>
      </c>
      <c r="P18" s="1436">
        <v>9850</v>
      </c>
      <c r="Q18" s="651"/>
    </row>
    <row r="19" spans="1:17" ht="16.5" customHeight="1">
      <c r="A19" s="920" t="s">
        <v>1175</v>
      </c>
      <c r="B19" s="920" t="s">
        <v>24</v>
      </c>
      <c r="C19" s="920" t="s">
        <v>25</v>
      </c>
      <c r="D19" s="920" t="s">
        <v>26</v>
      </c>
      <c r="E19" s="920"/>
      <c r="F19" s="921">
        <v>2</v>
      </c>
      <c r="H19" s="1440" t="s">
        <v>1735</v>
      </c>
      <c r="I19" s="1441" t="s">
        <v>1515</v>
      </c>
      <c r="J19" s="1436">
        <v>150</v>
      </c>
      <c r="K19" s="1436">
        <v>70</v>
      </c>
      <c r="L19" s="1436">
        <v>70</v>
      </c>
      <c r="M19" s="1437" t="s">
        <v>34</v>
      </c>
      <c r="N19" s="1436">
        <v>80</v>
      </c>
      <c r="O19" s="1437" t="s">
        <v>34</v>
      </c>
      <c r="P19" s="1436">
        <v>80</v>
      </c>
      <c r="Q19" s="651"/>
    </row>
    <row r="20" spans="1:17" ht="16.5" customHeight="1">
      <c r="A20" s="920" t="s">
        <v>1175</v>
      </c>
      <c r="B20" s="920" t="s">
        <v>24</v>
      </c>
      <c r="C20" s="920" t="s">
        <v>25</v>
      </c>
      <c r="D20" s="920" t="s">
        <v>26</v>
      </c>
      <c r="E20" s="920"/>
      <c r="F20" s="921">
        <v>3</v>
      </c>
      <c r="H20" s="1440" t="s">
        <v>1736</v>
      </c>
      <c r="I20" s="1441" t="s">
        <v>1516</v>
      </c>
      <c r="J20" s="1436">
        <v>7950</v>
      </c>
      <c r="K20" s="1436">
        <v>310</v>
      </c>
      <c r="L20" s="1436">
        <v>290</v>
      </c>
      <c r="M20" s="1436">
        <v>20</v>
      </c>
      <c r="N20" s="1436">
        <v>7640</v>
      </c>
      <c r="O20" s="1436">
        <v>2210</v>
      </c>
      <c r="P20" s="1436">
        <v>5430</v>
      </c>
      <c r="Q20" s="651"/>
    </row>
    <row r="21" spans="1:17" ht="16.5" customHeight="1">
      <c r="A21" s="920" t="s">
        <v>1175</v>
      </c>
      <c r="B21" s="920" t="s">
        <v>24</v>
      </c>
      <c r="C21" s="920" t="s">
        <v>25</v>
      </c>
      <c r="D21" s="920" t="s">
        <v>26</v>
      </c>
      <c r="E21" s="920"/>
      <c r="F21" s="921">
        <v>4</v>
      </c>
      <c r="H21" s="1440" t="s">
        <v>1176</v>
      </c>
      <c r="I21" s="1441" t="s">
        <v>1517</v>
      </c>
      <c r="J21" s="1436">
        <v>2620</v>
      </c>
      <c r="K21" s="1436">
        <v>360</v>
      </c>
      <c r="L21" s="1436">
        <v>360</v>
      </c>
      <c r="M21" s="1437" t="s">
        <v>34</v>
      </c>
      <c r="N21" s="1436">
        <v>2260</v>
      </c>
      <c r="O21" s="1437" t="s">
        <v>34</v>
      </c>
      <c r="P21" s="1436">
        <v>2260</v>
      </c>
      <c r="Q21" s="651"/>
    </row>
    <row r="22" spans="1:17" ht="16.5" customHeight="1">
      <c r="A22" s="920" t="s">
        <v>1175</v>
      </c>
      <c r="B22" s="920" t="s">
        <v>24</v>
      </c>
      <c r="C22" s="920" t="s">
        <v>25</v>
      </c>
      <c r="D22" s="920" t="s">
        <v>26</v>
      </c>
      <c r="E22" s="920"/>
      <c r="F22" s="921">
        <v>5</v>
      </c>
      <c r="H22" s="1440" t="s">
        <v>1737</v>
      </c>
      <c r="I22" s="1441" t="s">
        <v>1518</v>
      </c>
      <c r="J22" s="1436">
        <v>6490</v>
      </c>
      <c r="K22" s="1436">
        <v>3910</v>
      </c>
      <c r="L22" s="1436">
        <v>3790</v>
      </c>
      <c r="M22" s="1436">
        <v>120</v>
      </c>
      <c r="N22" s="1436">
        <v>2580</v>
      </c>
      <c r="O22" s="1436">
        <v>510</v>
      </c>
      <c r="P22" s="1436">
        <v>2080</v>
      </c>
      <c r="Q22" s="651"/>
    </row>
    <row r="23" spans="1:17" ht="16.5" customHeight="1">
      <c r="A23" s="920" t="s">
        <v>1175</v>
      </c>
      <c r="B23" s="920" t="s">
        <v>24</v>
      </c>
      <c r="C23" s="920" t="s">
        <v>25</v>
      </c>
      <c r="D23" s="920" t="s">
        <v>26</v>
      </c>
      <c r="E23" s="920"/>
      <c r="F23" s="921">
        <v>6</v>
      </c>
      <c r="H23" s="1440" t="s">
        <v>1738</v>
      </c>
      <c r="I23" s="1441" t="s">
        <v>1519</v>
      </c>
      <c r="J23" s="1436">
        <v>3710</v>
      </c>
      <c r="K23" s="1436">
        <v>1220</v>
      </c>
      <c r="L23" s="1436">
        <v>1200</v>
      </c>
      <c r="M23" s="1436">
        <v>30</v>
      </c>
      <c r="N23" s="1436">
        <v>2490</v>
      </c>
      <c r="O23" s="1436">
        <v>920</v>
      </c>
      <c r="P23" s="1436">
        <v>1560</v>
      </c>
      <c r="Q23" s="651"/>
    </row>
    <row r="24" spans="1:17" ht="16.5" customHeight="1">
      <c r="A24" s="920" t="s">
        <v>1175</v>
      </c>
      <c r="B24" s="920" t="s">
        <v>24</v>
      </c>
      <c r="C24" s="920" t="s">
        <v>25</v>
      </c>
      <c r="D24" s="920" t="s">
        <v>26</v>
      </c>
      <c r="E24" s="920"/>
      <c r="F24" s="921">
        <v>7</v>
      </c>
      <c r="H24" s="1440" t="s">
        <v>1735</v>
      </c>
      <c r="I24" s="1441" t="s">
        <v>1515</v>
      </c>
      <c r="J24" s="1437" t="s">
        <v>34</v>
      </c>
      <c r="K24" s="1437" t="s">
        <v>34</v>
      </c>
      <c r="L24" s="1437" t="s">
        <v>34</v>
      </c>
      <c r="M24" s="1437" t="s">
        <v>34</v>
      </c>
      <c r="N24" s="1437" t="s">
        <v>34</v>
      </c>
      <c r="O24" s="1437" t="s">
        <v>34</v>
      </c>
      <c r="P24" s="1437" t="s">
        <v>34</v>
      </c>
      <c r="Q24" s="651"/>
    </row>
    <row r="25" spans="1:17" ht="16.5" customHeight="1">
      <c r="A25" s="920" t="s">
        <v>1175</v>
      </c>
      <c r="B25" s="920" t="s">
        <v>24</v>
      </c>
      <c r="C25" s="920" t="s">
        <v>25</v>
      </c>
      <c r="D25" s="920" t="s">
        <v>26</v>
      </c>
      <c r="E25" s="920"/>
      <c r="F25" s="921">
        <v>8</v>
      </c>
      <c r="H25" s="1440" t="s">
        <v>1736</v>
      </c>
      <c r="I25" s="1441" t="s">
        <v>1516</v>
      </c>
      <c r="J25" s="1436">
        <v>1660</v>
      </c>
      <c r="K25" s="1436">
        <v>100</v>
      </c>
      <c r="L25" s="1436">
        <v>100</v>
      </c>
      <c r="M25" s="1437" t="s">
        <v>34</v>
      </c>
      <c r="N25" s="1436">
        <v>1560</v>
      </c>
      <c r="O25" s="1436">
        <v>700</v>
      </c>
      <c r="P25" s="1436">
        <v>860</v>
      </c>
      <c r="Q25" s="651"/>
    </row>
    <row r="26" spans="1:17" ht="16.5" customHeight="1">
      <c r="A26" s="920" t="s">
        <v>1175</v>
      </c>
      <c r="B26" s="920" t="s">
        <v>24</v>
      </c>
      <c r="C26" s="920" t="s">
        <v>25</v>
      </c>
      <c r="D26" s="920" t="s">
        <v>26</v>
      </c>
      <c r="E26" s="920"/>
      <c r="F26" s="921">
        <v>9</v>
      </c>
      <c r="H26" s="1440" t="s">
        <v>1176</v>
      </c>
      <c r="I26" s="1441" t="s">
        <v>1517</v>
      </c>
      <c r="J26" s="1436">
        <v>50</v>
      </c>
      <c r="K26" s="1436">
        <v>50</v>
      </c>
      <c r="L26" s="1436">
        <v>50</v>
      </c>
      <c r="M26" s="1437" t="s">
        <v>34</v>
      </c>
      <c r="N26" s="1437" t="s">
        <v>34</v>
      </c>
      <c r="O26" s="1437" t="s">
        <v>34</v>
      </c>
      <c r="P26" s="1437" t="s">
        <v>34</v>
      </c>
      <c r="Q26" s="651"/>
    </row>
    <row r="27" spans="1:17" ht="16.5" customHeight="1">
      <c r="A27" s="920" t="s">
        <v>1175</v>
      </c>
      <c r="B27" s="920" t="s">
        <v>24</v>
      </c>
      <c r="C27" s="920" t="s">
        <v>25</v>
      </c>
      <c r="D27" s="920" t="s">
        <v>26</v>
      </c>
      <c r="E27" s="920"/>
      <c r="F27" s="921">
        <v>10</v>
      </c>
      <c r="H27" s="1440" t="s">
        <v>1737</v>
      </c>
      <c r="I27" s="1441" t="s">
        <v>1518</v>
      </c>
      <c r="J27" s="1436">
        <v>2000</v>
      </c>
      <c r="K27" s="1436">
        <v>1070</v>
      </c>
      <c r="L27" s="1436">
        <v>1040</v>
      </c>
      <c r="M27" s="1436">
        <v>30</v>
      </c>
      <c r="N27" s="1436">
        <v>930</v>
      </c>
      <c r="O27" s="1436">
        <v>220</v>
      </c>
      <c r="P27" s="1436">
        <v>700</v>
      </c>
      <c r="Q27" s="651"/>
    </row>
    <row r="28" spans="1:17" ht="16.5" customHeight="1">
      <c r="A28" s="920" t="s">
        <v>1175</v>
      </c>
      <c r="B28" s="920" t="s">
        <v>24</v>
      </c>
      <c r="C28" s="920" t="s">
        <v>25</v>
      </c>
      <c r="D28" s="920" t="s">
        <v>26</v>
      </c>
      <c r="E28" s="920"/>
      <c r="F28" s="921">
        <v>11</v>
      </c>
      <c r="H28" s="1440" t="s">
        <v>1739</v>
      </c>
      <c r="I28" s="1441" t="s">
        <v>1520</v>
      </c>
      <c r="J28" s="1436">
        <v>13520</v>
      </c>
      <c r="K28" s="1436">
        <v>3440</v>
      </c>
      <c r="L28" s="1436">
        <v>3320</v>
      </c>
      <c r="M28" s="1436">
        <v>120</v>
      </c>
      <c r="N28" s="1436">
        <v>10080</v>
      </c>
      <c r="O28" s="1436">
        <v>1800</v>
      </c>
      <c r="P28" s="1436">
        <v>8280</v>
      </c>
      <c r="Q28" s="651"/>
    </row>
    <row r="29" spans="1:17" ht="16.5" customHeight="1">
      <c r="A29" s="920" t="s">
        <v>1175</v>
      </c>
      <c r="B29" s="920" t="s">
        <v>24</v>
      </c>
      <c r="C29" s="920" t="s">
        <v>25</v>
      </c>
      <c r="D29" s="920" t="s">
        <v>26</v>
      </c>
      <c r="E29" s="920"/>
      <c r="F29" s="921">
        <v>12</v>
      </c>
      <c r="H29" s="1440" t="s">
        <v>1735</v>
      </c>
      <c r="I29" s="1441" t="s">
        <v>1515</v>
      </c>
      <c r="J29" s="1436">
        <v>150</v>
      </c>
      <c r="K29" s="1436">
        <v>70</v>
      </c>
      <c r="L29" s="1436">
        <v>70</v>
      </c>
      <c r="M29" s="1437" t="s">
        <v>34</v>
      </c>
      <c r="N29" s="1436">
        <v>80</v>
      </c>
      <c r="O29" s="1437" t="s">
        <v>34</v>
      </c>
      <c r="P29" s="1436">
        <v>80</v>
      </c>
      <c r="Q29" s="651"/>
    </row>
    <row r="30" spans="1:17" ht="16.5" customHeight="1">
      <c r="A30" s="920" t="s">
        <v>1175</v>
      </c>
      <c r="B30" s="920" t="s">
        <v>24</v>
      </c>
      <c r="C30" s="920" t="s">
        <v>25</v>
      </c>
      <c r="D30" s="920" t="s">
        <v>26</v>
      </c>
      <c r="E30" s="920"/>
      <c r="F30" s="921">
        <v>13</v>
      </c>
      <c r="H30" s="1440" t="s">
        <v>1736</v>
      </c>
      <c r="I30" s="1441" t="s">
        <v>1516</v>
      </c>
      <c r="J30" s="1436">
        <v>6300</v>
      </c>
      <c r="K30" s="1436">
        <v>210</v>
      </c>
      <c r="L30" s="1436">
        <v>190</v>
      </c>
      <c r="M30" s="1436">
        <v>20</v>
      </c>
      <c r="N30" s="1436">
        <v>6080</v>
      </c>
      <c r="O30" s="1436">
        <v>1520</v>
      </c>
      <c r="P30" s="1436">
        <v>4570</v>
      </c>
      <c r="Q30" s="651"/>
    </row>
    <row r="31" spans="1:17" ht="16.5" customHeight="1">
      <c r="A31" s="920" t="s">
        <v>1175</v>
      </c>
      <c r="B31" s="920" t="s">
        <v>24</v>
      </c>
      <c r="C31" s="920" t="s">
        <v>25</v>
      </c>
      <c r="D31" s="920" t="s">
        <v>26</v>
      </c>
      <c r="E31" s="920"/>
      <c r="F31" s="921">
        <v>14</v>
      </c>
      <c r="H31" s="1440" t="s">
        <v>1176</v>
      </c>
      <c r="I31" s="1441" t="s">
        <v>1517</v>
      </c>
      <c r="J31" s="1436">
        <v>2570</v>
      </c>
      <c r="K31" s="1436">
        <v>310</v>
      </c>
      <c r="L31" s="1436">
        <v>310</v>
      </c>
      <c r="M31" s="1437" t="s">
        <v>34</v>
      </c>
      <c r="N31" s="1436">
        <v>2260</v>
      </c>
      <c r="O31" s="1437" t="s">
        <v>34</v>
      </c>
      <c r="P31" s="1436">
        <v>2260</v>
      </c>
      <c r="Q31" s="651"/>
    </row>
    <row r="32" spans="1:17" ht="16.5" customHeight="1">
      <c r="A32" s="920" t="s">
        <v>1175</v>
      </c>
      <c r="B32" s="920" t="s">
        <v>24</v>
      </c>
      <c r="C32" s="920" t="s">
        <v>25</v>
      </c>
      <c r="D32" s="920" t="s">
        <v>26</v>
      </c>
      <c r="E32" s="920"/>
      <c r="F32" s="921">
        <v>15</v>
      </c>
      <c r="H32" s="1440" t="s">
        <v>1737</v>
      </c>
      <c r="I32" s="1441" t="s">
        <v>1518</v>
      </c>
      <c r="J32" s="1436">
        <v>4500</v>
      </c>
      <c r="K32" s="1436">
        <v>2840</v>
      </c>
      <c r="L32" s="1436">
        <v>2740</v>
      </c>
      <c r="M32" s="1436">
        <v>100</v>
      </c>
      <c r="N32" s="1436">
        <v>1660</v>
      </c>
      <c r="O32" s="1436">
        <v>290</v>
      </c>
      <c r="P32" s="1436">
        <v>1370</v>
      </c>
      <c r="Q32" s="651"/>
    </row>
    <row r="33" spans="6:17" ht="6" customHeight="1">
      <c r="F33" s="922"/>
      <c r="H33" s="923"/>
      <c r="I33" s="924"/>
      <c r="J33" s="925"/>
      <c r="K33" s="925"/>
      <c r="L33" s="925"/>
      <c r="M33" s="925"/>
      <c r="N33" s="925"/>
      <c r="O33" s="925"/>
      <c r="P33" s="925"/>
      <c r="Q33" s="651"/>
    </row>
    <row r="34" spans="6:17" ht="6" customHeight="1">
      <c r="F34" s="922"/>
      <c r="H34" s="651"/>
      <c r="I34" s="651"/>
      <c r="J34" s="889"/>
      <c r="K34" s="889"/>
      <c r="L34" s="889"/>
      <c r="M34" s="889"/>
      <c r="N34" s="889"/>
      <c r="O34" s="889"/>
      <c r="P34" s="889"/>
      <c r="Q34" s="651"/>
    </row>
    <row r="35" spans="6:17">
      <c r="F35" s="891"/>
      <c r="H35" s="651"/>
      <c r="I35" s="651"/>
      <c r="J35" s="889"/>
      <c r="K35" s="889"/>
      <c r="L35" s="889"/>
      <c r="M35" s="889"/>
      <c r="N35" s="889"/>
      <c r="O35" s="889"/>
      <c r="P35" s="889"/>
      <c r="Q35" s="651"/>
    </row>
    <row r="36" spans="6:17">
      <c r="H36" s="651"/>
      <c r="I36" s="651"/>
      <c r="J36" s="889"/>
      <c r="K36" s="889"/>
      <c r="L36" s="889"/>
      <c r="M36" s="889"/>
      <c r="N36" s="889"/>
      <c r="O36" s="889"/>
      <c r="P36" s="889"/>
      <c r="Q36" s="651"/>
    </row>
    <row r="37" spans="6:17">
      <c r="H37" s="651"/>
      <c r="I37" s="651"/>
      <c r="J37" s="889"/>
      <c r="K37" s="889"/>
      <c r="L37" s="889"/>
      <c r="M37" s="889"/>
      <c r="N37" s="889"/>
      <c r="O37" s="889"/>
      <c r="P37" s="889"/>
      <c r="Q37" s="651"/>
    </row>
    <row r="38" spans="6:17">
      <c r="H38" s="651"/>
      <c r="I38" s="651"/>
      <c r="J38" s="889"/>
      <c r="K38" s="889"/>
      <c r="L38" s="889"/>
      <c r="M38" s="889"/>
      <c r="N38" s="889"/>
      <c r="O38" s="889"/>
      <c r="P38" s="889"/>
      <c r="Q38" s="651"/>
    </row>
    <row r="39" spans="6:17">
      <c r="H39" s="651"/>
      <c r="I39" s="651"/>
      <c r="J39" s="889"/>
      <c r="K39" s="889"/>
      <c r="L39" s="889"/>
      <c r="M39" s="889"/>
      <c r="N39" s="889"/>
      <c r="O39" s="889"/>
      <c r="P39" s="889"/>
      <c r="Q39" s="651"/>
    </row>
    <row r="40" spans="6:17">
      <c r="H40" s="651"/>
      <c r="I40" s="651"/>
      <c r="J40" s="889"/>
      <c r="K40" s="889"/>
      <c r="L40" s="889"/>
      <c r="M40" s="889"/>
      <c r="N40" s="889"/>
      <c r="O40" s="889"/>
      <c r="P40" s="889"/>
      <c r="Q40" s="651"/>
    </row>
    <row r="41" spans="6:17">
      <c r="H41" s="651"/>
      <c r="I41" s="651"/>
      <c r="J41" s="889"/>
      <c r="K41" s="889"/>
      <c r="L41" s="889"/>
      <c r="M41" s="889"/>
      <c r="N41" s="889"/>
      <c r="O41" s="889"/>
      <c r="P41" s="889"/>
      <c r="Q41" s="651"/>
    </row>
    <row r="42" spans="6:17">
      <c r="H42" s="651"/>
      <c r="I42" s="651"/>
      <c r="J42" s="889"/>
      <c r="K42" s="889"/>
      <c r="L42" s="889"/>
      <c r="M42" s="889"/>
      <c r="N42" s="889"/>
      <c r="O42" s="889"/>
      <c r="P42" s="889"/>
      <c r="Q42" s="651"/>
    </row>
    <row r="43" spans="6:17">
      <c r="H43" s="651"/>
      <c r="I43" s="651"/>
      <c r="J43" s="889"/>
      <c r="K43" s="889"/>
      <c r="L43" s="889"/>
      <c r="M43" s="889"/>
      <c r="N43" s="889"/>
      <c r="O43" s="889"/>
      <c r="P43" s="889"/>
      <c r="Q43" s="651"/>
    </row>
    <row r="44" spans="6:17">
      <c r="H44" s="651"/>
      <c r="I44" s="651"/>
      <c r="J44" s="889"/>
      <c r="K44" s="889"/>
      <c r="L44" s="889"/>
      <c r="M44" s="889"/>
      <c r="N44" s="889"/>
      <c r="O44" s="889"/>
      <c r="P44" s="889"/>
      <c r="Q44" s="651"/>
    </row>
    <row r="45" spans="6:17">
      <c r="H45" s="651"/>
      <c r="I45" s="651"/>
      <c r="J45" s="889"/>
      <c r="K45" s="889"/>
      <c r="L45" s="889"/>
      <c r="M45" s="889"/>
      <c r="N45" s="889"/>
      <c r="O45" s="889"/>
      <c r="P45" s="889"/>
      <c r="Q45" s="651"/>
    </row>
    <row r="46" spans="6:17">
      <c r="H46" s="651"/>
      <c r="I46" s="651"/>
      <c r="J46" s="889"/>
      <c r="K46" s="889"/>
      <c r="L46" s="889"/>
      <c r="M46" s="889"/>
      <c r="N46" s="889"/>
      <c r="O46" s="889"/>
      <c r="P46" s="889"/>
      <c r="Q46" s="651"/>
    </row>
    <row r="47" spans="6:17">
      <c r="H47" s="651"/>
      <c r="I47" s="651"/>
      <c r="J47" s="889"/>
      <c r="K47" s="889"/>
      <c r="L47" s="889"/>
      <c r="M47" s="889"/>
      <c r="N47" s="889"/>
      <c r="O47" s="889"/>
      <c r="P47" s="889"/>
      <c r="Q47" s="651"/>
    </row>
    <row r="48" spans="6:17">
      <c r="H48" s="651"/>
      <c r="I48" s="651"/>
      <c r="J48" s="889"/>
      <c r="K48" s="889"/>
      <c r="L48" s="889"/>
      <c r="M48" s="889"/>
      <c r="N48" s="889"/>
      <c r="O48" s="889"/>
      <c r="P48" s="889"/>
      <c r="Q48" s="651"/>
    </row>
    <row r="49" spans="8:17">
      <c r="H49" s="651"/>
      <c r="I49" s="651"/>
      <c r="J49" s="889"/>
      <c r="K49" s="889"/>
      <c r="L49" s="889"/>
      <c r="M49" s="889"/>
      <c r="N49" s="889"/>
      <c r="O49" s="889"/>
      <c r="P49" s="889"/>
      <c r="Q49" s="651"/>
    </row>
    <row r="50" spans="8:17">
      <c r="H50" s="651"/>
      <c r="I50" s="651"/>
      <c r="J50" s="889"/>
      <c r="K50" s="889"/>
      <c r="L50" s="889"/>
      <c r="M50" s="889"/>
      <c r="N50" s="889"/>
      <c r="O50" s="889"/>
      <c r="P50" s="889"/>
      <c r="Q50" s="651"/>
    </row>
    <row r="51" spans="8:17">
      <c r="H51" s="651"/>
      <c r="I51" s="651"/>
      <c r="J51" s="889"/>
      <c r="K51" s="889"/>
      <c r="L51" s="889"/>
      <c r="M51" s="889"/>
      <c r="N51" s="889"/>
      <c r="O51" s="889"/>
      <c r="P51" s="889"/>
      <c r="Q51" s="651"/>
    </row>
    <row r="52" spans="8:17">
      <c r="H52" s="651"/>
      <c r="I52" s="651"/>
      <c r="J52" s="889"/>
      <c r="K52" s="889"/>
      <c r="L52" s="889"/>
      <c r="M52" s="889"/>
      <c r="N52" s="889"/>
      <c r="O52" s="889"/>
      <c r="P52" s="889"/>
      <c r="Q52" s="651"/>
    </row>
    <row r="53" spans="8:17">
      <c r="H53" s="651"/>
      <c r="I53" s="651"/>
      <c r="J53" s="889"/>
      <c r="K53" s="889"/>
      <c r="L53" s="889"/>
      <c r="M53" s="889"/>
      <c r="N53" s="889"/>
      <c r="O53" s="889"/>
      <c r="P53" s="889"/>
      <c r="Q53" s="651"/>
    </row>
    <row r="54" spans="8:17">
      <c r="H54" s="651"/>
      <c r="I54" s="651"/>
      <c r="J54" s="889"/>
      <c r="K54" s="889"/>
      <c r="L54" s="889"/>
      <c r="M54" s="889"/>
      <c r="N54" s="889"/>
      <c r="O54" s="889"/>
      <c r="P54" s="889"/>
      <c r="Q54" s="651"/>
    </row>
    <row r="55" spans="8:17">
      <c r="H55" s="651"/>
      <c r="I55" s="651"/>
      <c r="J55" s="889"/>
      <c r="K55" s="889"/>
      <c r="L55" s="889"/>
      <c r="M55" s="889"/>
      <c r="N55" s="889"/>
      <c r="O55" s="889"/>
      <c r="P55" s="889"/>
      <c r="Q55" s="651"/>
    </row>
    <row r="56" spans="8:17">
      <c r="H56" s="651"/>
      <c r="I56" s="651"/>
      <c r="J56" s="889"/>
      <c r="K56" s="889"/>
      <c r="L56" s="889"/>
      <c r="M56" s="889"/>
      <c r="N56" s="889"/>
      <c r="O56" s="889"/>
      <c r="P56" s="889"/>
      <c r="Q56" s="651"/>
    </row>
    <row r="57" spans="8:17">
      <c r="H57" s="651"/>
      <c r="I57" s="651"/>
      <c r="J57" s="889"/>
      <c r="K57" s="889"/>
      <c r="L57" s="889"/>
      <c r="M57" s="889"/>
      <c r="N57" s="889"/>
      <c r="O57" s="889"/>
      <c r="P57" s="889"/>
      <c r="Q57" s="651"/>
    </row>
    <row r="58" spans="8:17">
      <c r="H58" s="651"/>
      <c r="I58" s="651"/>
      <c r="J58" s="889"/>
      <c r="K58" s="889"/>
      <c r="L58" s="889"/>
      <c r="M58" s="889"/>
      <c r="N58" s="889"/>
      <c r="O58" s="889"/>
      <c r="P58" s="889"/>
      <c r="Q58" s="651"/>
    </row>
    <row r="59" spans="8:17">
      <c r="H59" s="651"/>
      <c r="I59" s="651"/>
      <c r="J59" s="889"/>
      <c r="K59" s="889"/>
      <c r="L59" s="889"/>
      <c r="M59" s="889"/>
      <c r="N59" s="889"/>
      <c r="O59" s="889"/>
      <c r="P59" s="889"/>
      <c r="Q59" s="651"/>
    </row>
    <row r="60" spans="8:17">
      <c r="H60" s="651"/>
      <c r="I60" s="651"/>
      <c r="J60" s="889"/>
      <c r="K60" s="889"/>
      <c r="L60" s="889"/>
      <c r="M60" s="889"/>
      <c r="N60" s="889"/>
      <c r="O60" s="889"/>
      <c r="P60" s="889"/>
      <c r="Q60" s="651"/>
    </row>
    <row r="61" spans="8:17">
      <c r="H61" s="651"/>
      <c r="I61" s="651"/>
      <c r="J61" s="889"/>
      <c r="K61" s="889"/>
      <c r="L61" s="889"/>
      <c r="M61" s="889"/>
      <c r="N61" s="889"/>
      <c r="O61" s="889"/>
      <c r="P61" s="889"/>
      <c r="Q61" s="651"/>
    </row>
    <row r="62" spans="8:17">
      <c r="H62" s="651"/>
      <c r="I62" s="651"/>
      <c r="J62" s="889"/>
      <c r="K62" s="889"/>
      <c r="L62" s="889"/>
      <c r="M62" s="889"/>
      <c r="N62" s="889"/>
      <c r="O62" s="889"/>
      <c r="P62" s="889"/>
      <c r="Q62" s="651"/>
    </row>
    <row r="63" spans="8:17">
      <c r="H63" s="651"/>
      <c r="I63" s="651"/>
      <c r="J63" s="889"/>
      <c r="K63" s="889"/>
      <c r="L63" s="889"/>
      <c r="M63" s="889"/>
      <c r="N63" s="889"/>
      <c r="O63" s="889"/>
      <c r="P63" s="889"/>
      <c r="Q63" s="651"/>
    </row>
    <row r="64" spans="8:17">
      <c r="H64" s="651"/>
      <c r="I64" s="651"/>
      <c r="J64" s="889"/>
      <c r="K64" s="889"/>
      <c r="L64" s="889"/>
      <c r="M64" s="889"/>
      <c r="N64" s="889"/>
      <c r="O64" s="889"/>
      <c r="P64" s="889"/>
      <c r="Q64" s="651"/>
    </row>
    <row r="65" spans="8:17">
      <c r="H65" s="651"/>
      <c r="I65" s="651"/>
      <c r="J65" s="889"/>
      <c r="K65" s="889"/>
      <c r="L65" s="889"/>
      <c r="M65" s="889"/>
      <c r="N65" s="889"/>
      <c r="O65" s="889"/>
      <c r="P65" s="889"/>
      <c r="Q65" s="651"/>
    </row>
    <row r="66" spans="8:17">
      <c r="H66" s="651"/>
      <c r="I66" s="651"/>
      <c r="J66" s="889"/>
      <c r="K66" s="889"/>
      <c r="L66" s="889"/>
      <c r="M66" s="889"/>
      <c r="N66" s="889"/>
      <c r="O66" s="889"/>
      <c r="P66" s="889"/>
      <c r="Q66" s="651"/>
    </row>
    <row r="67" spans="8:17">
      <c r="H67" s="651"/>
      <c r="I67" s="651"/>
      <c r="J67" s="889"/>
      <c r="K67" s="889"/>
      <c r="L67" s="889"/>
      <c r="M67" s="889"/>
      <c r="N67" s="889"/>
      <c r="O67" s="889"/>
      <c r="P67" s="889"/>
      <c r="Q67" s="651"/>
    </row>
    <row r="68" spans="8:17">
      <c r="H68" s="651"/>
      <c r="I68" s="651"/>
      <c r="J68" s="889"/>
      <c r="K68" s="889"/>
      <c r="L68" s="889"/>
      <c r="M68" s="889"/>
      <c r="N68" s="889"/>
      <c r="O68" s="889"/>
      <c r="P68" s="889"/>
      <c r="Q68" s="651"/>
    </row>
    <row r="69" spans="8:17">
      <c r="H69" s="651"/>
      <c r="I69" s="651"/>
      <c r="J69" s="889"/>
      <c r="K69" s="889"/>
      <c r="L69" s="889"/>
      <c r="M69" s="889"/>
      <c r="N69" s="889"/>
      <c r="O69" s="889"/>
      <c r="P69" s="889"/>
      <c r="Q69" s="651"/>
    </row>
    <row r="70" spans="8:17">
      <c r="H70" s="651"/>
      <c r="I70" s="651"/>
      <c r="J70" s="889"/>
      <c r="K70" s="889"/>
      <c r="L70" s="889"/>
      <c r="M70" s="889"/>
      <c r="N70" s="889"/>
      <c r="O70" s="889"/>
      <c r="P70" s="889"/>
      <c r="Q70" s="651"/>
    </row>
    <row r="71" spans="8:17">
      <c r="H71" s="651"/>
      <c r="I71" s="651"/>
      <c r="J71" s="889"/>
      <c r="K71" s="889"/>
      <c r="L71" s="889"/>
      <c r="M71" s="889"/>
      <c r="N71" s="889"/>
      <c r="O71" s="889"/>
      <c r="P71" s="889"/>
      <c r="Q71" s="651"/>
    </row>
    <row r="72" spans="8:17">
      <c r="H72" s="651"/>
      <c r="I72" s="651"/>
      <c r="J72" s="889"/>
      <c r="K72" s="889"/>
      <c r="L72" s="889"/>
      <c r="M72" s="889"/>
      <c r="N72" s="889"/>
      <c r="O72" s="889"/>
      <c r="P72" s="889"/>
      <c r="Q72" s="651"/>
    </row>
    <row r="73" spans="8:17">
      <c r="H73" s="651"/>
      <c r="I73" s="651"/>
      <c r="J73" s="889"/>
      <c r="K73" s="889"/>
      <c r="L73" s="889"/>
      <c r="M73" s="889"/>
      <c r="N73" s="889"/>
      <c r="O73" s="889"/>
      <c r="P73" s="889"/>
      <c r="Q73" s="651"/>
    </row>
    <row r="74" spans="8:17">
      <c r="H74" s="651"/>
      <c r="I74" s="651"/>
      <c r="J74" s="889"/>
      <c r="K74" s="889"/>
      <c r="L74" s="889"/>
      <c r="M74" s="889"/>
      <c r="N74" s="889"/>
      <c r="O74" s="889"/>
      <c r="P74" s="889"/>
      <c r="Q74" s="651"/>
    </row>
    <row r="75" spans="8:17">
      <c r="H75" s="651"/>
      <c r="I75" s="651"/>
      <c r="J75" s="889"/>
      <c r="K75" s="889"/>
      <c r="L75" s="889"/>
      <c r="M75" s="889"/>
      <c r="N75" s="889"/>
      <c r="O75" s="889"/>
      <c r="P75" s="889"/>
      <c r="Q75" s="651"/>
    </row>
    <row r="76" spans="8:17">
      <c r="H76" s="651"/>
      <c r="I76" s="651"/>
      <c r="J76" s="889"/>
      <c r="K76" s="889"/>
      <c r="L76" s="889"/>
      <c r="M76" s="889"/>
      <c r="N76" s="889"/>
      <c r="O76" s="889"/>
      <c r="P76" s="889"/>
      <c r="Q76" s="651"/>
    </row>
    <row r="77" spans="8:17">
      <c r="H77" s="651"/>
      <c r="I77" s="651"/>
      <c r="J77" s="889"/>
      <c r="K77" s="889"/>
      <c r="L77" s="889"/>
      <c r="M77" s="889"/>
      <c r="N77" s="889"/>
      <c r="O77" s="889"/>
      <c r="P77" s="889"/>
      <c r="Q77" s="651"/>
    </row>
    <row r="78" spans="8:17">
      <c r="H78" s="651"/>
      <c r="I78" s="651"/>
      <c r="J78" s="889"/>
      <c r="K78" s="889"/>
      <c r="L78" s="889"/>
      <c r="M78" s="889"/>
      <c r="N78" s="889"/>
      <c r="O78" s="889"/>
      <c r="P78" s="889"/>
      <c r="Q78" s="651"/>
    </row>
    <row r="79" spans="8:17">
      <c r="H79" s="651"/>
      <c r="I79" s="651"/>
      <c r="J79" s="889"/>
      <c r="K79" s="889"/>
      <c r="L79" s="889"/>
      <c r="M79" s="889"/>
      <c r="N79" s="889"/>
      <c r="O79" s="889"/>
      <c r="P79" s="889"/>
      <c r="Q79" s="651"/>
    </row>
    <row r="80" spans="8:17">
      <c r="H80" s="651"/>
      <c r="I80" s="651"/>
      <c r="J80" s="889"/>
      <c r="K80" s="889"/>
      <c r="L80" s="889"/>
      <c r="M80" s="889"/>
      <c r="N80" s="889"/>
      <c r="O80" s="889"/>
      <c r="P80" s="889"/>
      <c r="Q80" s="651"/>
    </row>
    <row r="81" spans="8:17">
      <c r="H81" s="651"/>
      <c r="I81" s="651"/>
      <c r="J81" s="889"/>
      <c r="K81" s="889"/>
      <c r="L81" s="889"/>
      <c r="M81" s="889"/>
      <c r="N81" s="889"/>
      <c r="O81" s="889"/>
      <c r="P81" s="889"/>
      <c r="Q81" s="651"/>
    </row>
    <row r="82" spans="8:17">
      <c r="H82" s="651"/>
      <c r="I82" s="651"/>
      <c r="J82" s="889"/>
      <c r="K82" s="889"/>
      <c r="L82" s="889"/>
      <c r="M82" s="889"/>
      <c r="N82" s="889"/>
      <c r="O82" s="889"/>
      <c r="P82" s="889"/>
      <c r="Q82" s="651"/>
    </row>
    <row r="83" spans="8:17">
      <c r="H83" s="651"/>
      <c r="I83" s="651"/>
      <c r="J83" s="889"/>
      <c r="K83" s="889"/>
      <c r="L83" s="889"/>
      <c r="M83" s="889"/>
      <c r="N83" s="889"/>
      <c r="O83" s="889"/>
      <c r="P83" s="889"/>
      <c r="Q83" s="651"/>
    </row>
    <row r="84" spans="8:17">
      <c r="H84" s="651"/>
      <c r="I84" s="651"/>
      <c r="J84" s="889"/>
      <c r="K84" s="889"/>
      <c r="L84" s="889"/>
      <c r="M84" s="889"/>
      <c r="N84" s="889"/>
      <c r="O84" s="889"/>
      <c r="P84" s="889"/>
      <c r="Q84" s="651"/>
    </row>
    <row r="85" spans="8:17">
      <c r="H85" s="651"/>
      <c r="I85" s="651"/>
      <c r="J85" s="889"/>
      <c r="K85" s="889"/>
      <c r="L85" s="889"/>
      <c r="M85" s="889"/>
      <c r="N85" s="889"/>
      <c r="O85" s="889"/>
      <c r="P85" s="889"/>
      <c r="Q85" s="651"/>
    </row>
    <row r="86" spans="8:17">
      <c r="H86" s="651"/>
      <c r="I86" s="651"/>
      <c r="J86" s="889"/>
      <c r="K86" s="889"/>
      <c r="L86" s="889"/>
      <c r="M86" s="889"/>
      <c r="N86" s="889"/>
      <c r="O86" s="889"/>
      <c r="P86" s="889"/>
      <c r="Q86" s="651"/>
    </row>
    <row r="87" spans="8:17">
      <c r="H87" s="651"/>
      <c r="I87" s="651"/>
      <c r="J87" s="889"/>
      <c r="K87" s="889"/>
      <c r="L87" s="889"/>
      <c r="M87" s="889"/>
      <c r="N87" s="889"/>
      <c r="O87" s="889"/>
      <c r="P87" s="889"/>
      <c r="Q87" s="651"/>
    </row>
    <row r="88" spans="8:17">
      <c r="H88" s="651"/>
      <c r="I88" s="651"/>
      <c r="J88" s="889"/>
      <c r="K88" s="889"/>
      <c r="L88" s="889"/>
      <c r="M88" s="889"/>
      <c r="N88" s="889"/>
      <c r="O88" s="889"/>
      <c r="P88" s="889"/>
      <c r="Q88" s="651"/>
    </row>
    <row r="89" spans="8:17">
      <c r="H89" s="651"/>
      <c r="I89" s="651"/>
      <c r="J89" s="889"/>
      <c r="K89" s="889"/>
      <c r="L89" s="889"/>
      <c r="M89" s="889"/>
      <c r="N89" s="889"/>
      <c r="O89" s="889"/>
      <c r="P89" s="889"/>
      <c r="Q89" s="651"/>
    </row>
    <row r="90" spans="8:17">
      <c r="H90" s="651"/>
      <c r="I90" s="651"/>
      <c r="J90" s="889"/>
      <c r="K90" s="889"/>
      <c r="L90" s="889"/>
      <c r="M90" s="889"/>
      <c r="N90" s="889"/>
      <c r="O90" s="889"/>
      <c r="P90" s="889"/>
      <c r="Q90" s="651"/>
    </row>
    <row r="91" spans="8:17">
      <c r="H91" s="651"/>
      <c r="I91" s="651"/>
      <c r="J91" s="889"/>
      <c r="K91" s="889"/>
      <c r="L91" s="889"/>
      <c r="M91" s="889"/>
      <c r="N91" s="889"/>
      <c r="O91" s="889"/>
      <c r="P91" s="889"/>
      <c r="Q91" s="651"/>
    </row>
    <row r="92" spans="8:17">
      <c r="H92" s="651"/>
      <c r="I92" s="651"/>
      <c r="J92" s="889"/>
      <c r="K92" s="889"/>
      <c r="L92" s="889"/>
      <c r="M92" s="889"/>
      <c r="N92" s="889"/>
      <c r="O92" s="889"/>
      <c r="P92" s="889"/>
      <c r="Q92" s="651"/>
    </row>
    <row r="93" spans="8:17">
      <c r="H93" s="651"/>
      <c r="I93" s="651"/>
      <c r="J93" s="889"/>
      <c r="K93" s="889"/>
      <c r="L93" s="889"/>
      <c r="M93" s="889"/>
      <c r="N93" s="889"/>
      <c r="O93" s="889"/>
      <c r="P93" s="889"/>
      <c r="Q93" s="651"/>
    </row>
    <row r="94" spans="8:17">
      <c r="H94" s="651"/>
      <c r="I94" s="651"/>
      <c r="J94" s="889"/>
      <c r="K94" s="889"/>
      <c r="L94" s="889"/>
      <c r="M94" s="889"/>
      <c r="N94" s="889"/>
      <c r="O94" s="889"/>
      <c r="P94" s="889"/>
      <c r="Q94" s="651"/>
    </row>
    <row r="95" spans="8:17">
      <c r="H95" s="651"/>
      <c r="I95" s="651"/>
      <c r="J95" s="889"/>
      <c r="K95" s="889"/>
      <c r="L95" s="889"/>
      <c r="M95" s="889"/>
      <c r="N95" s="889"/>
      <c r="O95" s="889"/>
      <c r="P95" s="889"/>
      <c r="Q95" s="651"/>
    </row>
    <row r="96" spans="8:17">
      <c r="H96" s="651"/>
      <c r="I96" s="651"/>
      <c r="J96" s="889"/>
      <c r="K96" s="889"/>
      <c r="L96" s="889"/>
      <c r="M96" s="889"/>
      <c r="N96" s="889"/>
      <c r="O96" s="889"/>
      <c r="P96" s="889"/>
      <c r="Q96" s="651"/>
    </row>
    <row r="97" spans="8:17">
      <c r="H97" s="651"/>
      <c r="I97" s="651"/>
      <c r="J97" s="889"/>
      <c r="K97" s="889"/>
      <c r="L97" s="889"/>
      <c r="M97" s="889"/>
      <c r="N97" s="889"/>
      <c r="O97" s="889"/>
      <c r="P97" s="889"/>
      <c r="Q97" s="651"/>
    </row>
    <row r="98" spans="8:17">
      <c r="H98" s="651"/>
      <c r="I98" s="651"/>
      <c r="J98" s="889"/>
      <c r="K98" s="889"/>
      <c r="L98" s="889"/>
      <c r="M98" s="889"/>
      <c r="N98" s="889"/>
      <c r="O98" s="889"/>
      <c r="P98" s="889"/>
      <c r="Q98" s="651"/>
    </row>
    <row r="99" spans="8:17">
      <c r="H99" s="651"/>
      <c r="I99" s="651"/>
      <c r="J99" s="889"/>
      <c r="K99" s="889"/>
      <c r="L99" s="889"/>
      <c r="M99" s="889"/>
      <c r="N99" s="889"/>
      <c r="O99" s="889"/>
      <c r="P99" s="889"/>
      <c r="Q99" s="651"/>
    </row>
    <row r="100" spans="8:17">
      <c r="H100" s="651"/>
      <c r="I100" s="651"/>
      <c r="J100" s="889"/>
      <c r="K100" s="889"/>
      <c r="L100" s="889"/>
      <c r="M100" s="889"/>
      <c r="N100" s="889"/>
      <c r="O100" s="889"/>
      <c r="P100" s="889"/>
      <c r="Q100" s="651"/>
    </row>
    <row r="101" spans="8:17">
      <c r="H101" s="651"/>
      <c r="I101" s="651"/>
      <c r="J101" s="889"/>
      <c r="K101" s="889"/>
      <c r="L101" s="889"/>
      <c r="M101" s="889"/>
      <c r="N101" s="889"/>
      <c r="O101" s="889"/>
      <c r="P101" s="889"/>
      <c r="Q101" s="651"/>
    </row>
    <row r="102" spans="8:17">
      <c r="H102" s="651"/>
      <c r="I102" s="651"/>
      <c r="J102" s="889"/>
      <c r="K102" s="889"/>
      <c r="L102" s="889"/>
      <c r="M102" s="889"/>
      <c r="N102" s="889"/>
      <c r="O102" s="889"/>
      <c r="P102" s="889"/>
      <c r="Q102" s="651"/>
    </row>
    <row r="103" spans="8:17">
      <c r="H103" s="651"/>
      <c r="I103" s="651"/>
      <c r="J103" s="889"/>
      <c r="K103" s="889"/>
      <c r="L103" s="889"/>
      <c r="M103" s="889"/>
      <c r="N103" s="889"/>
      <c r="O103" s="889"/>
      <c r="P103" s="889"/>
      <c r="Q103" s="651"/>
    </row>
    <row r="104" spans="8:17">
      <c r="H104" s="651"/>
      <c r="I104" s="651"/>
      <c r="J104" s="889"/>
      <c r="K104" s="889"/>
      <c r="L104" s="889"/>
      <c r="M104" s="889"/>
      <c r="N104" s="889"/>
      <c r="O104" s="889"/>
      <c r="P104" s="889"/>
      <c r="Q104" s="651"/>
    </row>
    <row r="105" spans="8:17">
      <c r="H105" s="651"/>
      <c r="I105" s="651"/>
      <c r="J105" s="889"/>
      <c r="K105" s="889"/>
      <c r="L105" s="889"/>
      <c r="M105" s="889"/>
      <c r="N105" s="889"/>
      <c r="O105" s="889"/>
      <c r="P105" s="889"/>
      <c r="Q105" s="651"/>
    </row>
    <row r="106" spans="8:17">
      <c r="H106" s="651"/>
      <c r="I106" s="651"/>
      <c r="J106" s="889"/>
      <c r="K106" s="889"/>
      <c r="L106" s="889"/>
      <c r="M106" s="889"/>
      <c r="N106" s="889"/>
      <c r="O106" s="889"/>
      <c r="P106" s="889"/>
      <c r="Q106" s="651"/>
    </row>
    <row r="107" spans="8:17">
      <c r="H107" s="651"/>
      <c r="I107" s="651"/>
      <c r="J107" s="889"/>
      <c r="K107" s="889"/>
      <c r="L107" s="889"/>
      <c r="M107" s="889"/>
      <c r="N107" s="889"/>
      <c r="O107" s="889"/>
      <c r="P107" s="889"/>
      <c r="Q107" s="651"/>
    </row>
    <row r="108" spans="8:17">
      <c r="H108" s="651"/>
      <c r="I108" s="651"/>
      <c r="J108" s="889"/>
      <c r="K108" s="889"/>
      <c r="L108" s="889"/>
      <c r="M108" s="889"/>
      <c r="N108" s="889"/>
      <c r="O108" s="889"/>
      <c r="P108" s="889"/>
      <c r="Q108" s="651"/>
    </row>
    <row r="109" spans="8:17">
      <c r="H109" s="651"/>
      <c r="I109" s="651"/>
      <c r="J109" s="889"/>
      <c r="K109" s="889"/>
      <c r="L109" s="889"/>
      <c r="M109" s="889"/>
      <c r="N109" s="889"/>
      <c r="O109" s="889"/>
      <c r="P109" s="889"/>
      <c r="Q109" s="651"/>
    </row>
    <row r="110" spans="8:17">
      <c r="H110" s="651"/>
      <c r="I110" s="651"/>
      <c r="J110" s="889"/>
      <c r="K110" s="889"/>
      <c r="L110" s="889"/>
      <c r="M110" s="889"/>
      <c r="N110" s="889"/>
      <c r="O110" s="889"/>
      <c r="P110" s="889"/>
      <c r="Q110" s="651"/>
    </row>
    <row r="111" spans="8:17">
      <c r="H111" s="651"/>
      <c r="I111" s="651"/>
      <c r="J111" s="889"/>
      <c r="K111" s="889"/>
      <c r="L111" s="889"/>
      <c r="M111" s="889"/>
      <c r="N111" s="889"/>
      <c r="O111" s="889"/>
      <c r="P111" s="889"/>
      <c r="Q111" s="651"/>
    </row>
    <row r="112" spans="8:17">
      <c r="H112" s="651"/>
      <c r="I112" s="651"/>
      <c r="J112" s="889"/>
      <c r="K112" s="889"/>
      <c r="L112" s="889"/>
      <c r="M112" s="889"/>
      <c r="N112" s="889"/>
      <c r="O112" s="889"/>
      <c r="P112" s="889"/>
      <c r="Q112" s="651"/>
    </row>
    <row r="113" spans="8:17">
      <c r="H113" s="651"/>
      <c r="I113" s="651"/>
      <c r="J113" s="889"/>
      <c r="K113" s="889"/>
      <c r="L113" s="889"/>
      <c r="M113" s="889"/>
      <c r="N113" s="889"/>
      <c r="O113" s="889"/>
      <c r="P113" s="889"/>
      <c r="Q113" s="651"/>
    </row>
    <row r="114" spans="8:17">
      <c r="H114" s="651"/>
      <c r="I114" s="651"/>
      <c r="J114" s="889"/>
      <c r="K114" s="889"/>
      <c r="L114" s="889"/>
      <c r="M114" s="889"/>
      <c r="N114" s="889"/>
      <c r="O114" s="889"/>
      <c r="P114" s="889"/>
      <c r="Q114" s="651"/>
    </row>
    <row r="115" spans="8:17">
      <c r="H115" s="651"/>
      <c r="I115" s="651"/>
      <c r="J115" s="889"/>
      <c r="K115" s="889"/>
      <c r="L115" s="889"/>
      <c r="M115" s="889"/>
      <c r="N115" s="889"/>
      <c r="O115" s="889"/>
      <c r="P115" s="889"/>
      <c r="Q115" s="651"/>
    </row>
    <row r="116" spans="8:17">
      <c r="H116" s="651"/>
      <c r="I116" s="651"/>
      <c r="J116" s="889"/>
      <c r="K116" s="889"/>
      <c r="L116" s="889"/>
      <c r="M116" s="889"/>
      <c r="N116" s="889"/>
      <c r="O116" s="889"/>
      <c r="P116" s="889"/>
      <c r="Q116" s="651"/>
    </row>
    <row r="117" spans="8:17">
      <c r="H117" s="651"/>
      <c r="I117" s="651"/>
      <c r="J117" s="889"/>
      <c r="K117" s="889"/>
      <c r="L117" s="889"/>
      <c r="M117" s="889"/>
      <c r="N117" s="889"/>
      <c r="O117" s="889"/>
      <c r="P117" s="889"/>
      <c r="Q117" s="651"/>
    </row>
    <row r="118" spans="8:17">
      <c r="H118" s="651"/>
      <c r="I118" s="651"/>
      <c r="J118" s="889"/>
      <c r="K118" s="889"/>
      <c r="L118" s="889"/>
      <c r="M118" s="889"/>
      <c r="N118" s="889"/>
      <c r="O118" s="889"/>
      <c r="P118" s="889"/>
      <c r="Q118" s="651"/>
    </row>
    <row r="119" spans="8:17">
      <c r="H119" s="651"/>
      <c r="I119" s="651"/>
      <c r="J119" s="889"/>
      <c r="K119" s="889"/>
      <c r="L119" s="889"/>
      <c r="M119" s="889"/>
      <c r="N119" s="889"/>
      <c r="O119" s="889"/>
      <c r="P119" s="889"/>
      <c r="Q119" s="651"/>
    </row>
    <row r="120" spans="8:17">
      <c r="H120" s="651"/>
      <c r="I120" s="651"/>
      <c r="J120" s="889"/>
      <c r="K120" s="889"/>
      <c r="L120" s="889"/>
      <c r="M120" s="889"/>
      <c r="N120" s="889"/>
      <c r="O120" s="889"/>
      <c r="P120" s="889"/>
      <c r="Q120" s="651"/>
    </row>
    <row r="121" spans="8:17">
      <c r="H121" s="651"/>
      <c r="I121" s="651"/>
      <c r="J121" s="889"/>
      <c r="K121" s="889"/>
      <c r="L121" s="889"/>
      <c r="M121" s="889"/>
      <c r="N121" s="889"/>
      <c r="O121" s="889"/>
      <c r="P121" s="889"/>
      <c r="Q121" s="651"/>
    </row>
    <row r="122" spans="8:17">
      <c r="H122" s="651"/>
      <c r="I122" s="651"/>
      <c r="J122" s="889"/>
      <c r="K122" s="889"/>
      <c r="L122" s="889"/>
      <c r="M122" s="889"/>
      <c r="N122" s="889"/>
      <c r="O122" s="889"/>
      <c r="P122" s="889"/>
      <c r="Q122" s="651"/>
    </row>
    <row r="123" spans="8:17">
      <c r="H123" s="651"/>
      <c r="I123" s="651"/>
      <c r="J123" s="889"/>
      <c r="K123" s="889"/>
      <c r="L123" s="889"/>
      <c r="M123" s="889"/>
      <c r="N123" s="889"/>
      <c r="O123" s="889"/>
      <c r="P123" s="889"/>
      <c r="Q123" s="651"/>
    </row>
    <row r="124" spans="8:17">
      <c r="H124" s="651"/>
      <c r="I124" s="651"/>
      <c r="J124" s="889"/>
      <c r="K124" s="889"/>
      <c r="L124" s="889"/>
      <c r="M124" s="889"/>
      <c r="N124" s="889"/>
      <c r="O124" s="889"/>
      <c r="P124" s="889"/>
      <c r="Q124" s="651"/>
    </row>
    <row r="125" spans="8:17">
      <c r="H125" s="651"/>
      <c r="I125" s="651"/>
      <c r="J125" s="889"/>
      <c r="K125" s="889"/>
      <c r="L125" s="889"/>
      <c r="M125" s="889"/>
      <c r="N125" s="889"/>
      <c r="O125" s="889"/>
      <c r="P125" s="889"/>
      <c r="Q125" s="651"/>
    </row>
    <row r="126" spans="8:17">
      <c r="H126" s="651"/>
      <c r="I126" s="651"/>
      <c r="J126" s="889"/>
      <c r="K126" s="889"/>
      <c r="L126" s="889"/>
      <c r="M126" s="889"/>
      <c r="N126" s="889"/>
      <c r="O126" s="889"/>
      <c r="P126" s="889"/>
      <c r="Q126" s="651"/>
    </row>
    <row r="127" spans="8:17">
      <c r="H127" s="651"/>
      <c r="I127" s="651"/>
      <c r="J127" s="889"/>
      <c r="K127" s="889"/>
      <c r="L127" s="889"/>
      <c r="M127" s="889"/>
      <c r="N127" s="889"/>
      <c r="O127" s="889"/>
      <c r="P127" s="889"/>
      <c r="Q127" s="651"/>
    </row>
    <row r="128" spans="8:17">
      <c r="H128" s="651"/>
      <c r="I128" s="651"/>
      <c r="J128" s="889"/>
      <c r="K128" s="889"/>
      <c r="L128" s="889"/>
      <c r="M128" s="889"/>
      <c r="N128" s="889"/>
      <c r="O128" s="889"/>
      <c r="P128" s="889"/>
      <c r="Q128" s="651"/>
    </row>
    <row r="129" spans="8:17">
      <c r="H129" s="651"/>
      <c r="I129" s="651"/>
      <c r="J129" s="889"/>
      <c r="K129" s="889"/>
      <c r="L129" s="889"/>
      <c r="M129" s="889"/>
      <c r="N129" s="889"/>
      <c r="O129" s="889"/>
      <c r="P129" s="889"/>
      <c r="Q129" s="651"/>
    </row>
    <row r="130" spans="8:17">
      <c r="H130" s="651"/>
      <c r="I130" s="651"/>
      <c r="J130" s="889"/>
      <c r="K130" s="889"/>
      <c r="L130" s="889"/>
      <c r="M130" s="889"/>
      <c r="N130" s="889"/>
      <c r="O130" s="889"/>
      <c r="P130" s="889"/>
      <c r="Q130" s="651"/>
    </row>
    <row r="131" spans="8:17">
      <c r="H131" s="651"/>
      <c r="I131" s="651"/>
      <c r="J131" s="889"/>
      <c r="K131" s="889"/>
      <c r="L131" s="889"/>
      <c r="M131" s="889"/>
      <c r="N131" s="889"/>
      <c r="O131" s="889"/>
      <c r="P131" s="889"/>
      <c r="Q131" s="651"/>
    </row>
    <row r="132" spans="8:17">
      <c r="H132" s="651"/>
      <c r="I132" s="651"/>
      <c r="J132" s="889"/>
      <c r="K132" s="889"/>
      <c r="L132" s="889"/>
      <c r="M132" s="889"/>
      <c r="N132" s="889"/>
      <c r="O132" s="889"/>
      <c r="P132" s="889"/>
      <c r="Q132" s="651"/>
    </row>
    <row r="133" spans="8:17">
      <c r="H133" s="651"/>
      <c r="I133" s="651"/>
      <c r="J133" s="889"/>
      <c r="K133" s="889"/>
      <c r="L133" s="889"/>
      <c r="M133" s="889"/>
      <c r="N133" s="889"/>
      <c r="O133" s="889"/>
      <c r="P133" s="889"/>
      <c r="Q133" s="651"/>
    </row>
    <row r="134" spans="8:17">
      <c r="H134" s="651"/>
      <c r="I134" s="651"/>
      <c r="J134" s="889"/>
      <c r="K134" s="889"/>
      <c r="L134" s="889"/>
      <c r="M134" s="889"/>
      <c r="N134" s="889"/>
      <c r="O134" s="889"/>
      <c r="P134" s="889"/>
      <c r="Q134" s="651"/>
    </row>
    <row r="135" spans="8:17">
      <c r="H135" s="651"/>
      <c r="I135" s="651"/>
      <c r="J135" s="889"/>
      <c r="K135" s="889"/>
      <c r="L135" s="889"/>
      <c r="M135" s="889"/>
      <c r="N135" s="889"/>
      <c r="O135" s="889"/>
      <c r="P135" s="889"/>
      <c r="Q135" s="651"/>
    </row>
    <row r="136" spans="8:17">
      <c r="H136" s="651"/>
      <c r="I136" s="651"/>
      <c r="J136" s="889"/>
      <c r="K136" s="889"/>
      <c r="L136" s="889"/>
      <c r="M136" s="889"/>
      <c r="N136" s="889"/>
      <c r="O136" s="889"/>
      <c r="P136" s="889"/>
      <c r="Q136" s="651"/>
    </row>
    <row r="137" spans="8:17">
      <c r="H137" s="651"/>
      <c r="I137" s="651"/>
      <c r="J137" s="889"/>
      <c r="K137" s="889"/>
      <c r="L137" s="889"/>
      <c r="M137" s="889"/>
      <c r="N137" s="889"/>
      <c r="O137" s="889"/>
      <c r="P137" s="889"/>
      <c r="Q137" s="651"/>
    </row>
    <row r="138" spans="8:17">
      <c r="H138" s="651"/>
      <c r="I138" s="651"/>
      <c r="J138" s="889"/>
      <c r="K138" s="889"/>
      <c r="L138" s="889"/>
      <c r="M138" s="889"/>
      <c r="N138" s="889"/>
      <c r="O138" s="889"/>
      <c r="P138" s="889"/>
      <c r="Q138" s="651"/>
    </row>
    <row r="139" spans="8:17">
      <c r="H139" s="651"/>
      <c r="I139" s="651"/>
      <c r="J139" s="889"/>
      <c r="K139" s="889"/>
      <c r="L139" s="889"/>
      <c r="M139" s="889"/>
      <c r="N139" s="889"/>
      <c r="O139" s="889"/>
      <c r="P139" s="889"/>
      <c r="Q139" s="651"/>
    </row>
    <row r="140" spans="8:17">
      <c r="H140" s="651"/>
      <c r="I140" s="651"/>
      <c r="J140" s="889"/>
      <c r="K140" s="889"/>
      <c r="L140" s="889"/>
      <c r="M140" s="889"/>
      <c r="N140" s="889"/>
      <c r="O140" s="889"/>
      <c r="P140" s="889"/>
      <c r="Q140" s="651"/>
    </row>
    <row r="141" spans="8:17">
      <c r="H141" s="651"/>
      <c r="I141" s="651"/>
      <c r="J141" s="889"/>
      <c r="K141" s="889"/>
      <c r="L141" s="889"/>
      <c r="M141" s="889"/>
      <c r="N141" s="889"/>
      <c r="O141" s="889"/>
      <c r="P141" s="889"/>
      <c r="Q141" s="651"/>
    </row>
    <row r="142" spans="8:17">
      <c r="H142" s="651"/>
      <c r="I142" s="651"/>
      <c r="J142" s="889"/>
      <c r="K142" s="889"/>
      <c r="L142" s="889"/>
      <c r="M142" s="889"/>
      <c r="N142" s="889"/>
      <c r="O142" s="889"/>
      <c r="P142" s="889"/>
      <c r="Q142" s="651"/>
    </row>
    <row r="143" spans="8:17">
      <c r="H143" s="651"/>
      <c r="I143" s="651"/>
      <c r="J143" s="889"/>
      <c r="K143" s="889"/>
      <c r="L143" s="889"/>
      <c r="M143" s="889"/>
      <c r="N143" s="889"/>
      <c r="O143" s="889"/>
      <c r="P143" s="889"/>
      <c r="Q143" s="651"/>
    </row>
    <row r="144" spans="8:17">
      <c r="H144" s="651"/>
      <c r="I144" s="651"/>
      <c r="J144" s="889"/>
      <c r="K144" s="889"/>
      <c r="L144" s="889"/>
      <c r="M144" s="889"/>
      <c r="N144" s="889"/>
      <c r="O144" s="889"/>
      <c r="P144" s="889"/>
      <c r="Q144" s="651"/>
    </row>
    <row r="145" spans="8:17">
      <c r="H145" s="651"/>
      <c r="I145" s="651"/>
      <c r="J145" s="889"/>
      <c r="K145" s="889"/>
      <c r="L145" s="889"/>
      <c r="M145" s="889"/>
      <c r="N145" s="889"/>
      <c r="O145" s="889"/>
      <c r="P145" s="889"/>
      <c r="Q145" s="651"/>
    </row>
    <row r="146" spans="8:17">
      <c r="H146" s="651"/>
      <c r="I146" s="651"/>
      <c r="J146" s="889"/>
      <c r="K146" s="889"/>
      <c r="L146" s="889"/>
      <c r="M146" s="889"/>
      <c r="N146" s="889"/>
      <c r="O146" s="889"/>
      <c r="P146" s="889"/>
      <c r="Q146" s="651"/>
    </row>
    <row r="147" spans="8:17">
      <c r="H147" s="651"/>
      <c r="I147" s="651"/>
      <c r="J147" s="889"/>
      <c r="K147" s="889"/>
      <c r="L147" s="889"/>
      <c r="M147" s="889"/>
      <c r="N147" s="889"/>
      <c r="O147" s="889"/>
      <c r="P147" s="889"/>
      <c r="Q147" s="651"/>
    </row>
    <row r="148" spans="8:17">
      <c r="H148" s="651"/>
      <c r="I148" s="651"/>
      <c r="J148" s="889"/>
      <c r="K148" s="889"/>
      <c r="L148" s="889"/>
      <c r="M148" s="889"/>
      <c r="N148" s="889"/>
      <c r="O148" s="889"/>
      <c r="P148" s="889"/>
      <c r="Q148" s="651"/>
    </row>
    <row r="149" spans="8:17">
      <c r="H149" s="651"/>
      <c r="I149" s="651"/>
      <c r="J149" s="889"/>
      <c r="K149" s="889"/>
      <c r="L149" s="889"/>
      <c r="M149" s="889"/>
      <c r="N149" s="889"/>
      <c r="O149" s="889"/>
      <c r="P149" s="889"/>
      <c r="Q149" s="651"/>
    </row>
    <row r="150" spans="8:17">
      <c r="H150" s="651"/>
      <c r="I150" s="651"/>
      <c r="J150" s="889"/>
      <c r="K150" s="889"/>
      <c r="L150" s="889"/>
      <c r="M150" s="889"/>
      <c r="N150" s="889"/>
      <c r="O150" s="889"/>
      <c r="P150" s="889"/>
      <c r="Q150" s="651"/>
    </row>
    <row r="151" spans="8:17">
      <c r="H151" s="651"/>
      <c r="I151" s="651"/>
      <c r="J151" s="889"/>
      <c r="K151" s="889"/>
      <c r="L151" s="889"/>
      <c r="M151" s="889"/>
      <c r="N151" s="889"/>
      <c r="O151" s="889"/>
      <c r="P151" s="889"/>
      <c r="Q151" s="651"/>
    </row>
    <row r="152" spans="8:17">
      <c r="H152" s="651"/>
      <c r="I152" s="651"/>
      <c r="J152" s="889"/>
      <c r="K152" s="889"/>
      <c r="L152" s="889"/>
      <c r="M152" s="889"/>
      <c r="N152" s="889"/>
      <c r="O152" s="889"/>
      <c r="P152" s="889"/>
      <c r="Q152" s="651"/>
    </row>
    <row r="153" spans="8:17">
      <c r="H153" s="651"/>
      <c r="I153" s="651"/>
      <c r="J153" s="889"/>
      <c r="K153" s="889"/>
      <c r="L153" s="889"/>
      <c r="M153" s="889"/>
      <c r="N153" s="889"/>
      <c r="O153" s="889"/>
      <c r="P153" s="889"/>
      <c r="Q153" s="651"/>
    </row>
    <row r="154" spans="8:17">
      <c r="H154" s="651"/>
      <c r="I154" s="651"/>
      <c r="J154" s="889"/>
      <c r="K154" s="889"/>
      <c r="L154" s="889"/>
      <c r="M154" s="889"/>
      <c r="N154" s="889"/>
      <c r="O154" s="889"/>
      <c r="P154" s="889"/>
      <c r="Q154" s="651"/>
    </row>
    <row r="155" spans="8:17">
      <c r="H155" s="651"/>
      <c r="I155" s="651"/>
      <c r="J155" s="889"/>
      <c r="K155" s="889"/>
      <c r="L155" s="889"/>
      <c r="M155" s="889"/>
      <c r="N155" s="889"/>
      <c r="O155" s="889"/>
      <c r="P155" s="889"/>
      <c r="Q155" s="651"/>
    </row>
    <row r="156" spans="8:17">
      <c r="H156" s="651"/>
      <c r="I156" s="651"/>
      <c r="J156" s="889"/>
      <c r="K156" s="889"/>
      <c r="L156" s="889"/>
      <c r="M156" s="889"/>
      <c r="N156" s="889"/>
      <c r="O156" s="889"/>
      <c r="P156" s="889"/>
      <c r="Q156" s="651"/>
    </row>
    <row r="157" spans="8:17">
      <c r="H157" s="651"/>
      <c r="I157" s="651"/>
      <c r="J157" s="889"/>
      <c r="K157" s="889"/>
      <c r="L157" s="889"/>
      <c r="M157" s="889"/>
      <c r="N157" s="889"/>
      <c r="O157" s="889"/>
      <c r="P157" s="889"/>
      <c r="Q157" s="651"/>
    </row>
    <row r="158" spans="8:17">
      <c r="H158" s="651"/>
      <c r="I158" s="651"/>
      <c r="J158" s="889"/>
      <c r="K158" s="889"/>
      <c r="L158" s="889"/>
      <c r="M158" s="889"/>
      <c r="N158" s="889"/>
      <c r="O158" s="889"/>
      <c r="P158" s="889"/>
      <c r="Q158" s="651"/>
    </row>
    <row r="159" spans="8:17">
      <c r="H159" s="651"/>
      <c r="I159" s="651"/>
      <c r="J159" s="889"/>
      <c r="K159" s="889"/>
      <c r="L159" s="889"/>
      <c r="M159" s="889"/>
      <c r="N159" s="889"/>
      <c r="O159" s="889"/>
      <c r="P159" s="889"/>
      <c r="Q159" s="651"/>
    </row>
    <row r="160" spans="8:17">
      <c r="H160" s="651"/>
      <c r="I160" s="651"/>
      <c r="J160" s="889"/>
      <c r="K160" s="889"/>
      <c r="L160" s="889"/>
      <c r="M160" s="889"/>
      <c r="N160" s="889"/>
      <c r="O160" s="889"/>
      <c r="P160" s="889"/>
      <c r="Q160" s="651"/>
    </row>
    <row r="161" spans="8:17">
      <c r="H161" s="651"/>
      <c r="I161" s="651"/>
      <c r="J161" s="889"/>
      <c r="K161" s="889"/>
      <c r="L161" s="889"/>
      <c r="M161" s="889"/>
      <c r="N161" s="889"/>
      <c r="O161" s="889"/>
      <c r="P161" s="889"/>
      <c r="Q161" s="651"/>
    </row>
    <row r="162" spans="8:17">
      <c r="H162" s="651"/>
      <c r="I162" s="651"/>
      <c r="J162" s="889"/>
      <c r="K162" s="889"/>
      <c r="L162" s="889"/>
      <c r="M162" s="889"/>
      <c r="N162" s="889"/>
      <c r="O162" s="889"/>
      <c r="P162" s="889"/>
      <c r="Q162" s="651"/>
    </row>
    <row r="163" spans="8:17">
      <c r="H163" s="651"/>
      <c r="I163" s="651"/>
      <c r="J163" s="889"/>
      <c r="K163" s="889"/>
      <c r="L163" s="889"/>
      <c r="M163" s="889"/>
      <c r="N163" s="889"/>
      <c r="O163" s="889"/>
      <c r="P163" s="889"/>
      <c r="Q163" s="651"/>
    </row>
    <row r="164" spans="8:17">
      <c r="H164" s="651"/>
      <c r="I164" s="651"/>
      <c r="J164" s="889"/>
      <c r="K164" s="889"/>
      <c r="L164" s="889"/>
      <c r="M164" s="889"/>
      <c r="N164" s="889"/>
      <c r="O164" s="889"/>
      <c r="P164" s="889"/>
      <c r="Q164" s="651"/>
    </row>
    <row r="165" spans="8:17">
      <c r="H165" s="651"/>
      <c r="I165" s="651"/>
      <c r="J165" s="889"/>
      <c r="K165" s="889"/>
      <c r="L165" s="889"/>
      <c r="M165" s="889"/>
      <c r="N165" s="889"/>
      <c r="O165" s="889"/>
      <c r="P165" s="889"/>
      <c r="Q165" s="651"/>
    </row>
    <row r="166" spans="8:17">
      <c r="H166" s="651"/>
      <c r="I166" s="651"/>
      <c r="J166" s="889"/>
      <c r="K166" s="889"/>
      <c r="L166" s="889"/>
      <c r="M166" s="889"/>
      <c r="N166" s="889"/>
      <c r="O166" s="889"/>
      <c r="P166" s="889"/>
      <c r="Q166" s="651"/>
    </row>
    <row r="167" spans="8:17">
      <c r="H167" s="651"/>
      <c r="I167" s="651"/>
      <c r="J167" s="889"/>
      <c r="K167" s="889"/>
      <c r="L167" s="889"/>
      <c r="M167" s="889"/>
      <c r="N167" s="889"/>
      <c r="O167" s="889"/>
      <c r="P167" s="889"/>
      <c r="Q167" s="651"/>
    </row>
    <row r="168" spans="8:17">
      <c r="H168" s="651"/>
      <c r="I168" s="651"/>
      <c r="J168" s="889"/>
      <c r="K168" s="889"/>
      <c r="L168" s="889"/>
      <c r="M168" s="889"/>
      <c r="N168" s="889"/>
      <c r="O168" s="889"/>
      <c r="P168" s="889"/>
      <c r="Q168" s="651"/>
    </row>
    <row r="169" spans="8:17">
      <c r="H169" s="651"/>
      <c r="I169" s="651"/>
      <c r="J169" s="889"/>
      <c r="K169" s="889"/>
      <c r="L169" s="889"/>
      <c r="M169" s="889"/>
      <c r="N169" s="889"/>
      <c r="O169" s="889"/>
      <c r="P169" s="889"/>
      <c r="Q169" s="651"/>
    </row>
    <row r="170" spans="8:17">
      <c r="H170" s="651"/>
      <c r="I170" s="651"/>
      <c r="J170" s="889"/>
      <c r="K170" s="889"/>
      <c r="L170" s="889"/>
      <c r="M170" s="889"/>
      <c r="N170" s="889"/>
      <c r="O170" s="889"/>
      <c r="P170" s="889"/>
      <c r="Q170" s="651"/>
    </row>
    <row r="171" spans="8:17">
      <c r="H171" s="651"/>
      <c r="I171" s="651"/>
      <c r="J171" s="889"/>
      <c r="K171" s="889"/>
      <c r="L171" s="889"/>
      <c r="M171" s="889"/>
      <c r="N171" s="889"/>
      <c r="O171" s="889"/>
      <c r="P171" s="889"/>
      <c r="Q171" s="651"/>
    </row>
    <row r="172" spans="8:17">
      <c r="H172" s="651"/>
      <c r="I172" s="651"/>
      <c r="J172" s="889"/>
      <c r="K172" s="889"/>
      <c r="L172" s="889"/>
      <c r="M172" s="889"/>
      <c r="N172" s="889"/>
      <c r="O172" s="889"/>
      <c r="P172" s="889"/>
      <c r="Q172" s="651"/>
    </row>
    <row r="173" spans="8:17">
      <c r="H173" s="651"/>
      <c r="I173" s="651"/>
      <c r="J173" s="889"/>
      <c r="K173" s="889"/>
      <c r="L173" s="889"/>
      <c r="M173" s="889"/>
      <c r="N173" s="889"/>
      <c r="O173" s="889"/>
      <c r="P173" s="889"/>
      <c r="Q173" s="651"/>
    </row>
    <row r="174" spans="8:17">
      <c r="H174" s="651"/>
      <c r="I174" s="651"/>
      <c r="J174" s="889"/>
      <c r="K174" s="889"/>
      <c r="L174" s="889"/>
      <c r="M174" s="889"/>
      <c r="N174" s="889"/>
      <c r="O174" s="889"/>
      <c r="P174" s="889"/>
      <c r="Q174" s="651"/>
    </row>
    <row r="175" spans="8:17">
      <c r="H175" s="651"/>
      <c r="I175" s="651"/>
      <c r="J175" s="889"/>
      <c r="K175" s="889"/>
      <c r="L175" s="889"/>
      <c r="M175" s="889"/>
      <c r="N175" s="889"/>
      <c r="O175" s="889"/>
      <c r="P175" s="889"/>
      <c r="Q175" s="651"/>
    </row>
    <row r="176" spans="8:17">
      <c r="H176" s="651"/>
      <c r="I176" s="651"/>
      <c r="J176" s="889"/>
      <c r="K176" s="889"/>
      <c r="L176" s="889"/>
      <c r="M176" s="889"/>
      <c r="N176" s="889"/>
      <c r="O176" s="889"/>
      <c r="P176" s="889"/>
      <c r="Q176" s="651"/>
    </row>
    <row r="177" spans="8:17">
      <c r="H177" s="651"/>
      <c r="I177" s="651"/>
      <c r="J177" s="889"/>
      <c r="K177" s="889"/>
      <c r="L177" s="889"/>
      <c r="M177" s="889"/>
      <c r="N177" s="889"/>
      <c r="O177" s="889"/>
      <c r="P177" s="889"/>
      <c r="Q177" s="651"/>
    </row>
    <row r="178" spans="8:17">
      <c r="H178" s="651"/>
      <c r="I178" s="651"/>
      <c r="J178" s="889"/>
      <c r="K178" s="889"/>
      <c r="L178" s="889"/>
      <c r="M178" s="889"/>
      <c r="N178" s="889"/>
      <c r="O178" s="889"/>
      <c r="P178" s="889"/>
      <c r="Q178" s="651"/>
    </row>
    <row r="179" spans="8:17">
      <c r="H179" s="651"/>
      <c r="I179" s="651"/>
      <c r="J179" s="889"/>
      <c r="K179" s="889"/>
      <c r="L179" s="889"/>
      <c r="M179" s="889"/>
      <c r="N179" s="889"/>
      <c r="O179" s="889"/>
      <c r="P179" s="889"/>
      <c r="Q179" s="651"/>
    </row>
    <row r="180" spans="8:17">
      <c r="H180" s="651"/>
      <c r="I180" s="651"/>
      <c r="J180" s="889"/>
      <c r="K180" s="889"/>
      <c r="L180" s="889"/>
      <c r="M180" s="889"/>
      <c r="N180" s="889"/>
      <c r="O180" s="889"/>
      <c r="P180" s="889"/>
      <c r="Q180" s="651"/>
    </row>
    <row r="181" spans="8:17">
      <c r="H181" s="651"/>
      <c r="I181" s="651"/>
      <c r="J181" s="889"/>
      <c r="K181" s="889"/>
      <c r="L181" s="889"/>
      <c r="M181" s="889"/>
      <c r="N181" s="889"/>
      <c r="O181" s="889"/>
      <c r="P181" s="889"/>
      <c r="Q181" s="651"/>
    </row>
    <row r="182" spans="8:17">
      <c r="H182" s="651"/>
      <c r="I182" s="651"/>
      <c r="J182" s="889"/>
      <c r="K182" s="889"/>
      <c r="L182" s="889"/>
      <c r="M182" s="889"/>
      <c r="N182" s="889"/>
      <c r="O182" s="889"/>
      <c r="P182" s="889"/>
      <c r="Q182" s="651"/>
    </row>
    <row r="183" spans="8:17">
      <c r="H183" s="651"/>
      <c r="I183" s="651"/>
      <c r="J183" s="889"/>
      <c r="K183" s="889"/>
      <c r="L183" s="889"/>
      <c r="M183" s="889"/>
      <c r="N183" s="889"/>
      <c r="O183" s="889"/>
      <c r="P183" s="889"/>
      <c r="Q183" s="651"/>
    </row>
    <row r="184" spans="8:17">
      <c r="H184" s="651"/>
      <c r="I184" s="651"/>
      <c r="J184" s="889"/>
      <c r="K184" s="889"/>
      <c r="L184" s="889"/>
      <c r="M184" s="889"/>
      <c r="N184" s="889"/>
      <c r="O184" s="889"/>
      <c r="P184" s="889"/>
      <c r="Q184" s="651"/>
    </row>
    <row r="185" spans="8:17">
      <c r="H185" s="651"/>
      <c r="I185" s="651"/>
      <c r="J185" s="889"/>
      <c r="K185" s="889"/>
      <c r="L185" s="889"/>
      <c r="M185" s="889"/>
      <c r="N185" s="889"/>
      <c r="O185" s="889"/>
      <c r="P185" s="889"/>
      <c r="Q185" s="651"/>
    </row>
    <row r="186" spans="8:17">
      <c r="H186" s="651"/>
      <c r="I186" s="651"/>
      <c r="J186" s="889"/>
      <c r="K186" s="889"/>
      <c r="L186" s="889"/>
      <c r="M186" s="889"/>
      <c r="N186" s="889"/>
      <c r="O186" s="889"/>
      <c r="P186" s="889"/>
      <c r="Q186" s="651"/>
    </row>
    <row r="187" spans="8:17">
      <c r="H187" s="651"/>
      <c r="I187" s="651"/>
      <c r="J187" s="889"/>
      <c r="K187" s="889"/>
      <c r="L187" s="889"/>
      <c r="M187" s="889"/>
      <c r="N187" s="889"/>
      <c r="O187" s="889"/>
      <c r="P187" s="889"/>
      <c r="Q187" s="651"/>
    </row>
    <row r="188" spans="8:17">
      <c r="H188" s="651"/>
      <c r="I188" s="651"/>
      <c r="J188" s="889"/>
      <c r="K188" s="889"/>
      <c r="L188" s="889"/>
      <c r="M188" s="889"/>
      <c r="N188" s="889"/>
      <c r="O188" s="889"/>
      <c r="P188" s="889"/>
      <c r="Q188" s="651"/>
    </row>
    <row r="189" spans="8:17">
      <c r="H189" s="651"/>
      <c r="I189" s="651"/>
      <c r="J189" s="889"/>
      <c r="K189" s="889"/>
      <c r="L189" s="889"/>
      <c r="M189" s="889"/>
      <c r="N189" s="889"/>
      <c r="O189" s="889"/>
      <c r="P189" s="889"/>
      <c r="Q189" s="651"/>
    </row>
    <row r="190" spans="8:17">
      <c r="H190" s="651"/>
      <c r="I190" s="651"/>
      <c r="J190" s="889"/>
      <c r="K190" s="889"/>
      <c r="L190" s="889"/>
      <c r="M190" s="889"/>
      <c r="N190" s="889"/>
      <c r="O190" s="889"/>
      <c r="P190" s="889"/>
      <c r="Q190" s="651"/>
    </row>
    <row r="191" spans="8:17">
      <c r="H191" s="651"/>
      <c r="I191" s="651"/>
      <c r="J191" s="889"/>
      <c r="K191" s="889"/>
      <c r="L191" s="889"/>
      <c r="M191" s="889"/>
      <c r="N191" s="889"/>
      <c r="O191" s="889"/>
      <c r="P191" s="889"/>
      <c r="Q191" s="651"/>
    </row>
    <row r="192" spans="8:17">
      <c r="H192" s="651"/>
      <c r="I192" s="651"/>
      <c r="J192" s="889"/>
      <c r="K192" s="889"/>
      <c r="L192" s="889"/>
      <c r="M192" s="889"/>
      <c r="N192" s="889"/>
      <c r="O192" s="889"/>
      <c r="P192" s="889"/>
      <c r="Q192" s="651"/>
    </row>
    <row r="193" spans="8:17">
      <c r="H193" s="651"/>
      <c r="I193" s="651"/>
      <c r="J193" s="889"/>
      <c r="K193" s="889"/>
      <c r="L193" s="889"/>
      <c r="M193" s="889"/>
      <c r="N193" s="889"/>
      <c r="O193" s="889"/>
      <c r="P193" s="889"/>
      <c r="Q193" s="651"/>
    </row>
    <row r="194" spans="8:17">
      <c r="H194" s="651"/>
      <c r="I194" s="651"/>
      <c r="J194" s="889"/>
      <c r="K194" s="889"/>
      <c r="L194" s="889"/>
      <c r="M194" s="889"/>
      <c r="N194" s="889"/>
      <c r="O194" s="889"/>
      <c r="P194" s="889"/>
      <c r="Q194" s="651"/>
    </row>
    <row r="195" spans="8:17">
      <c r="H195" s="651"/>
      <c r="I195" s="651"/>
      <c r="J195" s="889"/>
      <c r="K195" s="889"/>
      <c r="L195" s="889"/>
      <c r="M195" s="889"/>
      <c r="N195" s="889"/>
      <c r="O195" s="889"/>
      <c r="P195" s="889"/>
      <c r="Q195" s="651"/>
    </row>
    <row r="196" spans="8:17">
      <c r="H196" s="651"/>
      <c r="I196" s="651"/>
      <c r="J196" s="889"/>
      <c r="K196" s="889"/>
      <c r="L196" s="889"/>
      <c r="M196" s="889"/>
      <c r="N196" s="889"/>
      <c r="O196" s="889"/>
      <c r="P196" s="889"/>
      <c r="Q196" s="651"/>
    </row>
    <row r="197" spans="8:17">
      <c r="H197" s="651"/>
      <c r="I197" s="651"/>
      <c r="J197" s="889"/>
      <c r="K197" s="889"/>
      <c r="L197" s="889"/>
      <c r="M197" s="889"/>
      <c r="N197" s="889"/>
      <c r="O197" s="889"/>
      <c r="P197" s="889"/>
      <c r="Q197" s="651"/>
    </row>
    <row r="198" spans="8:17">
      <c r="H198" s="651"/>
      <c r="I198" s="651"/>
      <c r="J198" s="889"/>
      <c r="K198" s="889"/>
      <c r="L198" s="889"/>
      <c r="M198" s="889"/>
      <c r="N198" s="889"/>
      <c r="O198" s="889"/>
      <c r="P198" s="889"/>
      <c r="Q198" s="651"/>
    </row>
    <row r="199" spans="8:17">
      <c r="H199" s="651"/>
      <c r="I199" s="651"/>
      <c r="J199" s="889"/>
      <c r="K199" s="889"/>
      <c r="L199" s="889"/>
      <c r="M199" s="889"/>
      <c r="N199" s="889"/>
      <c r="O199" s="889"/>
      <c r="P199" s="889"/>
      <c r="Q199" s="651"/>
    </row>
    <row r="200" spans="8:17">
      <c r="H200" s="651"/>
      <c r="I200" s="651"/>
      <c r="J200" s="889"/>
      <c r="K200" s="889"/>
      <c r="L200" s="889"/>
      <c r="M200" s="889"/>
      <c r="N200" s="889"/>
      <c r="O200" s="889"/>
      <c r="P200" s="889"/>
      <c r="Q200" s="651"/>
    </row>
    <row r="201" spans="8:17">
      <c r="H201" s="651"/>
      <c r="I201" s="651"/>
      <c r="J201" s="889"/>
      <c r="K201" s="889"/>
      <c r="L201" s="889"/>
      <c r="M201" s="889"/>
      <c r="N201" s="889"/>
      <c r="O201" s="889"/>
      <c r="P201" s="889"/>
      <c r="Q201" s="651"/>
    </row>
    <row r="202" spans="8:17">
      <c r="H202" s="651"/>
      <c r="I202" s="651"/>
      <c r="J202" s="889"/>
      <c r="K202" s="889"/>
      <c r="L202" s="889"/>
      <c r="M202" s="889"/>
      <c r="N202" s="889"/>
      <c r="O202" s="889"/>
      <c r="P202" s="889"/>
      <c r="Q202" s="651"/>
    </row>
    <row r="203" spans="8:17">
      <c r="H203" s="651"/>
      <c r="I203" s="651"/>
      <c r="J203" s="889"/>
      <c r="K203" s="889"/>
      <c r="L203" s="889"/>
      <c r="M203" s="889"/>
      <c r="N203" s="889"/>
      <c r="O203" s="889"/>
      <c r="P203" s="889"/>
      <c r="Q203" s="651"/>
    </row>
    <row r="204" spans="8:17">
      <c r="H204" s="651"/>
      <c r="I204" s="651"/>
      <c r="J204" s="889"/>
      <c r="K204" s="889"/>
      <c r="L204" s="889"/>
      <c r="M204" s="889"/>
      <c r="N204" s="889"/>
      <c r="O204" s="889"/>
      <c r="P204" s="889"/>
      <c r="Q204" s="651"/>
    </row>
    <row r="205" spans="8:17">
      <c r="H205" s="651"/>
      <c r="I205" s="651"/>
      <c r="J205" s="889"/>
      <c r="K205" s="889"/>
      <c r="L205" s="889"/>
      <c r="M205" s="889"/>
      <c r="N205" s="889"/>
      <c r="O205" s="889"/>
      <c r="P205" s="889"/>
      <c r="Q205" s="651"/>
    </row>
    <row r="206" spans="8:17">
      <c r="H206" s="651"/>
      <c r="I206" s="651"/>
      <c r="J206" s="889"/>
      <c r="K206" s="889"/>
      <c r="L206" s="889"/>
      <c r="M206" s="889"/>
      <c r="N206" s="889"/>
      <c r="O206" s="889"/>
      <c r="P206" s="889"/>
      <c r="Q206" s="651"/>
    </row>
    <row r="207" spans="8:17">
      <c r="H207" s="651"/>
      <c r="I207" s="651"/>
      <c r="J207" s="889"/>
      <c r="K207" s="889"/>
      <c r="L207" s="889"/>
      <c r="M207" s="889"/>
      <c r="N207" s="889"/>
      <c r="O207" s="889"/>
      <c r="P207" s="889"/>
      <c r="Q207" s="651"/>
    </row>
    <row r="208" spans="8:17">
      <c r="H208" s="651"/>
      <c r="I208" s="651"/>
      <c r="J208" s="889"/>
      <c r="K208" s="889"/>
      <c r="L208" s="889"/>
      <c r="M208" s="889"/>
      <c r="N208" s="889"/>
      <c r="O208" s="889"/>
      <c r="P208" s="889"/>
      <c r="Q208" s="651"/>
    </row>
    <row r="209" spans="8:17">
      <c r="H209" s="651"/>
      <c r="I209" s="651"/>
      <c r="J209" s="889"/>
      <c r="K209" s="889"/>
      <c r="L209" s="889"/>
      <c r="M209" s="889"/>
      <c r="N209" s="889"/>
      <c r="O209" s="889"/>
      <c r="P209" s="889"/>
      <c r="Q209" s="651"/>
    </row>
    <row r="210" spans="8:17">
      <c r="H210" s="651"/>
      <c r="I210" s="651"/>
      <c r="J210" s="889"/>
      <c r="K210" s="889"/>
      <c r="L210" s="889"/>
      <c r="M210" s="889"/>
      <c r="N210" s="889"/>
      <c r="O210" s="889"/>
      <c r="P210" s="889"/>
      <c r="Q210" s="651"/>
    </row>
    <row r="211" spans="8:17">
      <c r="H211" s="651"/>
      <c r="I211" s="651"/>
      <c r="J211" s="889"/>
      <c r="K211" s="889"/>
      <c r="L211" s="889"/>
      <c r="M211" s="889"/>
      <c r="N211" s="889"/>
      <c r="O211" s="889"/>
      <c r="P211" s="889"/>
      <c r="Q211" s="651"/>
    </row>
    <row r="212" spans="8:17">
      <c r="H212" s="651"/>
      <c r="I212" s="651"/>
      <c r="J212" s="889"/>
      <c r="K212" s="889"/>
      <c r="L212" s="889"/>
      <c r="M212" s="889"/>
      <c r="N212" s="889"/>
      <c r="O212" s="889"/>
      <c r="P212" s="889"/>
      <c r="Q212" s="651"/>
    </row>
    <row r="213" spans="8:17">
      <c r="H213" s="651"/>
      <c r="I213" s="651"/>
      <c r="J213" s="889"/>
      <c r="K213" s="889"/>
      <c r="L213" s="889"/>
      <c r="M213" s="889"/>
      <c r="N213" s="889"/>
      <c r="O213" s="889"/>
      <c r="P213" s="889"/>
      <c r="Q213" s="651"/>
    </row>
    <row r="214" spans="8:17">
      <c r="H214" s="651"/>
      <c r="I214" s="651"/>
      <c r="J214" s="889"/>
      <c r="K214" s="889"/>
      <c r="L214" s="889"/>
      <c r="M214" s="889"/>
      <c r="N214" s="889"/>
      <c r="O214" s="889"/>
      <c r="P214" s="889"/>
      <c r="Q214" s="651"/>
    </row>
    <row r="215" spans="8:17">
      <c r="H215" s="651"/>
      <c r="I215" s="651"/>
      <c r="J215" s="889"/>
      <c r="K215" s="889"/>
      <c r="L215" s="889"/>
      <c r="M215" s="889"/>
      <c r="N215" s="889"/>
      <c r="O215" s="889"/>
      <c r="P215" s="889"/>
      <c r="Q215" s="651"/>
    </row>
    <row r="216" spans="8:17">
      <c r="H216" s="651"/>
      <c r="I216" s="651"/>
      <c r="J216" s="889"/>
      <c r="K216" s="889"/>
      <c r="L216" s="889"/>
      <c r="M216" s="889"/>
      <c r="N216" s="889"/>
      <c r="O216" s="889"/>
      <c r="P216" s="889"/>
      <c r="Q216" s="651"/>
    </row>
    <row r="217" spans="8:17">
      <c r="H217" s="651"/>
      <c r="I217" s="651"/>
      <c r="J217" s="889"/>
      <c r="K217" s="889"/>
      <c r="L217" s="889"/>
      <c r="M217" s="889"/>
      <c r="N217" s="889"/>
      <c r="O217" s="889"/>
      <c r="P217" s="889"/>
      <c r="Q217" s="651"/>
    </row>
    <row r="218" spans="8:17">
      <c r="H218" s="651"/>
      <c r="I218" s="651"/>
      <c r="J218" s="889"/>
      <c r="K218" s="889"/>
      <c r="L218" s="889"/>
      <c r="M218" s="889"/>
      <c r="N218" s="889"/>
      <c r="O218" s="889"/>
      <c r="P218" s="889"/>
      <c r="Q218" s="651"/>
    </row>
    <row r="219" spans="8:17">
      <c r="H219" s="651"/>
      <c r="I219" s="651"/>
      <c r="J219" s="889"/>
      <c r="K219" s="889"/>
      <c r="L219" s="889"/>
      <c r="M219" s="889"/>
      <c r="N219" s="889"/>
      <c r="O219" s="889"/>
      <c r="P219" s="889"/>
      <c r="Q219" s="651"/>
    </row>
    <row r="220" spans="8:17">
      <c r="H220" s="651"/>
      <c r="I220" s="651"/>
      <c r="J220" s="889"/>
      <c r="K220" s="889"/>
      <c r="L220" s="889"/>
      <c r="M220" s="889"/>
      <c r="N220" s="889"/>
      <c r="O220" s="889"/>
      <c r="P220" s="889"/>
      <c r="Q220" s="651"/>
    </row>
    <row r="221" spans="8:17">
      <c r="H221" s="651"/>
      <c r="I221" s="651"/>
      <c r="J221" s="889"/>
      <c r="K221" s="889"/>
      <c r="L221" s="889"/>
      <c r="M221" s="889"/>
      <c r="N221" s="889"/>
      <c r="O221" s="889"/>
      <c r="P221" s="889"/>
      <c r="Q221" s="651"/>
    </row>
    <row r="222" spans="8:17">
      <c r="H222" s="651"/>
      <c r="I222" s="651"/>
      <c r="J222" s="889"/>
      <c r="K222" s="889"/>
      <c r="L222" s="889"/>
      <c r="M222" s="889"/>
      <c r="N222" s="889"/>
      <c r="O222" s="889"/>
      <c r="P222" s="889"/>
      <c r="Q222" s="651"/>
    </row>
    <row r="223" spans="8:17">
      <c r="H223" s="651"/>
      <c r="I223" s="651"/>
      <c r="J223" s="889"/>
      <c r="K223" s="889"/>
      <c r="L223" s="889"/>
      <c r="M223" s="889"/>
      <c r="N223" s="889"/>
      <c r="O223" s="889"/>
      <c r="P223" s="889"/>
      <c r="Q223" s="651"/>
    </row>
    <row r="224" spans="8:17">
      <c r="H224" s="651"/>
      <c r="I224" s="651"/>
      <c r="J224" s="889"/>
      <c r="K224" s="889"/>
      <c r="L224" s="889"/>
      <c r="M224" s="889"/>
      <c r="N224" s="889"/>
      <c r="O224" s="889"/>
      <c r="P224" s="889"/>
      <c r="Q224" s="651"/>
    </row>
    <row r="225" spans="8:17">
      <c r="H225" s="651"/>
      <c r="I225" s="651"/>
      <c r="J225" s="889"/>
      <c r="K225" s="889"/>
      <c r="L225" s="889"/>
      <c r="M225" s="889"/>
      <c r="N225" s="889"/>
      <c r="O225" s="889"/>
      <c r="P225" s="889"/>
      <c r="Q225" s="651"/>
    </row>
    <row r="226" spans="8:17">
      <c r="H226" s="651"/>
      <c r="I226" s="651"/>
      <c r="J226" s="889"/>
      <c r="K226" s="889"/>
      <c r="L226" s="889"/>
      <c r="M226" s="889"/>
      <c r="N226" s="889"/>
      <c r="O226" s="889"/>
      <c r="P226" s="889"/>
      <c r="Q226" s="651"/>
    </row>
    <row r="227" spans="8:17">
      <c r="H227" s="651"/>
      <c r="I227" s="651"/>
      <c r="J227" s="889"/>
      <c r="K227" s="889"/>
      <c r="L227" s="889"/>
      <c r="M227" s="889"/>
      <c r="N227" s="889"/>
      <c r="O227" s="889"/>
      <c r="P227" s="889"/>
      <c r="Q227" s="651"/>
    </row>
    <row r="228" spans="8:17">
      <c r="H228" s="651"/>
      <c r="I228" s="651"/>
      <c r="J228" s="889"/>
      <c r="K228" s="889"/>
      <c r="L228" s="889"/>
      <c r="M228" s="889"/>
      <c r="N228" s="889"/>
      <c r="O228" s="889"/>
      <c r="P228" s="889"/>
      <c r="Q228" s="651"/>
    </row>
    <row r="229" spans="8:17">
      <c r="H229" s="651"/>
      <c r="I229" s="651"/>
      <c r="J229" s="889"/>
      <c r="K229" s="889"/>
      <c r="L229" s="889"/>
      <c r="M229" s="889"/>
      <c r="N229" s="889"/>
      <c r="O229" s="889"/>
      <c r="P229" s="889"/>
      <c r="Q229" s="651"/>
    </row>
    <row r="230" spans="8:17">
      <c r="H230" s="651"/>
      <c r="I230" s="651"/>
      <c r="J230" s="889"/>
      <c r="K230" s="889"/>
      <c r="L230" s="889"/>
      <c r="M230" s="889"/>
      <c r="N230" s="889"/>
      <c r="O230" s="889"/>
      <c r="P230" s="889"/>
      <c r="Q230" s="651"/>
    </row>
    <row r="231" spans="8:17">
      <c r="H231" s="651"/>
      <c r="I231" s="651"/>
      <c r="J231" s="889"/>
      <c r="K231" s="889"/>
      <c r="L231" s="889"/>
      <c r="M231" s="889"/>
      <c r="N231" s="889"/>
      <c r="O231" s="889"/>
      <c r="P231" s="889"/>
      <c r="Q231" s="651"/>
    </row>
    <row r="232" spans="8:17">
      <c r="H232" s="651"/>
      <c r="I232" s="651"/>
      <c r="J232" s="889"/>
      <c r="K232" s="889"/>
      <c r="L232" s="889"/>
      <c r="M232" s="889"/>
      <c r="N232" s="889"/>
      <c r="O232" s="889"/>
      <c r="P232" s="889"/>
      <c r="Q232" s="651"/>
    </row>
    <row r="233" spans="8:17">
      <c r="H233" s="651"/>
      <c r="I233" s="651"/>
      <c r="J233" s="889"/>
      <c r="K233" s="889"/>
      <c r="L233" s="889"/>
      <c r="M233" s="889"/>
      <c r="N233" s="889"/>
      <c r="O233" s="889"/>
      <c r="P233" s="889"/>
      <c r="Q233" s="651"/>
    </row>
    <row r="234" spans="8:17">
      <c r="H234" s="651"/>
      <c r="I234" s="651"/>
      <c r="J234" s="889"/>
      <c r="K234" s="889"/>
      <c r="L234" s="889"/>
      <c r="M234" s="889"/>
      <c r="N234" s="889"/>
      <c r="O234" s="889"/>
      <c r="P234" s="889"/>
      <c r="Q234" s="651"/>
    </row>
    <row r="235" spans="8:17">
      <c r="H235" s="651"/>
      <c r="I235" s="651"/>
      <c r="J235" s="889"/>
      <c r="K235" s="889"/>
      <c r="L235" s="889"/>
      <c r="M235" s="889"/>
      <c r="N235" s="889"/>
      <c r="O235" s="889"/>
      <c r="P235" s="889"/>
      <c r="Q235" s="651"/>
    </row>
    <row r="236" spans="8:17">
      <c r="H236" s="651"/>
      <c r="I236" s="651"/>
      <c r="J236" s="889"/>
      <c r="K236" s="889"/>
      <c r="L236" s="889"/>
      <c r="M236" s="889"/>
      <c r="N236" s="889"/>
      <c r="O236" s="889"/>
      <c r="P236" s="889"/>
      <c r="Q236" s="651"/>
    </row>
    <row r="237" spans="8:17">
      <c r="H237" s="651"/>
      <c r="I237" s="651"/>
      <c r="J237" s="889"/>
      <c r="K237" s="889"/>
      <c r="L237" s="889"/>
      <c r="M237" s="889"/>
      <c r="N237" s="889"/>
      <c r="O237" s="889"/>
      <c r="P237" s="889"/>
      <c r="Q237" s="651"/>
    </row>
    <row r="238" spans="8:17">
      <c r="H238" s="651"/>
      <c r="I238" s="651"/>
      <c r="J238" s="889"/>
      <c r="K238" s="889"/>
      <c r="L238" s="889"/>
      <c r="M238" s="889"/>
      <c r="N238" s="889"/>
      <c r="O238" s="889"/>
      <c r="P238" s="889"/>
      <c r="Q238" s="651"/>
    </row>
    <row r="239" spans="8:17">
      <c r="H239" s="651"/>
      <c r="I239" s="651"/>
      <c r="J239" s="889"/>
      <c r="K239" s="889"/>
      <c r="L239" s="889"/>
      <c r="M239" s="889"/>
      <c r="N239" s="889"/>
      <c r="O239" s="889"/>
      <c r="P239" s="889"/>
      <c r="Q239" s="651"/>
    </row>
    <row r="240" spans="8:17">
      <c r="H240" s="651"/>
      <c r="I240" s="651"/>
      <c r="J240" s="889"/>
      <c r="K240" s="889"/>
      <c r="L240" s="889"/>
      <c r="M240" s="889"/>
      <c r="N240" s="889"/>
      <c r="O240" s="889"/>
      <c r="P240" s="889"/>
      <c r="Q240" s="651"/>
    </row>
    <row r="241" spans="8:17">
      <c r="H241" s="651"/>
      <c r="I241" s="651"/>
      <c r="J241" s="889"/>
      <c r="K241" s="889"/>
      <c r="L241" s="889"/>
      <c r="M241" s="889"/>
      <c r="N241" s="889"/>
      <c r="O241" s="889"/>
      <c r="P241" s="889"/>
      <c r="Q241" s="651"/>
    </row>
    <row r="242" spans="8:17">
      <c r="H242" s="651"/>
      <c r="I242" s="651"/>
      <c r="J242" s="889"/>
      <c r="K242" s="889"/>
      <c r="L242" s="889"/>
      <c r="M242" s="889"/>
      <c r="N242" s="889"/>
      <c r="O242" s="889"/>
      <c r="P242" s="889"/>
      <c r="Q242" s="651"/>
    </row>
    <row r="243" spans="8:17">
      <c r="H243" s="651"/>
      <c r="I243" s="651"/>
      <c r="J243" s="889"/>
      <c r="K243" s="889"/>
      <c r="L243" s="889"/>
      <c r="M243" s="889"/>
      <c r="N243" s="889"/>
      <c r="O243" s="889"/>
      <c r="P243" s="889"/>
      <c r="Q243" s="651"/>
    </row>
    <row r="244" spans="8:17">
      <c r="H244" s="651"/>
      <c r="I244" s="651"/>
      <c r="J244" s="889"/>
      <c r="K244" s="889"/>
      <c r="L244" s="889"/>
      <c r="M244" s="889"/>
      <c r="N244" s="889"/>
      <c r="O244" s="889"/>
      <c r="P244" s="889"/>
      <c r="Q244" s="651"/>
    </row>
    <row r="245" spans="8:17">
      <c r="H245" s="651"/>
      <c r="I245" s="651"/>
      <c r="J245" s="889"/>
      <c r="K245" s="889"/>
      <c r="L245" s="889"/>
      <c r="M245" s="889"/>
      <c r="N245" s="889"/>
      <c r="O245" s="889"/>
      <c r="P245" s="889"/>
      <c r="Q245" s="651"/>
    </row>
    <row r="246" spans="8:17">
      <c r="H246" s="651"/>
      <c r="I246" s="651"/>
      <c r="J246" s="889"/>
      <c r="K246" s="889"/>
      <c r="L246" s="889"/>
      <c r="M246" s="889"/>
      <c r="N246" s="889"/>
      <c r="O246" s="889"/>
      <c r="P246" s="889"/>
      <c r="Q246" s="651"/>
    </row>
    <row r="247" spans="8:17">
      <c r="H247" s="651"/>
      <c r="I247" s="651"/>
      <c r="J247" s="889"/>
      <c r="K247" s="889"/>
      <c r="L247" s="889"/>
      <c r="M247" s="889"/>
      <c r="N247" s="889"/>
      <c r="O247" s="889"/>
      <c r="P247" s="889"/>
      <c r="Q247" s="651"/>
    </row>
    <row r="248" spans="8:17">
      <c r="H248" s="651"/>
      <c r="I248" s="651"/>
      <c r="J248" s="889"/>
      <c r="K248" s="889"/>
      <c r="L248" s="889"/>
      <c r="M248" s="889"/>
      <c r="N248" s="889"/>
      <c r="O248" s="889"/>
      <c r="P248" s="889"/>
      <c r="Q248" s="651"/>
    </row>
    <row r="249" spans="8:17">
      <c r="H249" s="651"/>
      <c r="I249" s="651"/>
      <c r="J249" s="889"/>
      <c r="K249" s="889"/>
      <c r="L249" s="889"/>
      <c r="M249" s="889"/>
      <c r="N249" s="889"/>
      <c r="O249" s="889"/>
      <c r="P249" s="889"/>
      <c r="Q249" s="651"/>
    </row>
    <row r="250" spans="8:17">
      <c r="H250" s="651"/>
      <c r="I250" s="651"/>
      <c r="J250" s="889"/>
      <c r="K250" s="889"/>
      <c r="L250" s="889"/>
      <c r="M250" s="889"/>
      <c r="N250" s="889"/>
      <c r="O250" s="889"/>
      <c r="P250" s="889"/>
      <c r="Q250" s="651"/>
    </row>
    <row r="251" spans="8:17">
      <c r="H251" s="651"/>
      <c r="I251" s="651"/>
      <c r="J251" s="889"/>
      <c r="K251" s="889"/>
      <c r="L251" s="889"/>
      <c r="M251" s="889"/>
      <c r="N251" s="889"/>
      <c r="O251" s="889"/>
      <c r="P251" s="889"/>
      <c r="Q251" s="651"/>
    </row>
    <row r="252" spans="8:17">
      <c r="H252" s="651"/>
      <c r="I252" s="651"/>
      <c r="J252" s="889"/>
      <c r="K252" s="889"/>
      <c r="L252" s="889"/>
      <c r="M252" s="889"/>
      <c r="N252" s="889"/>
      <c r="O252" s="889"/>
      <c r="P252" s="889"/>
      <c r="Q252" s="651"/>
    </row>
    <row r="253" spans="8:17">
      <c r="H253" s="651"/>
      <c r="I253" s="651"/>
      <c r="J253" s="889"/>
      <c r="K253" s="889"/>
      <c r="L253" s="889"/>
      <c r="M253" s="889"/>
      <c r="N253" s="889"/>
      <c r="O253" s="889"/>
      <c r="P253" s="889"/>
      <c r="Q253" s="651"/>
    </row>
    <row r="254" spans="8:17">
      <c r="H254" s="651"/>
      <c r="I254" s="651"/>
      <c r="J254" s="889"/>
      <c r="K254" s="889"/>
      <c r="L254" s="889"/>
      <c r="M254" s="889"/>
      <c r="N254" s="889"/>
      <c r="O254" s="889"/>
      <c r="P254" s="889"/>
      <c r="Q254" s="651"/>
    </row>
    <row r="255" spans="8:17">
      <c r="H255" s="651"/>
      <c r="I255" s="651"/>
      <c r="J255" s="889"/>
      <c r="K255" s="889"/>
      <c r="L255" s="889"/>
      <c r="M255" s="889"/>
      <c r="N255" s="889"/>
      <c r="O255" s="889"/>
      <c r="P255" s="889"/>
      <c r="Q255" s="651"/>
    </row>
    <row r="256" spans="8:17">
      <c r="H256" s="651"/>
      <c r="I256" s="651"/>
      <c r="J256" s="889"/>
      <c r="K256" s="889"/>
      <c r="L256" s="889"/>
      <c r="M256" s="889"/>
      <c r="N256" s="889"/>
      <c r="O256" s="889"/>
      <c r="P256" s="889"/>
      <c r="Q256" s="651"/>
    </row>
    <row r="257" spans="8:17">
      <c r="H257" s="651"/>
      <c r="I257" s="651"/>
      <c r="J257" s="889"/>
      <c r="K257" s="889"/>
      <c r="L257" s="889"/>
      <c r="M257" s="889"/>
      <c r="N257" s="889"/>
      <c r="O257" s="889"/>
      <c r="P257" s="889"/>
      <c r="Q257" s="651"/>
    </row>
    <row r="258" spans="8:17">
      <c r="H258" s="651"/>
      <c r="I258" s="651"/>
      <c r="J258" s="889"/>
      <c r="K258" s="889"/>
      <c r="L258" s="889"/>
      <c r="M258" s="889"/>
      <c r="N258" s="889"/>
      <c r="O258" s="889"/>
      <c r="P258" s="889"/>
      <c r="Q258" s="651"/>
    </row>
    <row r="259" spans="8:17">
      <c r="H259" s="651"/>
      <c r="I259" s="651"/>
      <c r="J259" s="889"/>
      <c r="K259" s="889"/>
      <c r="L259" s="889"/>
      <c r="M259" s="889"/>
      <c r="N259" s="889"/>
      <c r="O259" s="889"/>
      <c r="P259" s="889"/>
      <c r="Q259" s="651"/>
    </row>
  </sheetData>
  <mergeCells count="2">
    <mergeCell ref="H10:I12"/>
    <mergeCell ref="H13:I15"/>
  </mergeCells>
  <phoneticPr fontId="4"/>
  <pageMargins left="0.59055118110236227" right="0" top="0.59055118110236227" bottom="0" header="0.51181102362204722" footer="0.51181102362204722"/>
  <pageSetup paperSize="9"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2606"/>
  <sheetViews>
    <sheetView zoomScaleNormal="100" zoomScaleSheetLayoutView="40" workbookViewId="0">
      <pane xSplit="10" ySplit="21" topLeftCell="K187" activePane="bottomRight" state="frozen"/>
      <selection pane="topRight" activeCell="E1" sqref="E1"/>
      <selection pane="bottomLeft" activeCell="A20" sqref="A20"/>
      <selection pane="bottomRight" activeCell="I189" sqref="I189"/>
    </sheetView>
  </sheetViews>
  <sheetFormatPr defaultRowHeight="12"/>
  <cols>
    <col min="1" max="5" width="9" style="4" hidden="1" customWidth="1"/>
    <col min="6" max="6" width="1.625" style="5" hidden="1" customWidth="1"/>
    <col min="7" max="7" width="1.625" style="2" customWidth="1"/>
    <col min="8" max="8" width="42.625" style="6" customWidth="1"/>
    <col min="9" max="9" width="13.625" style="6" customWidth="1"/>
    <col min="10" max="10" width="4.625" style="5" customWidth="1"/>
    <col min="11" max="11" width="11.625" style="5" customWidth="1"/>
    <col min="12" max="18" width="10.25" style="5" customWidth="1"/>
    <col min="19" max="19" width="0.375" style="5" customWidth="1"/>
    <col min="20" max="256" width="9" style="5"/>
    <col min="257" max="262" width="0" style="5" hidden="1" customWidth="1"/>
    <col min="263" max="263" width="1.625" style="5" customWidth="1"/>
    <col min="264" max="264" width="42.625" style="5" customWidth="1"/>
    <col min="265" max="265" width="13.625" style="5" customWidth="1"/>
    <col min="266" max="266" width="4.625" style="5" customWidth="1"/>
    <col min="267" max="274" width="11.625" style="5" customWidth="1"/>
    <col min="275" max="275" width="0.375" style="5" customWidth="1"/>
    <col min="276" max="512" width="9" style="5"/>
    <col min="513" max="518" width="0" style="5" hidden="1" customWidth="1"/>
    <col min="519" max="519" width="1.625" style="5" customWidth="1"/>
    <col min="520" max="520" width="42.625" style="5" customWidth="1"/>
    <col min="521" max="521" width="13.625" style="5" customWidth="1"/>
    <col min="522" max="522" width="4.625" style="5" customWidth="1"/>
    <col min="523" max="530" width="11.625" style="5" customWidth="1"/>
    <col min="531" max="531" width="0.375" style="5" customWidth="1"/>
    <col min="532" max="768" width="9" style="5"/>
    <col min="769" max="774" width="0" style="5" hidden="1" customWidth="1"/>
    <col min="775" max="775" width="1.625" style="5" customWidth="1"/>
    <col min="776" max="776" width="42.625" style="5" customWidth="1"/>
    <col min="777" max="777" width="13.625" style="5" customWidth="1"/>
    <col min="778" max="778" width="4.625" style="5" customWidth="1"/>
    <col min="779" max="786" width="11.625" style="5" customWidth="1"/>
    <col min="787" max="787" width="0.375" style="5" customWidth="1"/>
    <col min="788" max="1024" width="9" style="5"/>
    <col min="1025" max="1030" width="0" style="5" hidden="1" customWidth="1"/>
    <col min="1031" max="1031" width="1.625" style="5" customWidth="1"/>
    <col min="1032" max="1032" width="42.625" style="5" customWidth="1"/>
    <col min="1033" max="1033" width="13.625" style="5" customWidth="1"/>
    <col min="1034" max="1034" width="4.625" style="5" customWidth="1"/>
    <col min="1035" max="1042" width="11.625" style="5" customWidth="1"/>
    <col min="1043" max="1043" width="0.375" style="5" customWidth="1"/>
    <col min="1044" max="1280" width="9" style="5"/>
    <col min="1281" max="1286" width="0" style="5" hidden="1" customWidth="1"/>
    <col min="1287" max="1287" width="1.625" style="5" customWidth="1"/>
    <col min="1288" max="1288" width="42.625" style="5" customWidth="1"/>
    <col min="1289" max="1289" width="13.625" style="5" customWidth="1"/>
    <col min="1290" max="1290" width="4.625" style="5" customWidth="1"/>
    <col min="1291" max="1298" width="11.625" style="5" customWidth="1"/>
    <col min="1299" max="1299" width="0.375" style="5" customWidth="1"/>
    <col min="1300" max="1536" width="9" style="5"/>
    <col min="1537" max="1542" width="0" style="5" hidden="1" customWidth="1"/>
    <col min="1543" max="1543" width="1.625" style="5" customWidth="1"/>
    <col min="1544" max="1544" width="42.625" style="5" customWidth="1"/>
    <col min="1545" max="1545" width="13.625" style="5" customWidth="1"/>
    <col min="1546" max="1546" width="4.625" style="5" customWidth="1"/>
    <col min="1547" max="1554" width="11.625" style="5" customWidth="1"/>
    <col min="1555" max="1555" width="0.375" style="5" customWidth="1"/>
    <col min="1556" max="1792" width="9" style="5"/>
    <col min="1793" max="1798" width="0" style="5" hidden="1" customWidth="1"/>
    <col min="1799" max="1799" width="1.625" style="5" customWidth="1"/>
    <col min="1800" max="1800" width="42.625" style="5" customWidth="1"/>
    <col min="1801" max="1801" width="13.625" style="5" customWidth="1"/>
    <col min="1802" max="1802" width="4.625" style="5" customWidth="1"/>
    <col min="1803" max="1810" width="11.625" style="5" customWidth="1"/>
    <col min="1811" max="1811" width="0.375" style="5" customWidth="1"/>
    <col min="1812" max="2048" width="9" style="5"/>
    <col min="2049" max="2054" width="0" style="5" hidden="1" customWidth="1"/>
    <col min="2055" max="2055" width="1.625" style="5" customWidth="1"/>
    <col min="2056" max="2056" width="42.625" style="5" customWidth="1"/>
    <col min="2057" max="2057" width="13.625" style="5" customWidth="1"/>
    <col min="2058" max="2058" width="4.625" style="5" customWidth="1"/>
    <col min="2059" max="2066" width="11.625" style="5" customWidth="1"/>
    <col min="2067" max="2067" width="0.375" style="5" customWidth="1"/>
    <col min="2068" max="2304" width="9" style="5"/>
    <col min="2305" max="2310" width="0" style="5" hidden="1" customWidth="1"/>
    <col min="2311" max="2311" width="1.625" style="5" customWidth="1"/>
    <col min="2312" max="2312" width="42.625" style="5" customWidth="1"/>
    <col min="2313" max="2313" width="13.625" style="5" customWidth="1"/>
    <col min="2314" max="2314" width="4.625" style="5" customWidth="1"/>
    <col min="2315" max="2322" width="11.625" style="5" customWidth="1"/>
    <col min="2323" max="2323" width="0.375" style="5" customWidth="1"/>
    <col min="2324" max="2560" width="9" style="5"/>
    <col min="2561" max="2566" width="0" style="5" hidden="1" customWidth="1"/>
    <col min="2567" max="2567" width="1.625" style="5" customWidth="1"/>
    <col min="2568" max="2568" width="42.625" style="5" customWidth="1"/>
    <col min="2569" max="2569" width="13.625" style="5" customWidth="1"/>
    <col min="2570" max="2570" width="4.625" style="5" customWidth="1"/>
    <col min="2571" max="2578" width="11.625" style="5" customWidth="1"/>
    <col min="2579" max="2579" width="0.375" style="5" customWidth="1"/>
    <col min="2580" max="2816" width="9" style="5"/>
    <col min="2817" max="2822" width="0" style="5" hidden="1" customWidth="1"/>
    <col min="2823" max="2823" width="1.625" style="5" customWidth="1"/>
    <col min="2824" max="2824" width="42.625" style="5" customWidth="1"/>
    <col min="2825" max="2825" width="13.625" style="5" customWidth="1"/>
    <col min="2826" max="2826" width="4.625" style="5" customWidth="1"/>
    <col min="2827" max="2834" width="11.625" style="5" customWidth="1"/>
    <col min="2835" max="2835" width="0.375" style="5" customWidth="1"/>
    <col min="2836" max="3072" width="9" style="5"/>
    <col min="3073" max="3078" width="0" style="5" hidden="1" customWidth="1"/>
    <col min="3079" max="3079" width="1.625" style="5" customWidth="1"/>
    <col min="3080" max="3080" width="42.625" style="5" customWidth="1"/>
    <col min="3081" max="3081" width="13.625" style="5" customWidth="1"/>
    <col min="3082" max="3082" width="4.625" style="5" customWidth="1"/>
    <col min="3083" max="3090" width="11.625" style="5" customWidth="1"/>
    <col min="3091" max="3091" width="0.375" style="5" customWidth="1"/>
    <col min="3092" max="3328" width="9" style="5"/>
    <col min="3329" max="3334" width="0" style="5" hidden="1" customWidth="1"/>
    <col min="3335" max="3335" width="1.625" style="5" customWidth="1"/>
    <col min="3336" max="3336" width="42.625" style="5" customWidth="1"/>
    <col min="3337" max="3337" width="13.625" style="5" customWidth="1"/>
    <col min="3338" max="3338" width="4.625" style="5" customWidth="1"/>
    <col min="3339" max="3346" width="11.625" style="5" customWidth="1"/>
    <col min="3347" max="3347" width="0.375" style="5" customWidth="1"/>
    <col min="3348" max="3584" width="9" style="5"/>
    <col min="3585" max="3590" width="0" style="5" hidden="1" customWidth="1"/>
    <col min="3591" max="3591" width="1.625" style="5" customWidth="1"/>
    <col min="3592" max="3592" width="42.625" style="5" customWidth="1"/>
    <col min="3593" max="3593" width="13.625" style="5" customWidth="1"/>
    <col min="3594" max="3594" width="4.625" style="5" customWidth="1"/>
    <col min="3595" max="3602" width="11.625" style="5" customWidth="1"/>
    <col min="3603" max="3603" width="0.375" style="5" customWidth="1"/>
    <col min="3604" max="3840" width="9" style="5"/>
    <col min="3841" max="3846" width="0" style="5" hidden="1" customWidth="1"/>
    <col min="3847" max="3847" width="1.625" style="5" customWidth="1"/>
    <col min="3848" max="3848" width="42.625" style="5" customWidth="1"/>
    <col min="3849" max="3849" width="13.625" style="5" customWidth="1"/>
    <col min="3850" max="3850" width="4.625" style="5" customWidth="1"/>
    <col min="3851" max="3858" width="11.625" style="5" customWidth="1"/>
    <col min="3859" max="3859" width="0.375" style="5" customWidth="1"/>
    <col min="3860" max="4096" width="9" style="5"/>
    <col min="4097" max="4102" width="0" style="5" hidden="1" customWidth="1"/>
    <col min="4103" max="4103" width="1.625" style="5" customWidth="1"/>
    <col min="4104" max="4104" width="42.625" style="5" customWidth="1"/>
    <col min="4105" max="4105" width="13.625" style="5" customWidth="1"/>
    <col min="4106" max="4106" width="4.625" style="5" customWidth="1"/>
    <col min="4107" max="4114" width="11.625" style="5" customWidth="1"/>
    <col min="4115" max="4115" width="0.375" style="5" customWidth="1"/>
    <col min="4116" max="4352" width="9" style="5"/>
    <col min="4353" max="4358" width="0" style="5" hidden="1" customWidth="1"/>
    <col min="4359" max="4359" width="1.625" style="5" customWidth="1"/>
    <col min="4360" max="4360" width="42.625" style="5" customWidth="1"/>
    <col min="4361" max="4361" width="13.625" style="5" customWidth="1"/>
    <col min="4362" max="4362" width="4.625" style="5" customWidth="1"/>
    <col min="4363" max="4370" width="11.625" style="5" customWidth="1"/>
    <col min="4371" max="4371" width="0.375" style="5" customWidth="1"/>
    <col min="4372" max="4608" width="9" style="5"/>
    <col min="4609" max="4614" width="0" style="5" hidden="1" customWidth="1"/>
    <col min="4615" max="4615" width="1.625" style="5" customWidth="1"/>
    <col min="4616" max="4616" width="42.625" style="5" customWidth="1"/>
    <col min="4617" max="4617" width="13.625" style="5" customWidth="1"/>
    <col min="4618" max="4618" width="4.625" style="5" customWidth="1"/>
    <col min="4619" max="4626" width="11.625" style="5" customWidth="1"/>
    <col min="4627" max="4627" width="0.375" style="5" customWidth="1"/>
    <col min="4628" max="4864" width="9" style="5"/>
    <col min="4865" max="4870" width="0" style="5" hidden="1" customWidth="1"/>
    <col min="4871" max="4871" width="1.625" style="5" customWidth="1"/>
    <col min="4872" max="4872" width="42.625" style="5" customWidth="1"/>
    <col min="4873" max="4873" width="13.625" style="5" customWidth="1"/>
    <col min="4874" max="4874" width="4.625" style="5" customWidth="1"/>
    <col min="4875" max="4882" width="11.625" style="5" customWidth="1"/>
    <col min="4883" max="4883" width="0.375" style="5" customWidth="1"/>
    <col min="4884" max="5120" width="9" style="5"/>
    <col min="5121" max="5126" width="0" style="5" hidden="1" customWidth="1"/>
    <col min="5127" max="5127" width="1.625" style="5" customWidth="1"/>
    <col min="5128" max="5128" width="42.625" style="5" customWidth="1"/>
    <col min="5129" max="5129" width="13.625" style="5" customWidth="1"/>
    <col min="5130" max="5130" width="4.625" style="5" customWidth="1"/>
    <col min="5131" max="5138" width="11.625" style="5" customWidth="1"/>
    <col min="5139" max="5139" width="0.375" style="5" customWidth="1"/>
    <col min="5140" max="5376" width="9" style="5"/>
    <col min="5377" max="5382" width="0" style="5" hidden="1" customWidth="1"/>
    <col min="5383" max="5383" width="1.625" style="5" customWidth="1"/>
    <col min="5384" max="5384" width="42.625" style="5" customWidth="1"/>
    <col min="5385" max="5385" width="13.625" style="5" customWidth="1"/>
    <col min="5386" max="5386" width="4.625" style="5" customWidth="1"/>
    <col min="5387" max="5394" width="11.625" style="5" customWidth="1"/>
    <col min="5395" max="5395" width="0.375" style="5" customWidth="1"/>
    <col min="5396" max="5632" width="9" style="5"/>
    <col min="5633" max="5638" width="0" style="5" hidden="1" customWidth="1"/>
    <col min="5639" max="5639" width="1.625" style="5" customWidth="1"/>
    <col min="5640" max="5640" width="42.625" style="5" customWidth="1"/>
    <col min="5641" max="5641" width="13.625" style="5" customWidth="1"/>
    <col min="5642" max="5642" width="4.625" style="5" customWidth="1"/>
    <col min="5643" max="5650" width="11.625" style="5" customWidth="1"/>
    <col min="5651" max="5651" width="0.375" style="5" customWidth="1"/>
    <col min="5652" max="5888" width="9" style="5"/>
    <col min="5889" max="5894" width="0" style="5" hidden="1" customWidth="1"/>
    <col min="5895" max="5895" width="1.625" style="5" customWidth="1"/>
    <col min="5896" max="5896" width="42.625" style="5" customWidth="1"/>
    <col min="5897" max="5897" width="13.625" style="5" customWidth="1"/>
    <col min="5898" max="5898" width="4.625" style="5" customWidth="1"/>
    <col min="5899" max="5906" width="11.625" style="5" customWidth="1"/>
    <col min="5907" max="5907" width="0.375" style="5" customWidth="1"/>
    <col min="5908" max="6144" width="9" style="5"/>
    <col min="6145" max="6150" width="0" style="5" hidden="1" customWidth="1"/>
    <col min="6151" max="6151" width="1.625" style="5" customWidth="1"/>
    <col min="6152" max="6152" width="42.625" style="5" customWidth="1"/>
    <col min="6153" max="6153" width="13.625" style="5" customWidth="1"/>
    <col min="6154" max="6154" width="4.625" style="5" customWidth="1"/>
    <col min="6155" max="6162" width="11.625" style="5" customWidth="1"/>
    <col min="6163" max="6163" width="0.375" style="5" customWidth="1"/>
    <col min="6164" max="6400" width="9" style="5"/>
    <col min="6401" max="6406" width="0" style="5" hidden="1" customWidth="1"/>
    <col min="6407" max="6407" width="1.625" style="5" customWidth="1"/>
    <col min="6408" max="6408" width="42.625" style="5" customWidth="1"/>
    <col min="6409" max="6409" width="13.625" style="5" customWidth="1"/>
    <col min="6410" max="6410" width="4.625" style="5" customWidth="1"/>
    <col min="6411" max="6418" width="11.625" style="5" customWidth="1"/>
    <col min="6419" max="6419" width="0.375" style="5" customWidth="1"/>
    <col min="6420" max="6656" width="9" style="5"/>
    <col min="6657" max="6662" width="0" style="5" hidden="1" customWidth="1"/>
    <col min="6663" max="6663" width="1.625" style="5" customWidth="1"/>
    <col min="6664" max="6664" width="42.625" style="5" customWidth="1"/>
    <col min="6665" max="6665" width="13.625" style="5" customWidth="1"/>
    <col min="6666" max="6666" width="4.625" style="5" customWidth="1"/>
    <col min="6667" max="6674" width="11.625" style="5" customWidth="1"/>
    <col min="6675" max="6675" width="0.375" style="5" customWidth="1"/>
    <col min="6676" max="6912" width="9" style="5"/>
    <col min="6913" max="6918" width="0" style="5" hidden="1" customWidth="1"/>
    <col min="6919" max="6919" width="1.625" style="5" customWidth="1"/>
    <col min="6920" max="6920" width="42.625" style="5" customWidth="1"/>
    <col min="6921" max="6921" width="13.625" style="5" customWidth="1"/>
    <col min="6922" max="6922" width="4.625" style="5" customWidth="1"/>
    <col min="6923" max="6930" width="11.625" style="5" customWidth="1"/>
    <col min="6931" max="6931" width="0.375" style="5" customWidth="1"/>
    <col min="6932" max="7168" width="9" style="5"/>
    <col min="7169" max="7174" width="0" style="5" hidden="1" customWidth="1"/>
    <col min="7175" max="7175" width="1.625" style="5" customWidth="1"/>
    <col min="7176" max="7176" width="42.625" style="5" customWidth="1"/>
    <col min="7177" max="7177" width="13.625" style="5" customWidth="1"/>
    <col min="7178" max="7178" width="4.625" style="5" customWidth="1"/>
    <col min="7179" max="7186" width="11.625" style="5" customWidth="1"/>
    <col min="7187" max="7187" width="0.375" style="5" customWidth="1"/>
    <col min="7188" max="7424" width="9" style="5"/>
    <col min="7425" max="7430" width="0" style="5" hidden="1" customWidth="1"/>
    <col min="7431" max="7431" width="1.625" style="5" customWidth="1"/>
    <col min="7432" max="7432" width="42.625" style="5" customWidth="1"/>
    <col min="7433" max="7433" width="13.625" style="5" customWidth="1"/>
    <col min="7434" max="7434" width="4.625" style="5" customWidth="1"/>
    <col min="7435" max="7442" width="11.625" style="5" customWidth="1"/>
    <col min="7443" max="7443" width="0.375" style="5" customWidth="1"/>
    <col min="7444" max="7680" width="9" style="5"/>
    <col min="7681" max="7686" width="0" style="5" hidden="1" customWidth="1"/>
    <col min="7687" max="7687" width="1.625" style="5" customWidth="1"/>
    <col min="7688" max="7688" width="42.625" style="5" customWidth="1"/>
    <col min="7689" max="7689" width="13.625" style="5" customWidth="1"/>
    <col min="7690" max="7690" width="4.625" style="5" customWidth="1"/>
    <col min="7691" max="7698" width="11.625" style="5" customWidth="1"/>
    <col min="7699" max="7699" width="0.375" style="5" customWidth="1"/>
    <col min="7700" max="7936" width="9" style="5"/>
    <col min="7937" max="7942" width="0" style="5" hidden="1" customWidth="1"/>
    <col min="7943" max="7943" width="1.625" style="5" customWidth="1"/>
    <col min="7944" max="7944" width="42.625" style="5" customWidth="1"/>
    <col min="7945" max="7945" width="13.625" style="5" customWidth="1"/>
    <col min="7946" max="7946" width="4.625" style="5" customWidth="1"/>
    <col min="7947" max="7954" width="11.625" style="5" customWidth="1"/>
    <col min="7955" max="7955" width="0.375" style="5" customWidth="1"/>
    <col min="7956" max="8192" width="9" style="5"/>
    <col min="8193" max="8198" width="0" style="5" hidden="1" customWidth="1"/>
    <col min="8199" max="8199" width="1.625" style="5" customWidth="1"/>
    <col min="8200" max="8200" width="42.625" style="5" customWidth="1"/>
    <col min="8201" max="8201" width="13.625" style="5" customWidth="1"/>
    <col min="8202" max="8202" width="4.625" style="5" customWidth="1"/>
    <col min="8203" max="8210" width="11.625" style="5" customWidth="1"/>
    <col min="8211" max="8211" width="0.375" style="5" customWidth="1"/>
    <col min="8212" max="8448" width="9" style="5"/>
    <col min="8449" max="8454" width="0" style="5" hidden="1" customWidth="1"/>
    <col min="8455" max="8455" width="1.625" style="5" customWidth="1"/>
    <col min="8456" max="8456" width="42.625" style="5" customWidth="1"/>
    <col min="8457" max="8457" width="13.625" style="5" customWidth="1"/>
    <col min="8458" max="8458" width="4.625" style="5" customWidth="1"/>
    <col min="8459" max="8466" width="11.625" style="5" customWidth="1"/>
    <col min="8467" max="8467" width="0.375" style="5" customWidth="1"/>
    <col min="8468" max="8704" width="9" style="5"/>
    <col min="8705" max="8710" width="0" style="5" hidden="1" customWidth="1"/>
    <col min="8711" max="8711" width="1.625" style="5" customWidth="1"/>
    <col min="8712" max="8712" width="42.625" style="5" customWidth="1"/>
    <col min="8713" max="8713" width="13.625" style="5" customWidth="1"/>
    <col min="8714" max="8714" width="4.625" style="5" customWidth="1"/>
    <col min="8715" max="8722" width="11.625" style="5" customWidth="1"/>
    <col min="8723" max="8723" width="0.375" style="5" customWidth="1"/>
    <col min="8724" max="8960" width="9" style="5"/>
    <col min="8961" max="8966" width="0" style="5" hidden="1" customWidth="1"/>
    <col min="8967" max="8967" width="1.625" style="5" customWidth="1"/>
    <col min="8968" max="8968" width="42.625" style="5" customWidth="1"/>
    <col min="8969" max="8969" width="13.625" style="5" customWidth="1"/>
    <col min="8970" max="8970" width="4.625" style="5" customWidth="1"/>
    <col min="8971" max="8978" width="11.625" style="5" customWidth="1"/>
    <col min="8979" max="8979" width="0.375" style="5" customWidth="1"/>
    <col min="8980" max="9216" width="9" style="5"/>
    <col min="9217" max="9222" width="0" style="5" hidden="1" customWidth="1"/>
    <col min="9223" max="9223" width="1.625" style="5" customWidth="1"/>
    <col min="9224" max="9224" width="42.625" style="5" customWidth="1"/>
    <col min="9225" max="9225" width="13.625" style="5" customWidth="1"/>
    <col min="9226" max="9226" width="4.625" style="5" customWidth="1"/>
    <col min="9227" max="9234" width="11.625" style="5" customWidth="1"/>
    <col min="9235" max="9235" width="0.375" style="5" customWidth="1"/>
    <col min="9236" max="9472" width="9" style="5"/>
    <col min="9473" max="9478" width="0" style="5" hidden="1" customWidth="1"/>
    <col min="9479" max="9479" width="1.625" style="5" customWidth="1"/>
    <col min="9480" max="9480" width="42.625" style="5" customWidth="1"/>
    <col min="9481" max="9481" width="13.625" style="5" customWidth="1"/>
    <col min="9482" max="9482" width="4.625" style="5" customWidth="1"/>
    <col min="9483" max="9490" width="11.625" style="5" customWidth="1"/>
    <col min="9491" max="9491" width="0.375" style="5" customWidth="1"/>
    <col min="9492" max="9728" width="9" style="5"/>
    <col min="9729" max="9734" width="0" style="5" hidden="1" customWidth="1"/>
    <col min="9735" max="9735" width="1.625" style="5" customWidth="1"/>
    <col min="9736" max="9736" width="42.625" style="5" customWidth="1"/>
    <col min="9737" max="9737" width="13.625" style="5" customWidth="1"/>
    <col min="9738" max="9738" width="4.625" style="5" customWidth="1"/>
    <col min="9739" max="9746" width="11.625" style="5" customWidth="1"/>
    <col min="9747" max="9747" width="0.375" style="5" customWidth="1"/>
    <col min="9748" max="9984" width="9" style="5"/>
    <col min="9985" max="9990" width="0" style="5" hidden="1" customWidth="1"/>
    <col min="9991" max="9991" width="1.625" style="5" customWidth="1"/>
    <col min="9992" max="9992" width="42.625" style="5" customWidth="1"/>
    <col min="9993" max="9993" width="13.625" style="5" customWidth="1"/>
    <col min="9994" max="9994" width="4.625" style="5" customWidth="1"/>
    <col min="9995" max="10002" width="11.625" style="5" customWidth="1"/>
    <col min="10003" max="10003" width="0.375" style="5" customWidth="1"/>
    <col min="10004" max="10240" width="9" style="5"/>
    <col min="10241" max="10246" width="0" style="5" hidden="1" customWidth="1"/>
    <col min="10247" max="10247" width="1.625" style="5" customWidth="1"/>
    <col min="10248" max="10248" width="42.625" style="5" customWidth="1"/>
    <col min="10249" max="10249" width="13.625" style="5" customWidth="1"/>
    <col min="10250" max="10250" width="4.625" style="5" customWidth="1"/>
    <col min="10251" max="10258" width="11.625" style="5" customWidth="1"/>
    <col min="10259" max="10259" width="0.375" style="5" customWidth="1"/>
    <col min="10260" max="10496" width="9" style="5"/>
    <col min="10497" max="10502" width="0" style="5" hidden="1" customWidth="1"/>
    <col min="10503" max="10503" width="1.625" style="5" customWidth="1"/>
    <col min="10504" max="10504" width="42.625" style="5" customWidth="1"/>
    <col min="10505" max="10505" width="13.625" style="5" customWidth="1"/>
    <col min="10506" max="10506" width="4.625" style="5" customWidth="1"/>
    <col min="10507" max="10514" width="11.625" style="5" customWidth="1"/>
    <col min="10515" max="10515" width="0.375" style="5" customWidth="1"/>
    <col min="10516" max="10752" width="9" style="5"/>
    <col min="10753" max="10758" width="0" style="5" hidden="1" customWidth="1"/>
    <col min="10759" max="10759" width="1.625" style="5" customWidth="1"/>
    <col min="10760" max="10760" width="42.625" style="5" customWidth="1"/>
    <col min="10761" max="10761" width="13.625" style="5" customWidth="1"/>
    <col min="10762" max="10762" width="4.625" style="5" customWidth="1"/>
    <col min="10763" max="10770" width="11.625" style="5" customWidth="1"/>
    <col min="10771" max="10771" width="0.375" style="5" customWidth="1"/>
    <col min="10772" max="11008" width="9" style="5"/>
    <col min="11009" max="11014" width="0" style="5" hidden="1" customWidth="1"/>
    <col min="11015" max="11015" width="1.625" style="5" customWidth="1"/>
    <col min="11016" max="11016" width="42.625" style="5" customWidth="1"/>
    <col min="11017" max="11017" width="13.625" style="5" customWidth="1"/>
    <col min="11018" max="11018" width="4.625" style="5" customWidth="1"/>
    <col min="11019" max="11026" width="11.625" style="5" customWidth="1"/>
    <col min="11027" max="11027" width="0.375" style="5" customWidth="1"/>
    <col min="11028" max="11264" width="9" style="5"/>
    <col min="11265" max="11270" width="0" style="5" hidden="1" customWidth="1"/>
    <col min="11271" max="11271" width="1.625" style="5" customWidth="1"/>
    <col min="11272" max="11272" width="42.625" style="5" customWidth="1"/>
    <col min="11273" max="11273" width="13.625" style="5" customWidth="1"/>
    <col min="11274" max="11274" width="4.625" style="5" customWidth="1"/>
    <col min="11275" max="11282" width="11.625" style="5" customWidth="1"/>
    <col min="11283" max="11283" width="0.375" style="5" customWidth="1"/>
    <col min="11284" max="11520" width="9" style="5"/>
    <col min="11521" max="11526" width="0" style="5" hidden="1" customWidth="1"/>
    <col min="11527" max="11527" width="1.625" style="5" customWidth="1"/>
    <col min="11528" max="11528" width="42.625" style="5" customWidth="1"/>
    <col min="11529" max="11529" width="13.625" style="5" customWidth="1"/>
    <col min="11530" max="11530" width="4.625" style="5" customWidth="1"/>
    <col min="11531" max="11538" width="11.625" style="5" customWidth="1"/>
    <col min="11539" max="11539" width="0.375" style="5" customWidth="1"/>
    <col min="11540" max="11776" width="9" style="5"/>
    <col min="11777" max="11782" width="0" style="5" hidden="1" customWidth="1"/>
    <col min="11783" max="11783" width="1.625" style="5" customWidth="1"/>
    <col min="11784" max="11784" width="42.625" style="5" customWidth="1"/>
    <col min="11785" max="11785" width="13.625" style="5" customWidth="1"/>
    <col min="11786" max="11786" width="4.625" style="5" customWidth="1"/>
    <col min="11787" max="11794" width="11.625" style="5" customWidth="1"/>
    <col min="11795" max="11795" width="0.375" style="5" customWidth="1"/>
    <col min="11796" max="12032" width="9" style="5"/>
    <col min="12033" max="12038" width="0" style="5" hidden="1" customWidth="1"/>
    <col min="12039" max="12039" width="1.625" style="5" customWidth="1"/>
    <col min="12040" max="12040" width="42.625" style="5" customWidth="1"/>
    <col min="12041" max="12041" width="13.625" style="5" customWidth="1"/>
    <col min="12042" max="12042" width="4.625" style="5" customWidth="1"/>
    <col min="12043" max="12050" width="11.625" style="5" customWidth="1"/>
    <col min="12051" max="12051" width="0.375" style="5" customWidth="1"/>
    <col min="12052" max="12288" width="9" style="5"/>
    <col min="12289" max="12294" width="0" style="5" hidden="1" customWidth="1"/>
    <col min="12295" max="12295" width="1.625" style="5" customWidth="1"/>
    <col min="12296" max="12296" width="42.625" style="5" customWidth="1"/>
    <col min="12297" max="12297" width="13.625" style="5" customWidth="1"/>
    <col min="12298" max="12298" width="4.625" style="5" customWidth="1"/>
    <col min="12299" max="12306" width="11.625" style="5" customWidth="1"/>
    <col min="12307" max="12307" width="0.375" style="5" customWidth="1"/>
    <col min="12308" max="12544" width="9" style="5"/>
    <col min="12545" max="12550" width="0" style="5" hidden="1" customWidth="1"/>
    <col min="12551" max="12551" width="1.625" style="5" customWidth="1"/>
    <col min="12552" max="12552" width="42.625" style="5" customWidth="1"/>
    <col min="12553" max="12553" width="13.625" style="5" customWidth="1"/>
    <col min="12554" max="12554" width="4.625" style="5" customWidth="1"/>
    <col min="12555" max="12562" width="11.625" style="5" customWidth="1"/>
    <col min="12563" max="12563" width="0.375" style="5" customWidth="1"/>
    <col min="12564" max="12800" width="9" style="5"/>
    <col min="12801" max="12806" width="0" style="5" hidden="1" customWidth="1"/>
    <col min="12807" max="12807" width="1.625" style="5" customWidth="1"/>
    <col min="12808" max="12808" width="42.625" style="5" customWidth="1"/>
    <col min="12809" max="12809" width="13.625" style="5" customWidth="1"/>
    <col min="12810" max="12810" width="4.625" style="5" customWidth="1"/>
    <col min="12811" max="12818" width="11.625" style="5" customWidth="1"/>
    <col min="12819" max="12819" width="0.375" style="5" customWidth="1"/>
    <col min="12820" max="13056" width="9" style="5"/>
    <col min="13057" max="13062" width="0" style="5" hidden="1" customWidth="1"/>
    <col min="13063" max="13063" width="1.625" style="5" customWidth="1"/>
    <col min="13064" max="13064" width="42.625" style="5" customWidth="1"/>
    <col min="13065" max="13065" width="13.625" style="5" customWidth="1"/>
    <col min="13066" max="13066" width="4.625" style="5" customWidth="1"/>
    <col min="13067" max="13074" width="11.625" style="5" customWidth="1"/>
    <col min="13075" max="13075" width="0.375" style="5" customWidth="1"/>
    <col min="13076" max="13312" width="9" style="5"/>
    <col min="13313" max="13318" width="0" style="5" hidden="1" customWidth="1"/>
    <col min="13319" max="13319" width="1.625" style="5" customWidth="1"/>
    <col min="13320" max="13320" width="42.625" style="5" customWidth="1"/>
    <col min="13321" max="13321" width="13.625" style="5" customWidth="1"/>
    <col min="13322" max="13322" width="4.625" style="5" customWidth="1"/>
    <col min="13323" max="13330" width="11.625" style="5" customWidth="1"/>
    <col min="13331" max="13331" width="0.375" style="5" customWidth="1"/>
    <col min="13332" max="13568" width="9" style="5"/>
    <col min="13569" max="13574" width="0" style="5" hidden="1" customWidth="1"/>
    <col min="13575" max="13575" width="1.625" style="5" customWidth="1"/>
    <col min="13576" max="13576" width="42.625" style="5" customWidth="1"/>
    <col min="13577" max="13577" width="13.625" style="5" customWidth="1"/>
    <col min="13578" max="13578" width="4.625" style="5" customWidth="1"/>
    <col min="13579" max="13586" width="11.625" style="5" customWidth="1"/>
    <col min="13587" max="13587" width="0.375" style="5" customWidth="1"/>
    <col min="13588" max="13824" width="9" style="5"/>
    <col min="13825" max="13830" width="0" style="5" hidden="1" customWidth="1"/>
    <col min="13831" max="13831" width="1.625" style="5" customWidth="1"/>
    <col min="13832" max="13832" width="42.625" style="5" customWidth="1"/>
    <col min="13833" max="13833" width="13.625" style="5" customWidth="1"/>
    <col min="13834" max="13834" width="4.625" style="5" customWidth="1"/>
    <col min="13835" max="13842" width="11.625" style="5" customWidth="1"/>
    <col min="13843" max="13843" width="0.375" style="5" customWidth="1"/>
    <col min="13844" max="14080" width="9" style="5"/>
    <col min="14081" max="14086" width="0" style="5" hidden="1" customWidth="1"/>
    <col min="14087" max="14087" width="1.625" style="5" customWidth="1"/>
    <col min="14088" max="14088" width="42.625" style="5" customWidth="1"/>
    <col min="14089" max="14089" width="13.625" style="5" customWidth="1"/>
    <col min="14090" max="14090" width="4.625" style="5" customWidth="1"/>
    <col min="14091" max="14098" width="11.625" style="5" customWidth="1"/>
    <col min="14099" max="14099" width="0.375" style="5" customWidth="1"/>
    <col min="14100" max="14336" width="9" style="5"/>
    <col min="14337" max="14342" width="0" style="5" hidden="1" customWidth="1"/>
    <col min="14343" max="14343" width="1.625" style="5" customWidth="1"/>
    <col min="14344" max="14344" width="42.625" style="5" customWidth="1"/>
    <col min="14345" max="14345" width="13.625" style="5" customWidth="1"/>
    <col min="14346" max="14346" width="4.625" style="5" customWidth="1"/>
    <col min="14347" max="14354" width="11.625" style="5" customWidth="1"/>
    <col min="14355" max="14355" width="0.375" style="5" customWidth="1"/>
    <col min="14356" max="14592" width="9" style="5"/>
    <col min="14593" max="14598" width="0" style="5" hidden="1" customWidth="1"/>
    <col min="14599" max="14599" width="1.625" style="5" customWidth="1"/>
    <col min="14600" max="14600" width="42.625" style="5" customWidth="1"/>
    <col min="14601" max="14601" width="13.625" style="5" customWidth="1"/>
    <col min="14602" max="14602" width="4.625" style="5" customWidth="1"/>
    <col min="14603" max="14610" width="11.625" style="5" customWidth="1"/>
    <col min="14611" max="14611" width="0.375" style="5" customWidth="1"/>
    <col min="14612" max="14848" width="9" style="5"/>
    <col min="14849" max="14854" width="0" style="5" hidden="1" customWidth="1"/>
    <col min="14855" max="14855" width="1.625" style="5" customWidth="1"/>
    <col min="14856" max="14856" width="42.625" style="5" customWidth="1"/>
    <col min="14857" max="14857" width="13.625" style="5" customWidth="1"/>
    <col min="14858" max="14858" width="4.625" style="5" customWidth="1"/>
    <col min="14859" max="14866" width="11.625" style="5" customWidth="1"/>
    <col min="14867" max="14867" width="0.375" style="5" customWidth="1"/>
    <col min="14868" max="15104" width="9" style="5"/>
    <col min="15105" max="15110" width="0" style="5" hidden="1" customWidth="1"/>
    <col min="15111" max="15111" width="1.625" style="5" customWidth="1"/>
    <col min="15112" max="15112" width="42.625" style="5" customWidth="1"/>
    <col min="15113" max="15113" width="13.625" style="5" customWidth="1"/>
    <col min="15114" max="15114" width="4.625" style="5" customWidth="1"/>
    <col min="15115" max="15122" width="11.625" style="5" customWidth="1"/>
    <col min="15123" max="15123" width="0.375" style="5" customWidth="1"/>
    <col min="15124" max="15360" width="9" style="5"/>
    <col min="15361" max="15366" width="0" style="5" hidden="1" customWidth="1"/>
    <col min="15367" max="15367" width="1.625" style="5" customWidth="1"/>
    <col min="15368" max="15368" width="42.625" style="5" customWidth="1"/>
    <col min="15369" max="15369" width="13.625" style="5" customWidth="1"/>
    <col min="15370" max="15370" width="4.625" style="5" customWidth="1"/>
    <col min="15371" max="15378" width="11.625" style="5" customWidth="1"/>
    <col min="15379" max="15379" width="0.375" style="5" customWidth="1"/>
    <col min="15380" max="15616" width="9" style="5"/>
    <col min="15617" max="15622" width="0" style="5" hidden="1" customWidth="1"/>
    <col min="15623" max="15623" width="1.625" style="5" customWidth="1"/>
    <col min="15624" max="15624" width="42.625" style="5" customWidth="1"/>
    <col min="15625" max="15625" width="13.625" style="5" customWidth="1"/>
    <col min="15626" max="15626" width="4.625" style="5" customWidth="1"/>
    <col min="15627" max="15634" width="11.625" style="5" customWidth="1"/>
    <col min="15635" max="15635" width="0.375" style="5" customWidth="1"/>
    <col min="15636" max="15872" width="9" style="5"/>
    <col min="15873" max="15878" width="0" style="5" hidden="1" customWidth="1"/>
    <col min="15879" max="15879" width="1.625" style="5" customWidth="1"/>
    <col min="15880" max="15880" width="42.625" style="5" customWidth="1"/>
    <col min="15881" max="15881" width="13.625" style="5" customWidth="1"/>
    <col min="15882" max="15882" width="4.625" style="5" customWidth="1"/>
    <col min="15883" max="15890" width="11.625" style="5" customWidth="1"/>
    <col min="15891" max="15891" width="0.375" style="5" customWidth="1"/>
    <col min="15892" max="16128" width="9" style="5"/>
    <col min="16129" max="16134" width="0" style="5" hidden="1" customWidth="1"/>
    <col min="16135" max="16135" width="1.625" style="5" customWidth="1"/>
    <col min="16136" max="16136" width="42.625" style="5" customWidth="1"/>
    <col min="16137" max="16137" width="13.625" style="5" customWidth="1"/>
    <col min="16138" max="16138" width="4.625" style="5" customWidth="1"/>
    <col min="16139" max="16146" width="11.625" style="5" customWidth="1"/>
    <col min="16147" max="16147" width="0.375" style="5" customWidth="1"/>
    <col min="16148" max="16384" width="9" style="5"/>
  </cols>
  <sheetData>
    <row r="1" spans="1:20" s="2" customFormat="1" hidden="1">
      <c r="A1" s="1"/>
      <c r="B1" s="1"/>
      <c r="C1" s="1"/>
      <c r="D1" s="1"/>
      <c r="E1" s="1"/>
      <c r="H1" s="3"/>
      <c r="I1" s="3"/>
      <c r="K1" s="2">
        <v>1</v>
      </c>
      <c r="L1" s="2">
        <v>2</v>
      </c>
      <c r="M1" s="2">
        <v>3</v>
      </c>
      <c r="N1" s="2">
        <v>4</v>
      </c>
      <c r="O1" s="2">
        <v>5</v>
      </c>
      <c r="P1" s="2">
        <v>6</v>
      </c>
      <c r="Q1" s="2">
        <v>7</v>
      </c>
      <c r="R1" s="2">
        <v>8</v>
      </c>
    </row>
    <row r="2" spans="1:20" ht="11.25" hidden="1" customHeight="1">
      <c r="K2" s="7">
        <v>1</v>
      </c>
      <c r="L2" s="7">
        <v>2</v>
      </c>
      <c r="M2" s="7">
        <v>3</v>
      </c>
      <c r="N2" s="7">
        <v>4</v>
      </c>
      <c r="O2" s="7">
        <v>5</v>
      </c>
      <c r="P2" s="7">
        <v>6</v>
      </c>
      <c r="Q2" s="7">
        <v>7</v>
      </c>
      <c r="R2" s="7">
        <v>8</v>
      </c>
      <c r="S2" s="8"/>
    </row>
    <row r="3" spans="1:20" ht="7.5" customHeight="1">
      <c r="H3" s="3"/>
      <c r="I3" s="3"/>
      <c r="J3" s="2"/>
      <c r="K3" s="2"/>
      <c r="L3" s="2"/>
      <c r="M3" s="2"/>
      <c r="N3" s="2"/>
      <c r="O3" s="2"/>
      <c r="P3" s="2"/>
      <c r="Q3" s="2"/>
      <c r="R3" s="2"/>
      <c r="S3" s="2"/>
    </row>
    <row r="4" spans="1:20" s="20" customFormat="1" ht="17.25" customHeight="1">
      <c r="A4" s="9"/>
      <c r="B4" s="9"/>
      <c r="C4" s="9"/>
      <c r="D4" s="9"/>
      <c r="E4" s="9"/>
      <c r="F4" s="10"/>
      <c r="G4" s="11"/>
      <c r="H4" s="12"/>
      <c r="I4" s="13"/>
      <c r="J4" s="14" t="s">
        <v>0</v>
      </c>
      <c r="K4" s="15" t="s">
        <v>1</v>
      </c>
      <c r="L4" s="16"/>
      <c r="M4" s="17"/>
      <c r="N4" s="16"/>
      <c r="O4" s="16"/>
      <c r="P4" s="16"/>
      <c r="Q4" s="16"/>
      <c r="R4" s="16"/>
      <c r="S4" s="18"/>
      <c r="T4" s="19"/>
    </row>
    <row r="5" spans="1:20" s="20" customFormat="1" ht="17.25" customHeight="1">
      <c r="A5" s="9"/>
      <c r="B5" s="9"/>
      <c r="C5" s="9"/>
      <c r="D5" s="9"/>
      <c r="E5" s="9"/>
      <c r="F5" s="10"/>
      <c r="G5" s="11"/>
      <c r="H5" s="12"/>
      <c r="I5" s="12"/>
      <c r="J5" s="15"/>
      <c r="K5" s="15" t="s">
        <v>2</v>
      </c>
      <c r="L5" s="16"/>
      <c r="M5" s="17"/>
      <c r="N5" s="16"/>
      <c r="O5" s="16"/>
      <c r="P5" s="16"/>
      <c r="Q5" s="16"/>
      <c r="R5" s="16"/>
      <c r="S5" s="18"/>
      <c r="T5" s="19"/>
    </row>
    <row r="6" spans="1:20" s="20" customFormat="1" ht="17.25" customHeight="1">
      <c r="A6" s="9"/>
      <c r="B6" s="9"/>
      <c r="C6" s="9"/>
      <c r="D6" s="9"/>
      <c r="E6" s="9"/>
      <c r="F6" s="10"/>
      <c r="G6" s="11"/>
      <c r="H6" s="12"/>
      <c r="I6" s="12"/>
      <c r="J6" s="15"/>
      <c r="K6" s="15" t="s">
        <v>3</v>
      </c>
      <c r="L6" s="16"/>
      <c r="M6" s="17"/>
      <c r="N6" s="16"/>
      <c r="O6" s="16"/>
      <c r="P6" s="16"/>
      <c r="Q6" s="16"/>
      <c r="R6" s="16"/>
      <c r="S6" s="18"/>
      <c r="T6" s="19"/>
    </row>
    <row r="7" spans="1:20" s="20" customFormat="1" ht="7.5" customHeight="1">
      <c r="A7" s="9"/>
      <c r="B7" s="9"/>
      <c r="C7" s="9"/>
      <c r="D7" s="9"/>
      <c r="E7" s="9"/>
      <c r="F7" s="10"/>
      <c r="G7" s="11"/>
      <c r="H7" s="21"/>
      <c r="I7" s="21"/>
      <c r="J7" s="22"/>
      <c r="K7" s="13"/>
      <c r="L7" s="16"/>
      <c r="M7" s="16"/>
      <c r="N7" s="16"/>
      <c r="O7" s="16"/>
      <c r="P7" s="16"/>
      <c r="Q7" s="16"/>
      <c r="R7" s="16"/>
      <c r="S7" s="18"/>
      <c r="T7" s="19"/>
    </row>
    <row r="8" spans="1:20" s="32" customFormat="1" ht="15.75" customHeight="1">
      <c r="A8" s="23"/>
      <c r="B8" s="23"/>
      <c r="C8" s="23"/>
      <c r="D8" s="23"/>
      <c r="E8" s="23"/>
      <c r="F8" s="24"/>
      <c r="G8" s="25"/>
      <c r="H8" s="26"/>
      <c r="I8" s="27"/>
      <c r="J8" s="28" t="s">
        <v>4</v>
      </c>
      <c r="K8" s="29" t="s">
        <v>5</v>
      </c>
      <c r="L8" s="30"/>
      <c r="M8" s="31"/>
      <c r="N8" s="30"/>
      <c r="O8" s="30"/>
      <c r="P8" s="30"/>
      <c r="Q8" s="30"/>
      <c r="R8" s="30"/>
      <c r="S8" s="18"/>
      <c r="T8" s="19"/>
    </row>
    <row r="9" spans="1:20" s="32" customFormat="1" ht="15.75" customHeight="1">
      <c r="A9" s="23"/>
      <c r="B9" s="23"/>
      <c r="C9" s="23"/>
      <c r="D9" s="23"/>
      <c r="E9" s="23"/>
      <c r="F9" s="24"/>
      <c r="G9" s="25"/>
      <c r="H9" s="26"/>
      <c r="I9" s="26"/>
      <c r="J9" s="30"/>
      <c r="K9" s="29" t="s">
        <v>6</v>
      </c>
      <c r="L9" s="30"/>
      <c r="M9" s="31"/>
      <c r="N9" s="30"/>
      <c r="O9" s="30"/>
      <c r="P9" s="30"/>
      <c r="Q9" s="30"/>
      <c r="R9" s="30"/>
      <c r="S9" s="18"/>
      <c r="T9" s="19"/>
    </row>
    <row r="10" spans="1:20" s="32" customFormat="1" ht="15.75" customHeight="1">
      <c r="A10" s="23"/>
      <c r="B10" s="23"/>
      <c r="C10" s="23"/>
      <c r="D10" s="23"/>
      <c r="E10" s="23"/>
      <c r="F10" s="24"/>
      <c r="G10" s="25"/>
      <c r="H10" s="26"/>
      <c r="I10" s="26"/>
      <c r="J10" s="30"/>
      <c r="K10" s="29" t="s">
        <v>7</v>
      </c>
      <c r="L10" s="30"/>
      <c r="M10" s="31"/>
      <c r="N10" s="30"/>
      <c r="O10" s="30"/>
      <c r="P10" s="30"/>
      <c r="Q10" s="30"/>
      <c r="R10" s="30"/>
      <c r="S10" s="18"/>
      <c r="T10" s="19"/>
    </row>
    <row r="11" spans="1:20" s="32" customFormat="1" ht="7.5" customHeight="1">
      <c r="A11" s="23"/>
      <c r="B11" s="23"/>
      <c r="C11" s="23"/>
      <c r="D11" s="23"/>
      <c r="E11" s="23"/>
      <c r="F11" s="24"/>
      <c r="G11" s="25"/>
      <c r="H11" s="26"/>
      <c r="I11" s="26"/>
      <c r="J11" s="30"/>
      <c r="K11" s="30"/>
      <c r="L11" s="30"/>
      <c r="M11" s="31"/>
      <c r="N11" s="30"/>
      <c r="O11" s="30"/>
      <c r="P11" s="30"/>
      <c r="Q11" s="30"/>
      <c r="R11" s="30"/>
      <c r="S11" s="18"/>
      <c r="T11" s="19"/>
    </row>
    <row r="12" spans="1:20" s="40" customFormat="1" ht="12" customHeight="1">
      <c r="A12" s="33"/>
      <c r="B12" s="33"/>
      <c r="C12" s="33"/>
      <c r="D12" s="33"/>
      <c r="E12" s="33"/>
      <c r="F12" s="34"/>
      <c r="G12" s="35"/>
      <c r="H12" s="1334" t="s">
        <v>8</v>
      </c>
      <c r="I12" s="1334"/>
      <c r="J12" s="1335"/>
      <c r="K12" s="36" t="s">
        <v>9</v>
      </c>
      <c r="L12" s="37" t="s">
        <v>10</v>
      </c>
      <c r="M12" s="38"/>
      <c r="N12" s="38"/>
      <c r="O12" s="38"/>
      <c r="P12" s="38"/>
      <c r="Q12" s="38"/>
      <c r="R12" s="38"/>
      <c r="S12" s="39"/>
    </row>
    <row r="13" spans="1:20" s="40" customFormat="1" ht="12" customHeight="1">
      <c r="A13" s="33"/>
      <c r="B13" s="33"/>
      <c r="C13" s="33"/>
      <c r="D13" s="33"/>
      <c r="E13" s="33"/>
      <c r="F13" s="34"/>
      <c r="G13" s="35"/>
      <c r="H13" s="1336"/>
      <c r="I13" s="1336"/>
      <c r="J13" s="1337"/>
      <c r="K13" s="41"/>
      <c r="L13" s="42" t="s">
        <v>11</v>
      </c>
      <c r="M13" s="43" t="s">
        <v>12</v>
      </c>
      <c r="N13" s="43" t="s">
        <v>13</v>
      </c>
      <c r="O13" s="43" t="s">
        <v>14</v>
      </c>
      <c r="P13" s="36" t="s">
        <v>15</v>
      </c>
      <c r="Q13" s="43" t="s">
        <v>16</v>
      </c>
      <c r="R13" s="42" t="s">
        <v>17</v>
      </c>
      <c r="S13" s="39"/>
    </row>
    <row r="14" spans="1:20" s="53" customFormat="1" ht="12" customHeight="1">
      <c r="A14" s="44"/>
      <c r="B14" s="44"/>
      <c r="C14" s="44"/>
      <c r="D14" s="44"/>
      <c r="E14" s="44"/>
      <c r="F14" s="45"/>
      <c r="G14" s="46"/>
      <c r="H14" s="1336"/>
      <c r="I14" s="1336"/>
      <c r="J14" s="1337"/>
      <c r="K14" s="47"/>
      <c r="L14" s="48"/>
      <c r="M14" s="48"/>
      <c r="N14" s="49"/>
      <c r="O14" s="48"/>
      <c r="P14" s="50"/>
      <c r="Q14" s="48"/>
      <c r="R14" s="51"/>
      <c r="S14" s="52"/>
    </row>
    <row r="15" spans="1:20" s="53" customFormat="1" ht="12" customHeight="1">
      <c r="A15" s="44"/>
      <c r="B15" s="44"/>
      <c r="C15" s="44"/>
      <c r="D15" s="44"/>
      <c r="E15" s="44"/>
      <c r="F15" s="45"/>
      <c r="G15" s="46"/>
      <c r="H15" s="1336"/>
      <c r="I15" s="1336"/>
      <c r="J15" s="1337"/>
      <c r="K15" s="47"/>
      <c r="L15" s="48"/>
      <c r="M15" s="48"/>
      <c r="N15" s="49"/>
      <c r="O15" s="48"/>
      <c r="P15" s="50"/>
      <c r="Q15" s="48"/>
      <c r="R15" s="54"/>
      <c r="S15" s="52"/>
    </row>
    <row r="16" spans="1:20" s="53" customFormat="1" ht="3" customHeight="1">
      <c r="A16" s="44"/>
      <c r="B16" s="44"/>
      <c r="C16" s="44"/>
      <c r="D16" s="44"/>
      <c r="E16" s="44"/>
      <c r="F16" s="45"/>
      <c r="G16" s="46"/>
      <c r="H16" s="1336"/>
      <c r="I16" s="1336"/>
      <c r="J16" s="1337"/>
      <c r="K16" s="47"/>
      <c r="L16" s="48"/>
      <c r="M16" s="48"/>
      <c r="N16" s="49"/>
      <c r="O16" s="48"/>
      <c r="P16" s="50"/>
      <c r="Q16" s="48"/>
      <c r="R16" s="54"/>
      <c r="S16" s="52"/>
    </row>
    <row r="17" spans="1:19" s="53" customFormat="1" ht="12" customHeight="1">
      <c r="A17" s="44"/>
      <c r="B17" s="44"/>
      <c r="C17" s="44"/>
      <c r="D17" s="44"/>
      <c r="E17" s="44"/>
      <c r="F17" s="45"/>
      <c r="G17" s="46"/>
      <c r="H17" s="1338" t="s">
        <v>18</v>
      </c>
      <c r="I17" s="1338"/>
      <c r="J17" s="1339"/>
      <c r="K17" s="47"/>
      <c r="L17" s="48"/>
      <c r="M17" s="48"/>
      <c r="N17" s="49"/>
      <c r="O17" s="48"/>
      <c r="P17" s="50"/>
      <c r="Q17" s="48"/>
      <c r="R17" s="54"/>
      <c r="S17" s="52"/>
    </row>
    <row r="18" spans="1:19" s="53" customFormat="1" ht="12" customHeight="1">
      <c r="A18" s="44"/>
      <c r="B18" s="44"/>
      <c r="C18" s="44"/>
      <c r="D18" s="44"/>
      <c r="E18" s="44"/>
      <c r="F18" s="45"/>
      <c r="G18" s="46"/>
      <c r="H18" s="1338"/>
      <c r="I18" s="1338"/>
      <c r="J18" s="1339"/>
      <c r="K18" s="50"/>
      <c r="L18" s="49"/>
      <c r="M18" s="55"/>
      <c r="N18" s="56"/>
      <c r="O18" s="55"/>
      <c r="P18" s="57"/>
      <c r="Q18" s="48"/>
      <c r="R18" s="58"/>
      <c r="S18" s="52"/>
    </row>
    <row r="19" spans="1:19" s="53" customFormat="1" ht="12" customHeight="1">
      <c r="A19" s="44"/>
      <c r="B19" s="44"/>
      <c r="C19" s="44"/>
      <c r="D19" s="44"/>
      <c r="E19" s="44"/>
      <c r="F19" s="45"/>
      <c r="G19" s="46"/>
      <c r="H19" s="1338"/>
      <c r="I19" s="1338"/>
      <c r="J19" s="1339"/>
      <c r="K19" s="59" t="s">
        <v>19</v>
      </c>
      <c r="L19" s="59" t="s">
        <v>20</v>
      </c>
      <c r="M19" s="60"/>
      <c r="N19" s="60"/>
      <c r="O19" s="60"/>
      <c r="P19" s="59"/>
      <c r="Q19" s="61" t="s">
        <v>21</v>
      </c>
      <c r="R19" s="62" t="s">
        <v>22</v>
      </c>
      <c r="S19" s="52"/>
    </row>
    <row r="20" spans="1:19" s="53" customFormat="1" ht="5.25" customHeight="1">
      <c r="A20" s="44"/>
      <c r="B20" s="44"/>
      <c r="C20" s="44"/>
      <c r="D20" s="44"/>
      <c r="E20" s="44"/>
      <c r="F20" s="45"/>
      <c r="G20" s="46"/>
      <c r="H20" s="1340"/>
      <c r="I20" s="1340"/>
      <c r="J20" s="1341"/>
      <c r="K20" s="63"/>
      <c r="L20" s="64"/>
      <c r="M20" s="65"/>
      <c r="N20" s="65"/>
      <c r="O20" s="65"/>
      <c r="P20" s="66"/>
      <c r="Q20" s="67"/>
      <c r="R20" s="68"/>
      <c r="S20" s="52"/>
    </row>
    <row r="21" spans="1:19" s="78" customFormat="1" ht="7.5" customHeight="1">
      <c r="A21" s="69"/>
      <c r="B21" s="69"/>
      <c r="C21" s="69"/>
      <c r="D21" s="69"/>
      <c r="E21" s="69"/>
      <c r="F21" s="70"/>
      <c r="G21" s="71"/>
      <c r="H21" s="72"/>
      <c r="I21" s="72"/>
      <c r="J21" s="73"/>
      <c r="K21" s="74"/>
      <c r="L21" s="74"/>
      <c r="M21" s="75"/>
      <c r="N21" s="75"/>
      <c r="O21" s="75"/>
      <c r="P21" s="75"/>
      <c r="Q21" s="76"/>
      <c r="R21" s="76"/>
      <c r="S21" s="77"/>
    </row>
    <row r="22" spans="1:19" s="80" customFormat="1">
      <c r="A22" s="79"/>
      <c r="B22" s="79"/>
      <c r="C22" s="79"/>
      <c r="D22" s="79"/>
      <c r="E22" s="79"/>
      <c r="H22" s="1449" t="s">
        <v>1787</v>
      </c>
      <c r="I22" s="1451" t="s">
        <v>1788</v>
      </c>
      <c r="J22" s="1452"/>
      <c r="K22" s="1443"/>
      <c r="L22" s="1453"/>
      <c r="M22" s="1453"/>
      <c r="N22" s="1453"/>
      <c r="O22" s="1453"/>
      <c r="P22" s="1453"/>
      <c r="Q22" s="1453"/>
      <c r="R22" s="1453"/>
    </row>
    <row r="23" spans="1:19">
      <c r="A23" s="81" t="s">
        <v>23</v>
      </c>
      <c r="B23" s="81" t="s">
        <v>24</v>
      </c>
      <c r="C23" s="81" t="s">
        <v>25</v>
      </c>
      <c r="D23" s="81" t="s">
        <v>26</v>
      </c>
      <c r="E23" s="81"/>
      <c r="F23" s="7">
        <v>1</v>
      </c>
      <c r="H23" s="1442" t="s">
        <v>1521</v>
      </c>
      <c r="I23" s="1454" t="s">
        <v>27</v>
      </c>
      <c r="J23" s="1455" t="s">
        <v>454</v>
      </c>
      <c r="K23" s="1443">
        <v>133530</v>
      </c>
      <c r="L23" s="1443">
        <v>49890</v>
      </c>
      <c r="M23" s="1443">
        <v>35270</v>
      </c>
      <c r="N23" s="1443">
        <v>18430</v>
      </c>
      <c r="O23" s="1443">
        <v>11750</v>
      </c>
      <c r="P23" s="1443">
        <v>4710</v>
      </c>
      <c r="Q23" s="1443">
        <v>1410</v>
      </c>
      <c r="R23" s="1443">
        <v>12070</v>
      </c>
      <c r="S23" s="2"/>
    </row>
    <row r="24" spans="1:19">
      <c r="A24" s="81" t="s">
        <v>23</v>
      </c>
      <c r="B24" s="81" t="s">
        <v>24</v>
      </c>
      <c r="C24" s="81" t="s">
        <v>25</v>
      </c>
      <c r="D24" s="81" t="s">
        <v>26</v>
      </c>
      <c r="E24" s="81"/>
      <c r="F24" s="7">
        <v>2</v>
      </c>
      <c r="H24" s="1442" t="s">
        <v>1743</v>
      </c>
      <c r="I24" s="1444" t="s">
        <v>28</v>
      </c>
      <c r="J24" s="1452"/>
      <c r="K24" s="1443">
        <v>82870</v>
      </c>
      <c r="L24" s="1443">
        <v>23870</v>
      </c>
      <c r="M24" s="1443">
        <v>27310</v>
      </c>
      <c r="N24" s="1443">
        <v>15580</v>
      </c>
      <c r="O24" s="1443">
        <v>10150</v>
      </c>
      <c r="P24" s="1443">
        <v>4090</v>
      </c>
      <c r="Q24" s="1443">
        <v>1220</v>
      </c>
      <c r="R24" s="1443">
        <v>630</v>
      </c>
      <c r="S24" s="2"/>
    </row>
    <row r="25" spans="1:19">
      <c r="A25" s="81" t="s">
        <v>23</v>
      </c>
      <c r="B25" s="81" t="s">
        <v>24</v>
      </c>
      <c r="C25" s="81" t="s">
        <v>25</v>
      </c>
      <c r="D25" s="81" t="s">
        <v>26</v>
      </c>
      <c r="E25" s="81"/>
      <c r="F25" s="7">
        <v>3</v>
      </c>
      <c r="H25" s="1442" t="s">
        <v>1744</v>
      </c>
      <c r="I25" s="1444" t="s">
        <v>29</v>
      </c>
      <c r="J25" s="1452"/>
      <c r="K25" s="1443">
        <v>64960</v>
      </c>
      <c r="L25" s="1443">
        <v>20660</v>
      </c>
      <c r="M25" s="1443">
        <v>21870</v>
      </c>
      <c r="N25" s="1443">
        <v>11900</v>
      </c>
      <c r="O25" s="1443">
        <v>6590</v>
      </c>
      <c r="P25" s="1443">
        <v>2700</v>
      </c>
      <c r="Q25" s="1443">
        <v>670</v>
      </c>
      <c r="R25" s="1443">
        <v>570</v>
      </c>
      <c r="S25" s="2"/>
    </row>
    <row r="26" spans="1:19">
      <c r="A26" s="81" t="s">
        <v>23</v>
      </c>
      <c r="B26" s="81" t="s">
        <v>24</v>
      </c>
      <c r="C26" s="81" t="s">
        <v>25</v>
      </c>
      <c r="D26" s="81" t="s">
        <v>26</v>
      </c>
      <c r="E26" s="81"/>
      <c r="F26" s="7">
        <v>4</v>
      </c>
      <c r="H26" s="1442" t="s">
        <v>1745</v>
      </c>
      <c r="I26" s="1444" t="s">
        <v>30</v>
      </c>
      <c r="J26" s="1452"/>
      <c r="K26" s="1443">
        <v>21970</v>
      </c>
      <c r="L26" s="1443">
        <v>8910</v>
      </c>
      <c r="M26" s="1443">
        <v>7470</v>
      </c>
      <c r="N26" s="1443">
        <v>2760</v>
      </c>
      <c r="O26" s="1443">
        <v>1710</v>
      </c>
      <c r="P26" s="1443">
        <v>630</v>
      </c>
      <c r="Q26" s="1443">
        <v>230</v>
      </c>
      <c r="R26" s="1443">
        <v>250</v>
      </c>
      <c r="S26" s="2"/>
    </row>
    <row r="27" spans="1:19">
      <c r="A27" s="81" t="s">
        <v>23</v>
      </c>
      <c r="B27" s="81" t="s">
        <v>24</v>
      </c>
      <c r="C27" s="81" t="s">
        <v>25</v>
      </c>
      <c r="D27" s="81" t="s">
        <v>26</v>
      </c>
      <c r="E27" s="81"/>
      <c r="F27" s="7">
        <v>5</v>
      </c>
      <c r="H27" s="1442" t="s">
        <v>1746</v>
      </c>
      <c r="I27" s="1444" t="s">
        <v>31</v>
      </c>
      <c r="J27" s="1452"/>
      <c r="K27" s="1443">
        <v>31710</v>
      </c>
      <c r="L27" s="1443">
        <v>5670</v>
      </c>
      <c r="M27" s="1443">
        <v>11380</v>
      </c>
      <c r="N27" s="1443">
        <v>7840</v>
      </c>
      <c r="O27" s="1443">
        <v>4450</v>
      </c>
      <c r="P27" s="1443">
        <v>1850</v>
      </c>
      <c r="Q27" s="1443">
        <v>400</v>
      </c>
      <c r="R27" s="1443">
        <v>120</v>
      </c>
      <c r="S27" s="2"/>
    </row>
    <row r="28" spans="1:19">
      <c r="A28" s="81" t="s">
        <v>23</v>
      </c>
      <c r="B28" s="81" t="s">
        <v>24</v>
      </c>
      <c r="C28" s="81" t="s">
        <v>25</v>
      </c>
      <c r="D28" s="81" t="s">
        <v>26</v>
      </c>
      <c r="E28" s="81"/>
      <c r="F28" s="7">
        <v>6</v>
      </c>
      <c r="H28" s="1445" t="s">
        <v>1747</v>
      </c>
      <c r="I28" s="1444" t="s">
        <v>32</v>
      </c>
      <c r="J28" s="1452"/>
      <c r="K28" s="1443">
        <v>31130</v>
      </c>
      <c r="L28" s="1443">
        <v>5610</v>
      </c>
      <c r="M28" s="1443">
        <v>11090</v>
      </c>
      <c r="N28" s="1443">
        <v>7690</v>
      </c>
      <c r="O28" s="1443">
        <v>4370</v>
      </c>
      <c r="P28" s="1443">
        <v>1850</v>
      </c>
      <c r="Q28" s="1443">
        <v>400</v>
      </c>
      <c r="R28" s="1443">
        <v>120</v>
      </c>
      <c r="S28" s="2"/>
    </row>
    <row r="29" spans="1:19">
      <c r="F29" s="82"/>
      <c r="H29" s="1445" t="s">
        <v>1748</v>
      </c>
      <c r="I29" s="1444"/>
      <c r="J29" s="1452"/>
      <c r="K29" s="1443"/>
      <c r="L29" s="1443"/>
      <c r="M29" s="1443"/>
      <c r="N29" s="1443"/>
      <c r="O29" s="1443"/>
      <c r="P29" s="1443"/>
      <c r="Q29" s="1443"/>
      <c r="R29" s="1443"/>
      <c r="S29" s="2"/>
    </row>
    <row r="30" spans="1:19">
      <c r="A30" s="81" t="s">
        <v>23</v>
      </c>
      <c r="B30" s="81" t="s">
        <v>24</v>
      </c>
      <c r="C30" s="81" t="s">
        <v>25</v>
      </c>
      <c r="D30" s="81" t="s">
        <v>26</v>
      </c>
      <c r="E30" s="81"/>
      <c r="F30" s="7">
        <v>7</v>
      </c>
      <c r="H30" s="1446" t="s">
        <v>1749</v>
      </c>
      <c r="I30" s="1444" t="s">
        <v>33</v>
      </c>
      <c r="J30" s="1452"/>
      <c r="K30" s="1443">
        <v>580</v>
      </c>
      <c r="L30" s="1443">
        <v>60</v>
      </c>
      <c r="M30" s="1443">
        <v>290</v>
      </c>
      <c r="N30" s="1443">
        <v>140</v>
      </c>
      <c r="O30" s="1443">
        <v>80</v>
      </c>
      <c r="P30" s="1450" t="s">
        <v>34</v>
      </c>
      <c r="Q30" s="1450" t="s">
        <v>34</v>
      </c>
      <c r="R30" s="1450" t="s">
        <v>34</v>
      </c>
      <c r="S30" s="2"/>
    </row>
    <row r="31" spans="1:19">
      <c r="A31" s="81" t="s">
        <v>23</v>
      </c>
      <c r="B31" s="81" t="s">
        <v>24</v>
      </c>
      <c r="C31" s="81" t="s">
        <v>25</v>
      </c>
      <c r="D31" s="81" t="s">
        <v>26</v>
      </c>
      <c r="E31" s="81"/>
      <c r="F31" s="7">
        <v>8</v>
      </c>
      <c r="H31" s="1442" t="s">
        <v>1750</v>
      </c>
      <c r="I31" s="1444" t="s">
        <v>35</v>
      </c>
      <c r="J31" s="1452"/>
      <c r="K31" s="1443">
        <v>11280</v>
      </c>
      <c r="L31" s="1443">
        <v>6080</v>
      </c>
      <c r="M31" s="1443">
        <v>3020</v>
      </c>
      <c r="N31" s="1443">
        <v>1300</v>
      </c>
      <c r="O31" s="1443">
        <v>420</v>
      </c>
      <c r="P31" s="1443">
        <v>220</v>
      </c>
      <c r="Q31" s="1443">
        <v>40</v>
      </c>
      <c r="R31" s="1443">
        <v>200</v>
      </c>
      <c r="S31" s="2"/>
    </row>
    <row r="32" spans="1:19">
      <c r="A32" s="81" t="s">
        <v>23</v>
      </c>
      <c r="B32" s="81" t="s">
        <v>24</v>
      </c>
      <c r="C32" s="81" t="s">
        <v>25</v>
      </c>
      <c r="D32" s="81" t="s">
        <v>26</v>
      </c>
      <c r="E32" s="81"/>
      <c r="F32" s="7">
        <v>9</v>
      </c>
      <c r="H32" s="1445" t="s">
        <v>1522</v>
      </c>
      <c r="I32" s="1444" t="s">
        <v>36</v>
      </c>
      <c r="J32" s="1452"/>
      <c r="K32" s="1443">
        <v>8370</v>
      </c>
      <c r="L32" s="1443">
        <v>4820</v>
      </c>
      <c r="M32" s="1443">
        <v>2040</v>
      </c>
      <c r="N32" s="1443">
        <v>840</v>
      </c>
      <c r="O32" s="1443">
        <v>250</v>
      </c>
      <c r="P32" s="1443">
        <v>180</v>
      </c>
      <c r="Q32" s="1443">
        <v>40</v>
      </c>
      <c r="R32" s="1443">
        <v>200</v>
      </c>
      <c r="S32" s="2"/>
    </row>
    <row r="33" spans="1:19">
      <c r="F33" s="82"/>
      <c r="H33" s="1445" t="s">
        <v>1748</v>
      </c>
      <c r="I33" s="1444"/>
      <c r="J33" s="1452"/>
      <c r="K33" s="1443"/>
      <c r="L33" s="1443"/>
      <c r="M33" s="1443"/>
      <c r="N33" s="1443"/>
      <c r="O33" s="1443"/>
      <c r="P33" s="1443"/>
      <c r="Q33" s="1443"/>
      <c r="R33" s="1443"/>
      <c r="S33" s="2"/>
    </row>
    <row r="34" spans="1:19">
      <c r="A34" s="81" t="s">
        <v>23</v>
      </c>
      <c r="B34" s="81" t="s">
        <v>24</v>
      </c>
      <c r="C34" s="81" t="s">
        <v>25</v>
      </c>
      <c r="D34" s="81" t="s">
        <v>26</v>
      </c>
      <c r="E34" s="81"/>
      <c r="F34" s="7">
        <v>10</v>
      </c>
      <c r="H34" s="1446" t="s">
        <v>1749</v>
      </c>
      <c r="I34" s="1444" t="s">
        <v>33</v>
      </c>
      <c r="J34" s="1452"/>
      <c r="K34" s="1443">
        <v>2910</v>
      </c>
      <c r="L34" s="1443">
        <v>1260</v>
      </c>
      <c r="M34" s="1443">
        <v>980</v>
      </c>
      <c r="N34" s="1443">
        <v>450</v>
      </c>
      <c r="O34" s="1443">
        <v>180</v>
      </c>
      <c r="P34" s="1443">
        <v>50</v>
      </c>
      <c r="Q34" s="1450" t="s">
        <v>34</v>
      </c>
      <c r="R34" s="1450" t="s">
        <v>34</v>
      </c>
      <c r="S34" s="2"/>
    </row>
    <row r="35" spans="1:19">
      <c r="A35" s="81" t="s">
        <v>23</v>
      </c>
      <c r="B35" s="81" t="s">
        <v>24</v>
      </c>
      <c r="C35" s="81" t="s">
        <v>25</v>
      </c>
      <c r="D35" s="81" t="s">
        <v>26</v>
      </c>
      <c r="E35" s="81"/>
      <c r="F35" s="7">
        <v>11</v>
      </c>
      <c r="H35" s="1442" t="s">
        <v>1751</v>
      </c>
      <c r="I35" s="1444" t="s">
        <v>37</v>
      </c>
      <c r="J35" s="1452"/>
      <c r="K35" s="1443">
        <v>17900</v>
      </c>
      <c r="L35" s="1443">
        <v>3210</v>
      </c>
      <c r="M35" s="1443">
        <v>5450</v>
      </c>
      <c r="N35" s="1443">
        <v>3680</v>
      </c>
      <c r="O35" s="1443">
        <v>3570</v>
      </c>
      <c r="P35" s="1443">
        <v>1390</v>
      </c>
      <c r="Q35" s="1443">
        <v>550</v>
      </c>
      <c r="R35" s="1443">
        <v>60</v>
      </c>
      <c r="S35" s="2"/>
    </row>
    <row r="36" spans="1:19">
      <c r="A36" s="81" t="s">
        <v>23</v>
      </c>
      <c r="B36" s="81" t="s">
        <v>24</v>
      </c>
      <c r="C36" s="81" t="s">
        <v>25</v>
      </c>
      <c r="D36" s="81" t="s">
        <v>26</v>
      </c>
      <c r="E36" s="81"/>
      <c r="F36" s="7">
        <v>12</v>
      </c>
      <c r="H36" s="1442" t="s">
        <v>1752</v>
      </c>
      <c r="I36" s="1444" t="s">
        <v>38</v>
      </c>
      <c r="J36" s="1452"/>
      <c r="K36" s="1443">
        <v>1020</v>
      </c>
      <c r="L36" s="1443">
        <v>410</v>
      </c>
      <c r="M36" s="1443">
        <v>390</v>
      </c>
      <c r="N36" s="1443">
        <v>100</v>
      </c>
      <c r="O36" s="1443">
        <v>120</v>
      </c>
      <c r="P36" s="1450" t="s">
        <v>34</v>
      </c>
      <c r="Q36" s="1450" t="s">
        <v>34</v>
      </c>
      <c r="R36" s="1450" t="s">
        <v>34</v>
      </c>
      <c r="S36" s="2"/>
    </row>
    <row r="37" spans="1:19">
      <c r="A37" s="81" t="s">
        <v>23</v>
      </c>
      <c r="B37" s="81" t="s">
        <v>24</v>
      </c>
      <c r="C37" s="81" t="s">
        <v>25</v>
      </c>
      <c r="D37" s="81" t="s">
        <v>26</v>
      </c>
      <c r="E37" s="81"/>
      <c r="F37" s="7">
        <v>13</v>
      </c>
      <c r="H37" s="1442" t="s">
        <v>1753</v>
      </c>
      <c r="I37" s="1444" t="s">
        <v>39</v>
      </c>
      <c r="J37" s="1452"/>
      <c r="K37" s="1443">
        <v>47620</v>
      </c>
      <c r="L37" s="1443">
        <v>25520</v>
      </c>
      <c r="M37" s="1443">
        <v>7530</v>
      </c>
      <c r="N37" s="1443">
        <v>2760</v>
      </c>
      <c r="O37" s="1443">
        <v>1440</v>
      </c>
      <c r="P37" s="1443">
        <v>620</v>
      </c>
      <c r="Q37" s="1443">
        <v>180</v>
      </c>
      <c r="R37" s="1443">
        <v>9580</v>
      </c>
      <c r="S37" s="2"/>
    </row>
    <row r="38" spans="1:19">
      <c r="F38" s="82"/>
      <c r="H38" s="1442" t="s">
        <v>1523</v>
      </c>
      <c r="I38" s="1447" t="s">
        <v>41</v>
      </c>
      <c r="J38" s="1452"/>
      <c r="K38" s="1443"/>
      <c r="L38" s="1443"/>
      <c r="M38" s="1443"/>
      <c r="N38" s="1443"/>
      <c r="O38" s="1443"/>
      <c r="P38" s="1443"/>
      <c r="Q38" s="1443"/>
      <c r="R38" s="1443"/>
      <c r="S38" s="2"/>
    </row>
    <row r="39" spans="1:19">
      <c r="A39" s="81" t="s">
        <v>23</v>
      </c>
      <c r="B39" s="81" t="s">
        <v>24</v>
      </c>
      <c r="C39" s="81" t="s">
        <v>25</v>
      </c>
      <c r="D39" s="81" t="s">
        <v>26</v>
      </c>
      <c r="E39" s="81"/>
      <c r="F39" s="7">
        <v>14</v>
      </c>
      <c r="H39" s="1442" t="s">
        <v>1754</v>
      </c>
      <c r="I39" s="1447" t="s">
        <v>42</v>
      </c>
      <c r="J39" s="1452"/>
      <c r="K39" s="1443">
        <v>10830</v>
      </c>
      <c r="L39" s="1443">
        <v>6210</v>
      </c>
      <c r="M39" s="1443">
        <v>3630</v>
      </c>
      <c r="N39" s="1443">
        <v>430</v>
      </c>
      <c r="O39" s="1443">
        <v>300</v>
      </c>
      <c r="P39" s="1443">
        <v>100</v>
      </c>
      <c r="Q39" s="1443">
        <v>150</v>
      </c>
      <c r="R39" s="1450" t="s">
        <v>34</v>
      </c>
      <c r="S39" s="2"/>
    </row>
    <row r="40" spans="1:19">
      <c r="F40" s="82"/>
      <c r="H40" s="1442" t="s">
        <v>1523</v>
      </c>
      <c r="I40" s="1447" t="s">
        <v>41</v>
      </c>
      <c r="J40" s="1452"/>
      <c r="K40" s="1443"/>
      <c r="L40" s="1443"/>
      <c r="M40" s="1443"/>
      <c r="N40" s="1443"/>
      <c r="O40" s="1443"/>
      <c r="P40" s="1443"/>
      <c r="Q40" s="1443"/>
      <c r="R40" s="1443"/>
      <c r="S40" s="2"/>
    </row>
    <row r="41" spans="1:19">
      <c r="A41" s="81" t="s">
        <v>23</v>
      </c>
      <c r="B41" s="81" t="s">
        <v>24</v>
      </c>
      <c r="C41" s="81" t="s">
        <v>25</v>
      </c>
      <c r="D41" s="81" t="s">
        <v>26</v>
      </c>
      <c r="E41" s="81"/>
      <c r="F41" s="7">
        <v>15</v>
      </c>
      <c r="H41" s="1442" t="s">
        <v>1755</v>
      </c>
      <c r="I41" s="1447" t="s">
        <v>43</v>
      </c>
      <c r="J41" s="1452"/>
      <c r="K41" s="1443">
        <v>47930</v>
      </c>
      <c r="L41" s="1443">
        <v>21480</v>
      </c>
      <c r="M41" s="1443">
        <v>13730</v>
      </c>
      <c r="N41" s="1443">
        <v>5860</v>
      </c>
      <c r="O41" s="1443">
        <v>4350</v>
      </c>
      <c r="P41" s="1443">
        <v>1650</v>
      </c>
      <c r="Q41" s="1443">
        <v>740</v>
      </c>
      <c r="R41" s="1443">
        <v>130</v>
      </c>
      <c r="S41" s="2"/>
    </row>
    <row r="42" spans="1:19">
      <c r="A42" s="81" t="s">
        <v>23</v>
      </c>
      <c r="B42" s="81" t="s">
        <v>24</v>
      </c>
      <c r="C42" s="81" t="s">
        <v>25</v>
      </c>
      <c r="D42" s="81" t="s">
        <v>26</v>
      </c>
      <c r="E42" s="81"/>
      <c r="F42" s="7">
        <v>16</v>
      </c>
      <c r="H42" s="1442" t="s">
        <v>1524</v>
      </c>
      <c r="I42" s="1454" t="s">
        <v>44</v>
      </c>
      <c r="J42" s="1456" t="s">
        <v>1525</v>
      </c>
      <c r="K42" s="1443">
        <v>133340</v>
      </c>
      <c r="L42" s="1443">
        <v>49830</v>
      </c>
      <c r="M42" s="1443">
        <v>35200</v>
      </c>
      <c r="N42" s="1443">
        <v>18420</v>
      </c>
      <c r="O42" s="1443">
        <v>11730</v>
      </c>
      <c r="P42" s="1443">
        <v>4710</v>
      </c>
      <c r="Q42" s="1443">
        <v>1370</v>
      </c>
      <c r="R42" s="1443">
        <v>12070</v>
      </c>
      <c r="S42" s="2"/>
    </row>
    <row r="43" spans="1:19">
      <c r="A43" s="81" t="s">
        <v>23</v>
      </c>
      <c r="B43" s="81" t="s">
        <v>24</v>
      </c>
      <c r="C43" s="81" t="s">
        <v>25</v>
      </c>
      <c r="D43" s="81" t="s">
        <v>26</v>
      </c>
      <c r="E43" s="81"/>
      <c r="F43" s="7">
        <v>17</v>
      </c>
      <c r="H43" s="1442" t="s">
        <v>1743</v>
      </c>
      <c r="I43" s="1444" t="s">
        <v>28</v>
      </c>
      <c r="J43" s="1452"/>
      <c r="K43" s="1443">
        <v>82670</v>
      </c>
      <c r="L43" s="1443">
        <v>23820</v>
      </c>
      <c r="M43" s="1443">
        <v>27240</v>
      </c>
      <c r="N43" s="1443">
        <v>15560</v>
      </c>
      <c r="O43" s="1443">
        <v>10140</v>
      </c>
      <c r="P43" s="1443">
        <v>4090</v>
      </c>
      <c r="Q43" s="1443">
        <v>1180</v>
      </c>
      <c r="R43" s="1443">
        <v>630</v>
      </c>
      <c r="S43" s="2"/>
    </row>
    <row r="44" spans="1:19">
      <c r="A44" s="81" t="s">
        <v>23</v>
      </c>
      <c r="B44" s="81" t="s">
        <v>24</v>
      </c>
      <c r="C44" s="81" t="s">
        <v>25</v>
      </c>
      <c r="D44" s="81" t="s">
        <v>26</v>
      </c>
      <c r="E44" s="81"/>
      <c r="F44" s="7">
        <v>18</v>
      </c>
      <c r="H44" s="1442" t="s">
        <v>1744</v>
      </c>
      <c r="I44" s="1444" t="s">
        <v>29</v>
      </c>
      <c r="J44" s="1452"/>
      <c r="K44" s="1443">
        <v>64770</v>
      </c>
      <c r="L44" s="1443">
        <v>20610</v>
      </c>
      <c r="M44" s="1443">
        <v>21800</v>
      </c>
      <c r="N44" s="1443">
        <v>11880</v>
      </c>
      <c r="O44" s="1443">
        <v>6570</v>
      </c>
      <c r="P44" s="1443">
        <v>2700</v>
      </c>
      <c r="Q44" s="1443">
        <v>630</v>
      </c>
      <c r="R44" s="1443">
        <v>570</v>
      </c>
      <c r="S44" s="2"/>
    </row>
    <row r="45" spans="1:19">
      <c r="A45" s="81" t="s">
        <v>23</v>
      </c>
      <c r="B45" s="81" t="s">
        <v>24</v>
      </c>
      <c r="C45" s="81" t="s">
        <v>25</v>
      </c>
      <c r="D45" s="81" t="s">
        <v>26</v>
      </c>
      <c r="E45" s="81"/>
      <c r="F45" s="7">
        <v>19</v>
      </c>
      <c r="H45" s="1442" t="s">
        <v>1745</v>
      </c>
      <c r="I45" s="1444" t="s">
        <v>30</v>
      </c>
      <c r="J45" s="1452"/>
      <c r="K45" s="1443">
        <v>21900</v>
      </c>
      <c r="L45" s="1443">
        <v>8910</v>
      </c>
      <c r="M45" s="1443">
        <v>7400</v>
      </c>
      <c r="N45" s="1443">
        <v>2760</v>
      </c>
      <c r="O45" s="1443">
        <v>1710</v>
      </c>
      <c r="P45" s="1443">
        <v>630</v>
      </c>
      <c r="Q45" s="1443">
        <v>230</v>
      </c>
      <c r="R45" s="1443">
        <v>250</v>
      </c>
      <c r="S45" s="2"/>
    </row>
    <row r="46" spans="1:19">
      <c r="A46" s="81" t="s">
        <v>23</v>
      </c>
      <c r="B46" s="81" t="s">
        <v>24</v>
      </c>
      <c r="C46" s="81" t="s">
        <v>25</v>
      </c>
      <c r="D46" s="81" t="s">
        <v>26</v>
      </c>
      <c r="E46" s="81"/>
      <c r="F46" s="7">
        <v>20</v>
      </c>
      <c r="H46" s="1442" t="s">
        <v>1746</v>
      </c>
      <c r="I46" s="1444" t="s">
        <v>31</v>
      </c>
      <c r="J46" s="1452"/>
      <c r="K46" s="1443">
        <v>31660</v>
      </c>
      <c r="L46" s="1443">
        <v>5670</v>
      </c>
      <c r="M46" s="1443">
        <v>11380</v>
      </c>
      <c r="N46" s="1443">
        <v>7840</v>
      </c>
      <c r="O46" s="1443">
        <v>4440</v>
      </c>
      <c r="P46" s="1443">
        <v>1850</v>
      </c>
      <c r="Q46" s="1443">
        <v>360</v>
      </c>
      <c r="R46" s="1443">
        <v>120</v>
      </c>
      <c r="S46" s="2"/>
    </row>
    <row r="47" spans="1:19">
      <c r="A47" s="81" t="s">
        <v>23</v>
      </c>
      <c r="B47" s="81" t="s">
        <v>24</v>
      </c>
      <c r="C47" s="81" t="s">
        <v>25</v>
      </c>
      <c r="D47" s="81" t="s">
        <v>26</v>
      </c>
      <c r="E47" s="81"/>
      <c r="F47" s="7">
        <v>21</v>
      </c>
      <c r="H47" s="1445" t="s">
        <v>1747</v>
      </c>
      <c r="I47" s="1444" t="s">
        <v>32</v>
      </c>
      <c r="J47" s="1452"/>
      <c r="K47" s="1443">
        <v>31080</v>
      </c>
      <c r="L47" s="1443">
        <v>5610</v>
      </c>
      <c r="M47" s="1443">
        <v>11090</v>
      </c>
      <c r="N47" s="1443">
        <v>7690</v>
      </c>
      <c r="O47" s="1443">
        <v>4360</v>
      </c>
      <c r="P47" s="1443">
        <v>1850</v>
      </c>
      <c r="Q47" s="1443">
        <v>360</v>
      </c>
      <c r="R47" s="1443">
        <v>120</v>
      </c>
      <c r="S47" s="2"/>
    </row>
    <row r="48" spans="1:19">
      <c r="F48" s="82"/>
      <c r="H48" s="1445" t="s">
        <v>1748</v>
      </c>
      <c r="I48" s="1444"/>
      <c r="J48" s="1452"/>
      <c r="K48" s="1443"/>
      <c r="L48" s="1443"/>
      <c r="M48" s="1443"/>
      <c r="N48" s="1443"/>
      <c r="O48" s="1443"/>
      <c r="P48" s="1443"/>
      <c r="Q48" s="1443"/>
      <c r="R48" s="1443"/>
      <c r="S48" s="2"/>
    </row>
    <row r="49" spans="1:19">
      <c r="A49" s="81" t="s">
        <v>23</v>
      </c>
      <c r="B49" s="81" t="s">
        <v>24</v>
      </c>
      <c r="C49" s="81" t="s">
        <v>25</v>
      </c>
      <c r="D49" s="81" t="s">
        <v>26</v>
      </c>
      <c r="E49" s="81"/>
      <c r="F49" s="7">
        <v>22</v>
      </c>
      <c r="H49" s="1446" t="s">
        <v>1749</v>
      </c>
      <c r="I49" s="1444" t="s">
        <v>33</v>
      </c>
      <c r="J49" s="1452"/>
      <c r="K49" s="1443">
        <v>580</v>
      </c>
      <c r="L49" s="1443">
        <v>60</v>
      </c>
      <c r="M49" s="1443">
        <v>290</v>
      </c>
      <c r="N49" s="1443">
        <v>140</v>
      </c>
      <c r="O49" s="1443">
        <v>80</v>
      </c>
      <c r="P49" s="1450" t="s">
        <v>34</v>
      </c>
      <c r="Q49" s="1450" t="s">
        <v>34</v>
      </c>
      <c r="R49" s="1450" t="s">
        <v>34</v>
      </c>
      <c r="S49" s="2"/>
    </row>
    <row r="50" spans="1:19">
      <c r="A50" s="81" t="s">
        <v>23</v>
      </c>
      <c r="B50" s="81" t="s">
        <v>24</v>
      </c>
      <c r="C50" s="81" t="s">
        <v>25</v>
      </c>
      <c r="D50" s="81" t="s">
        <v>26</v>
      </c>
      <c r="E50" s="81"/>
      <c r="F50" s="7">
        <v>23</v>
      </c>
      <c r="H50" s="1442" t="s">
        <v>1750</v>
      </c>
      <c r="I50" s="1444" t="s">
        <v>35</v>
      </c>
      <c r="J50" s="1452"/>
      <c r="K50" s="1443">
        <v>11210</v>
      </c>
      <c r="L50" s="1443">
        <v>6030</v>
      </c>
      <c r="M50" s="1443">
        <v>3020</v>
      </c>
      <c r="N50" s="1443">
        <v>1280</v>
      </c>
      <c r="O50" s="1443">
        <v>420</v>
      </c>
      <c r="P50" s="1443">
        <v>220</v>
      </c>
      <c r="Q50" s="1443">
        <v>40</v>
      </c>
      <c r="R50" s="1443">
        <v>200</v>
      </c>
      <c r="S50" s="2"/>
    </row>
    <row r="51" spans="1:19">
      <c r="A51" s="81" t="s">
        <v>23</v>
      </c>
      <c r="B51" s="81" t="s">
        <v>24</v>
      </c>
      <c r="C51" s="81" t="s">
        <v>25</v>
      </c>
      <c r="D51" s="81" t="s">
        <v>26</v>
      </c>
      <c r="E51" s="81"/>
      <c r="F51" s="7">
        <v>24</v>
      </c>
      <c r="H51" s="1445" t="s">
        <v>1522</v>
      </c>
      <c r="I51" s="1444" t="s">
        <v>36</v>
      </c>
      <c r="J51" s="1452"/>
      <c r="K51" s="1443">
        <v>8300</v>
      </c>
      <c r="L51" s="1443">
        <v>4770</v>
      </c>
      <c r="M51" s="1443">
        <v>2040</v>
      </c>
      <c r="N51" s="1443">
        <v>830</v>
      </c>
      <c r="O51" s="1443">
        <v>250</v>
      </c>
      <c r="P51" s="1443">
        <v>180</v>
      </c>
      <c r="Q51" s="1443">
        <v>40</v>
      </c>
      <c r="R51" s="1443">
        <v>200</v>
      </c>
      <c r="S51" s="2"/>
    </row>
    <row r="52" spans="1:19">
      <c r="F52" s="82"/>
      <c r="H52" s="1445" t="s">
        <v>1748</v>
      </c>
      <c r="I52" s="1444"/>
      <c r="J52" s="1452"/>
      <c r="K52" s="1443"/>
      <c r="L52" s="1443"/>
      <c r="M52" s="1443"/>
      <c r="N52" s="1443"/>
      <c r="O52" s="1443"/>
      <c r="P52" s="1443"/>
      <c r="Q52" s="1443"/>
      <c r="R52" s="1443"/>
      <c r="S52" s="2"/>
    </row>
    <row r="53" spans="1:19">
      <c r="A53" s="81" t="s">
        <v>23</v>
      </c>
      <c r="B53" s="81" t="s">
        <v>24</v>
      </c>
      <c r="C53" s="81" t="s">
        <v>25</v>
      </c>
      <c r="D53" s="81" t="s">
        <v>26</v>
      </c>
      <c r="E53" s="81"/>
      <c r="F53" s="7">
        <v>25</v>
      </c>
      <c r="H53" s="1446" t="s">
        <v>1749</v>
      </c>
      <c r="I53" s="1444" t="s">
        <v>33</v>
      </c>
      <c r="J53" s="1452"/>
      <c r="K53" s="1443">
        <v>2910</v>
      </c>
      <c r="L53" s="1443">
        <v>1260</v>
      </c>
      <c r="M53" s="1443">
        <v>980</v>
      </c>
      <c r="N53" s="1443">
        <v>450</v>
      </c>
      <c r="O53" s="1443">
        <v>180</v>
      </c>
      <c r="P53" s="1443">
        <v>50</v>
      </c>
      <c r="Q53" s="1450" t="s">
        <v>34</v>
      </c>
      <c r="R53" s="1450" t="s">
        <v>34</v>
      </c>
      <c r="S53" s="2"/>
    </row>
    <row r="54" spans="1:19">
      <c r="A54" s="81" t="s">
        <v>23</v>
      </c>
      <c r="B54" s="81" t="s">
        <v>24</v>
      </c>
      <c r="C54" s="81" t="s">
        <v>25</v>
      </c>
      <c r="D54" s="81" t="s">
        <v>26</v>
      </c>
      <c r="E54" s="81"/>
      <c r="F54" s="7">
        <v>26</v>
      </c>
      <c r="H54" s="1442" t="s">
        <v>1751</v>
      </c>
      <c r="I54" s="1444" t="s">
        <v>37</v>
      </c>
      <c r="J54" s="1452"/>
      <c r="K54" s="1443">
        <v>17900</v>
      </c>
      <c r="L54" s="1443">
        <v>3210</v>
      </c>
      <c r="M54" s="1443">
        <v>5450</v>
      </c>
      <c r="N54" s="1443">
        <v>3680</v>
      </c>
      <c r="O54" s="1443">
        <v>3570</v>
      </c>
      <c r="P54" s="1443">
        <v>1390</v>
      </c>
      <c r="Q54" s="1443">
        <v>550</v>
      </c>
      <c r="R54" s="1443">
        <v>60</v>
      </c>
      <c r="S54" s="2"/>
    </row>
    <row r="55" spans="1:19">
      <c r="A55" s="81" t="s">
        <v>23</v>
      </c>
      <c r="B55" s="81" t="s">
        <v>24</v>
      </c>
      <c r="C55" s="81" t="s">
        <v>25</v>
      </c>
      <c r="D55" s="81" t="s">
        <v>26</v>
      </c>
      <c r="E55" s="81"/>
      <c r="F55" s="7">
        <v>27</v>
      </c>
      <c r="H55" s="1442" t="s">
        <v>1752</v>
      </c>
      <c r="I55" s="1444" t="s">
        <v>38</v>
      </c>
      <c r="J55" s="1452"/>
      <c r="K55" s="1443">
        <v>1020</v>
      </c>
      <c r="L55" s="1443">
        <v>410</v>
      </c>
      <c r="M55" s="1443">
        <v>390</v>
      </c>
      <c r="N55" s="1443">
        <v>100</v>
      </c>
      <c r="O55" s="1443">
        <v>120</v>
      </c>
      <c r="P55" s="1450" t="s">
        <v>34</v>
      </c>
      <c r="Q55" s="1450" t="s">
        <v>34</v>
      </c>
      <c r="R55" s="1450" t="s">
        <v>34</v>
      </c>
      <c r="S55" s="2"/>
    </row>
    <row r="56" spans="1:19">
      <c r="A56" s="81" t="s">
        <v>23</v>
      </c>
      <c r="B56" s="81" t="s">
        <v>24</v>
      </c>
      <c r="C56" s="81" t="s">
        <v>25</v>
      </c>
      <c r="D56" s="81" t="s">
        <v>26</v>
      </c>
      <c r="E56" s="81"/>
      <c r="F56" s="7">
        <v>28</v>
      </c>
      <c r="H56" s="1442" t="s">
        <v>1753</v>
      </c>
      <c r="I56" s="1444" t="s">
        <v>39</v>
      </c>
      <c r="J56" s="1452"/>
      <c r="K56" s="1443">
        <v>47620</v>
      </c>
      <c r="L56" s="1443">
        <v>25520</v>
      </c>
      <c r="M56" s="1443">
        <v>7530</v>
      </c>
      <c r="N56" s="1443">
        <v>2760</v>
      </c>
      <c r="O56" s="1443">
        <v>1440</v>
      </c>
      <c r="P56" s="1443">
        <v>620</v>
      </c>
      <c r="Q56" s="1443">
        <v>180</v>
      </c>
      <c r="R56" s="1443">
        <v>9580</v>
      </c>
      <c r="S56" s="2"/>
    </row>
    <row r="57" spans="1:19">
      <c r="F57" s="82"/>
      <c r="H57" s="1442" t="s">
        <v>1523</v>
      </c>
      <c r="I57" s="1447" t="s">
        <v>41</v>
      </c>
      <c r="J57" s="1452"/>
      <c r="K57" s="1443"/>
      <c r="L57" s="1443"/>
      <c r="M57" s="1443"/>
      <c r="N57" s="1443"/>
      <c r="O57" s="1443"/>
      <c r="P57" s="1443"/>
      <c r="Q57" s="1443"/>
      <c r="R57" s="1443"/>
      <c r="S57" s="2"/>
    </row>
    <row r="58" spans="1:19">
      <c r="A58" s="81" t="s">
        <v>23</v>
      </c>
      <c r="B58" s="81" t="s">
        <v>24</v>
      </c>
      <c r="C58" s="81" t="s">
        <v>25</v>
      </c>
      <c r="D58" s="81" t="s">
        <v>26</v>
      </c>
      <c r="E58" s="81"/>
      <c r="F58" s="7">
        <v>29</v>
      </c>
      <c r="H58" s="1442" t="s">
        <v>1754</v>
      </c>
      <c r="I58" s="1447" t="s">
        <v>42</v>
      </c>
      <c r="J58" s="1452"/>
      <c r="K58" s="1443">
        <v>10760</v>
      </c>
      <c r="L58" s="1443">
        <v>6210</v>
      </c>
      <c r="M58" s="1443">
        <v>3560</v>
      </c>
      <c r="N58" s="1443">
        <v>430</v>
      </c>
      <c r="O58" s="1443">
        <v>300</v>
      </c>
      <c r="P58" s="1443">
        <v>100</v>
      </c>
      <c r="Q58" s="1443">
        <v>150</v>
      </c>
      <c r="R58" s="1450" t="s">
        <v>34</v>
      </c>
      <c r="S58" s="2"/>
    </row>
    <row r="59" spans="1:19">
      <c r="F59" s="82"/>
      <c r="H59" s="1442" t="s">
        <v>1523</v>
      </c>
      <c r="I59" s="1447" t="s">
        <v>41</v>
      </c>
      <c r="J59" s="1452"/>
      <c r="K59" s="1443"/>
      <c r="L59" s="1443"/>
      <c r="M59" s="1443"/>
      <c r="N59" s="1443"/>
      <c r="O59" s="1443"/>
      <c r="P59" s="1443"/>
      <c r="Q59" s="1443"/>
      <c r="R59" s="1443"/>
      <c r="S59" s="2"/>
    </row>
    <row r="60" spans="1:19">
      <c r="A60" s="81" t="s">
        <v>23</v>
      </c>
      <c r="B60" s="81" t="s">
        <v>24</v>
      </c>
      <c r="C60" s="81" t="s">
        <v>25</v>
      </c>
      <c r="D60" s="81" t="s">
        <v>26</v>
      </c>
      <c r="E60" s="81"/>
      <c r="F60" s="7">
        <v>30</v>
      </c>
      <c r="H60" s="1442" t="s">
        <v>1755</v>
      </c>
      <c r="I60" s="1447" t="s">
        <v>43</v>
      </c>
      <c r="J60" s="1452"/>
      <c r="K60" s="1443">
        <v>47860</v>
      </c>
      <c r="L60" s="1443">
        <v>21480</v>
      </c>
      <c r="M60" s="1443">
        <v>13660</v>
      </c>
      <c r="N60" s="1443">
        <v>5860</v>
      </c>
      <c r="O60" s="1443">
        <v>4350</v>
      </c>
      <c r="P60" s="1443">
        <v>1650</v>
      </c>
      <c r="Q60" s="1443">
        <v>740</v>
      </c>
      <c r="R60" s="1443">
        <v>130</v>
      </c>
      <c r="S60" s="2"/>
    </row>
    <row r="61" spans="1:19">
      <c r="A61" s="81" t="s">
        <v>23</v>
      </c>
      <c r="B61" s="81" t="s">
        <v>24</v>
      </c>
      <c r="C61" s="81" t="s">
        <v>25</v>
      </c>
      <c r="D61" s="81" t="s">
        <v>26</v>
      </c>
      <c r="E61" s="81"/>
      <c r="F61" s="7">
        <v>31</v>
      </c>
      <c r="H61" s="1442" t="s">
        <v>1756</v>
      </c>
      <c r="I61" s="1444" t="s">
        <v>45</v>
      </c>
      <c r="J61" s="1455" t="s">
        <v>454</v>
      </c>
      <c r="K61" s="1443">
        <v>72830</v>
      </c>
      <c r="L61" s="1443">
        <v>22550</v>
      </c>
      <c r="M61" s="1443">
        <v>21430</v>
      </c>
      <c r="N61" s="1443">
        <v>13230</v>
      </c>
      <c r="O61" s="1443">
        <v>9240</v>
      </c>
      <c r="P61" s="1443">
        <v>4050</v>
      </c>
      <c r="Q61" s="1443">
        <v>1230</v>
      </c>
      <c r="R61" s="1443">
        <v>1100</v>
      </c>
      <c r="S61" s="2"/>
    </row>
    <row r="62" spans="1:19">
      <c r="A62" s="81" t="s">
        <v>23</v>
      </c>
      <c r="B62" s="81" t="s">
        <v>24</v>
      </c>
      <c r="C62" s="81" t="s">
        <v>25</v>
      </c>
      <c r="D62" s="81" t="s">
        <v>26</v>
      </c>
      <c r="E62" s="81"/>
      <c r="F62" s="7">
        <v>32</v>
      </c>
      <c r="H62" s="1442" t="s">
        <v>1743</v>
      </c>
      <c r="I62" s="1444" t="s">
        <v>28</v>
      </c>
      <c r="J62" s="1452"/>
      <c r="K62" s="1443">
        <v>60710</v>
      </c>
      <c r="L62" s="1443">
        <v>15330</v>
      </c>
      <c r="M62" s="1443">
        <v>19110</v>
      </c>
      <c r="N62" s="1443">
        <v>12390</v>
      </c>
      <c r="O62" s="1443">
        <v>8810</v>
      </c>
      <c r="P62" s="1443">
        <v>3850</v>
      </c>
      <c r="Q62" s="1443">
        <v>1070</v>
      </c>
      <c r="R62" s="1443">
        <v>150</v>
      </c>
      <c r="S62" s="2"/>
    </row>
    <row r="63" spans="1:19">
      <c r="A63" s="81" t="s">
        <v>23</v>
      </c>
      <c r="B63" s="81" t="s">
        <v>24</v>
      </c>
      <c r="C63" s="81" t="s">
        <v>25</v>
      </c>
      <c r="D63" s="81" t="s">
        <v>26</v>
      </c>
      <c r="E63" s="81"/>
      <c r="F63" s="7">
        <v>33</v>
      </c>
      <c r="H63" s="1442" t="s">
        <v>1744</v>
      </c>
      <c r="I63" s="1444" t="s">
        <v>29</v>
      </c>
      <c r="J63" s="1452"/>
      <c r="K63" s="1443">
        <v>43850</v>
      </c>
      <c r="L63" s="1443">
        <v>12600</v>
      </c>
      <c r="M63" s="1443">
        <v>13950</v>
      </c>
      <c r="N63" s="1443">
        <v>8800</v>
      </c>
      <c r="O63" s="1443">
        <v>5390</v>
      </c>
      <c r="P63" s="1443">
        <v>2460</v>
      </c>
      <c r="Q63" s="1443">
        <v>520</v>
      </c>
      <c r="R63" s="1443">
        <v>150</v>
      </c>
      <c r="S63" s="2"/>
    </row>
    <row r="64" spans="1:19">
      <c r="A64" s="81" t="s">
        <v>23</v>
      </c>
      <c r="B64" s="81" t="s">
        <v>24</v>
      </c>
      <c r="C64" s="81" t="s">
        <v>25</v>
      </c>
      <c r="D64" s="81" t="s">
        <v>26</v>
      </c>
      <c r="E64" s="81"/>
      <c r="F64" s="7">
        <v>34</v>
      </c>
      <c r="H64" s="1442" t="s">
        <v>1745</v>
      </c>
      <c r="I64" s="1444" t="s">
        <v>30</v>
      </c>
      <c r="J64" s="1452"/>
      <c r="K64" s="1443">
        <v>16030</v>
      </c>
      <c r="L64" s="1443">
        <v>6760</v>
      </c>
      <c r="M64" s="1443">
        <v>5620</v>
      </c>
      <c r="N64" s="1443">
        <v>1650</v>
      </c>
      <c r="O64" s="1443">
        <v>1240</v>
      </c>
      <c r="P64" s="1443">
        <v>520</v>
      </c>
      <c r="Q64" s="1443">
        <v>190</v>
      </c>
      <c r="R64" s="1443">
        <v>50</v>
      </c>
      <c r="S64" s="2"/>
    </row>
    <row r="65" spans="1:19">
      <c r="A65" s="81" t="s">
        <v>23</v>
      </c>
      <c r="B65" s="81" t="s">
        <v>24</v>
      </c>
      <c r="C65" s="81" t="s">
        <v>25</v>
      </c>
      <c r="D65" s="81" t="s">
        <v>26</v>
      </c>
      <c r="E65" s="81"/>
      <c r="F65" s="7">
        <v>35</v>
      </c>
      <c r="H65" s="1442" t="s">
        <v>1746</v>
      </c>
      <c r="I65" s="1444" t="s">
        <v>31</v>
      </c>
      <c r="J65" s="1452"/>
      <c r="K65" s="1443">
        <v>21180</v>
      </c>
      <c r="L65" s="1443">
        <v>2780</v>
      </c>
      <c r="M65" s="1443">
        <v>6490</v>
      </c>
      <c r="N65" s="1443">
        <v>6090</v>
      </c>
      <c r="O65" s="1443">
        <v>3720</v>
      </c>
      <c r="P65" s="1443">
        <v>1750</v>
      </c>
      <c r="Q65" s="1443">
        <v>280</v>
      </c>
      <c r="R65" s="1443">
        <v>60</v>
      </c>
      <c r="S65" s="2"/>
    </row>
    <row r="66" spans="1:19">
      <c r="A66" s="81" t="s">
        <v>23</v>
      </c>
      <c r="B66" s="81" t="s">
        <v>24</v>
      </c>
      <c r="C66" s="81" t="s">
        <v>25</v>
      </c>
      <c r="D66" s="81" t="s">
        <v>26</v>
      </c>
      <c r="E66" s="81"/>
      <c r="F66" s="7">
        <v>36</v>
      </c>
      <c r="H66" s="1445" t="s">
        <v>1747</v>
      </c>
      <c r="I66" s="1444" t="s">
        <v>32</v>
      </c>
      <c r="J66" s="1452"/>
      <c r="K66" s="1443">
        <v>20660</v>
      </c>
      <c r="L66" s="1443">
        <v>2740</v>
      </c>
      <c r="M66" s="1443">
        <v>6250</v>
      </c>
      <c r="N66" s="1443">
        <v>5950</v>
      </c>
      <c r="O66" s="1443">
        <v>3640</v>
      </c>
      <c r="P66" s="1443">
        <v>1750</v>
      </c>
      <c r="Q66" s="1443">
        <v>280</v>
      </c>
      <c r="R66" s="1443">
        <v>60</v>
      </c>
      <c r="S66" s="2"/>
    </row>
    <row r="67" spans="1:19">
      <c r="F67" s="82"/>
      <c r="H67" s="1445" t="s">
        <v>1748</v>
      </c>
      <c r="I67" s="1444"/>
      <c r="J67" s="1452"/>
      <c r="K67" s="1443"/>
      <c r="L67" s="1443"/>
      <c r="M67" s="1443"/>
      <c r="N67" s="1443"/>
      <c r="O67" s="1443"/>
      <c r="P67" s="1443"/>
      <c r="Q67" s="1443"/>
      <c r="R67" s="1443"/>
      <c r="S67" s="2"/>
    </row>
    <row r="68" spans="1:19">
      <c r="A68" s="81" t="s">
        <v>23</v>
      </c>
      <c r="B68" s="81" t="s">
        <v>24</v>
      </c>
      <c r="C68" s="81" t="s">
        <v>25</v>
      </c>
      <c r="D68" s="81" t="s">
        <v>26</v>
      </c>
      <c r="E68" s="81"/>
      <c r="F68" s="7">
        <v>37</v>
      </c>
      <c r="H68" s="1446" t="s">
        <v>1749</v>
      </c>
      <c r="I68" s="1444" t="s">
        <v>33</v>
      </c>
      <c r="J68" s="1452"/>
      <c r="K68" s="1443">
        <v>510</v>
      </c>
      <c r="L68" s="1443">
        <v>40</v>
      </c>
      <c r="M68" s="1443">
        <v>250</v>
      </c>
      <c r="N68" s="1443">
        <v>140</v>
      </c>
      <c r="O68" s="1443">
        <v>80</v>
      </c>
      <c r="P68" s="1450" t="s">
        <v>34</v>
      </c>
      <c r="Q68" s="1450" t="s">
        <v>34</v>
      </c>
      <c r="R68" s="1450" t="s">
        <v>34</v>
      </c>
      <c r="S68" s="2"/>
    </row>
    <row r="69" spans="1:19">
      <c r="A69" s="81" t="s">
        <v>23</v>
      </c>
      <c r="B69" s="81" t="s">
        <v>24</v>
      </c>
      <c r="C69" s="81" t="s">
        <v>25</v>
      </c>
      <c r="D69" s="81" t="s">
        <v>26</v>
      </c>
      <c r="E69" s="81"/>
      <c r="F69" s="7">
        <v>38</v>
      </c>
      <c r="H69" s="1442" t="s">
        <v>1750</v>
      </c>
      <c r="I69" s="1444" t="s">
        <v>35</v>
      </c>
      <c r="J69" s="1452"/>
      <c r="K69" s="1443">
        <v>6650</v>
      </c>
      <c r="L69" s="1443">
        <v>3060</v>
      </c>
      <c r="M69" s="1443">
        <v>1840</v>
      </c>
      <c r="N69" s="1443">
        <v>1050</v>
      </c>
      <c r="O69" s="1443">
        <v>420</v>
      </c>
      <c r="P69" s="1443">
        <v>190</v>
      </c>
      <c r="Q69" s="1443">
        <v>40</v>
      </c>
      <c r="R69" s="1443">
        <v>40</v>
      </c>
      <c r="S69" s="2"/>
    </row>
    <row r="70" spans="1:19">
      <c r="A70" s="81" t="s">
        <v>23</v>
      </c>
      <c r="B70" s="81" t="s">
        <v>24</v>
      </c>
      <c r="C70" s="81" t="s">
        <v>25</v>
      </c>
      <c r="D70" s="81" t="s">
        <v>26</v>
      </c>
      <c r="E70" s="81"/>
      <c r="F70" s="7">
        <v>39</v>
      </c>
      <c r="H70" s="1445" t="s">
        <v>1522</v>
      </c>
      <c r="I70" s="1444" t="s">
        <v>36</v>
      </c>
      <c r="J70" s="1452"/>
      <c r="K70" s="1443">
        <v>4460</v>
      </c>
      <c r="L70" s="1443">
        <v>2260</v>
      </c>
      <c r="M70" s="1443">
        <v>1130</v>
      </c>
      <c r="N70" s="1443">
        <v>600</v>
      </c>
      <c r="O70" s="1443">
        <v>250</v>
      </c>
      <c r="P70" s="1443">
        <v>140</v>
      </c>
      <c r="Q70" s="1443">
        <v>40</v>
      </c>
      <c r="R70" s="1443">
        <v>40</v>
      </c>
      <c r="S70" s="2"/>
    </row>
    <row r="71" spans="1:19">
      <c r="F71" s="82"/>
      <c r="H71" s="1445" t="s">
        <v>1748</v>
      </c>
      <c r="I71" s="1444"/>
      <c r="J71" s="1452"/>
      <c r="K71" s="1443"/>
      <c r="L71" s="1443"/>
      <c r="M71" s="1443"/>
      <c r="N71" s="1443"/>
      <c r="O71" s="1443"/>
      <c r="P71" s="1443"/>
      <c r="Q71" s="1443"/>
      <c r="R71" s="1443"/>
      <c r="S71" s="2"/>
    </row>
    <row r="72" spans="1:19">
      <c r="A72" s="81" t="s">
        <v>23</v>
      </c>
      <c r="B72" s="81" t="s">
        <v>24</v>
      </c>
      <c r="C72" s="81" t="s">
        <v>25</v>
      </c>
      <c r="D72" s="81" t="s">
        <v>26</v>
      </c>
      <c r="E72" s="81"/>
      <c r="F72" s="7">
        <v>40</v>
      </c>
      <c r="H72" s="1446" t="s">
        <v>1749</v>
      </c>
      <c r="I72" s="1444" t="s">
        <v>33</v>
      </c>
      <c r="J72" s="1452"/>
      <c r="K72" s="1443">
        <v>2190</v>
      </c>
      <c r="L72" s="1443">
        <v>800</v>
      </c>
      <c r="M72" s="1443">
        <v>710</v>
      </c>
      <c r="N72" s="1443">
        <v>450</v>
      </c>
      <c r="O72" s="1443">
        <v>180</v>
      </c>
      <c r="P72" s="1443">
        <v>50</v>
      </c>
      <c r="Q72" s="1450" t="s">
        <v>34</v>
      </c>
      <c r="R72" s="1450" t="s">
        <v>34</v>
      </c>
      <c r="S72" s="2"/>
    </row>
    <row r="73" spans="1:19">
      <c r="A73" s="81" t="s">
        <v>23</v>
      </c>
      <c r="B73" s="81" t="s">
        <v>24</v>
      </c>
      <c r="C73" s="81" t="s">
        <v>25</v>
      </c>
      <c r="D73" s="81" t="s">
        <v>26</v>
      </c>
      <c r="E73" s="81"/>
      <c r="F73" s="7">
        <v>41</v>
      </c>
      <c r="H73" s="1442" t="s">
        <v>1751</v>
      </c>
      <c r="I73" s="1444" t="s">
        <v>37</v>
      </c>
      <c r="J73" s="1452"/>
      <c r="K73" s="1443">
        <v>16860</v>
      </c>
      <c r="L73" s="1443">
        <v>2740</v>
      </c>
      <c r="M73" s="1443">
        <v>5170</v>
      </c>
      <c r="N73" s="1443">
        <v>3590</v>
      </c>
      <c r="O73" s="1443">
        <v>3420</v>
      </c>
      <c r="P73" s="1443">
        <v>1390</v>
      </c>
      <c r="Q73" s="1443">
        <v>550</v>
      </c>
      <c r="R73" s="1450" t="s">
        <v>34</v>
      </c>
      <c r="S73" s="2"/>
    </row>
    <row r="74" spans="1:19">
      <c r="A74" s="81" t="s">
        <v>23</v>
      </c>
      <c r="B74" s="81" t="s">
        <v>24</v>
      </c>
      <c r="C74" s="81" t="s">
        <v>25</v>
      </c>
      <c r="D74" s="81" t="s">
        <v>26</v>
      </c>
      <c r="E74" s="81"/>
      <c r="F74" s="7">
        <v>42</v>
      </c>
      <c r="H74" s="1442" t="s">
        <v>1752</v>
      </c>
      <c r="I74" s="1444" t="s">
        <v>38</v>
      </c>
      <c r="J74" s="1452"/>
      <c r="K74" s="1443">
        <v>130</v>
      </c>
      <c r="L74" s="1443">
        <v>30</v>
      </c>
      <c r="M74" s="1443">
        <v>70</v>
      </c>
      <c r="N74" s="1450" t="s">
        <v>34</v>
      </c>
      <c r="O74" s="1443">
        <v>30</v>
      </c>
      <c r="P74" s="1450" t="s">
        <v>34</v>
      </c>
      <c r="Q74" s="1450" t="s">
        <v>34</v>
      </c>
      <c r="R74" s="1450" t="s">
        <v>34</v>
      </c>
      <c r="S74" s="2"/>
    </row>
    <row r="75" spans="1:19">
      <c r="A75" s="81" t="s">
        <v>23</v>
      </c>
      <c r="B75" s="81" t="s">
        <v>24</v>
      </c>
      <c r="C75" s="81" t="s">
        <v>25</v>
      </c>
      <c r="D75" s="81" t="s">
        <v>26</v>
      </c>
      <c r="E75" s="81"/>
      <c r="F75" s="7">
        <v>43</v>
      </c>
      <c r="H75" s="1442" t="s">
        <v>1753</v>
      </c>
      <c r="I75" s="1444" t="s">
        <v>39</v>
      </c>
      <c r="J75" s="1452"/>
      <c r="K75" s="1443">
        <v>11740</v>
      </c>
      <c r="L75" s="1443">
        <v>7160</v>
      </c>
      <c r="M75" s="1443">
        <v>2210</v>
      </c>
      <c r="N75" s="1443">
        <v>840</v>
      </c>
      <c r="O75" s="1443">
        <v>360</v>
      </c>
      <c r="P75" s="1443">
        <v>200</v>
      </c>
      <c r="Q75" s="1443">
        <v>160</v>
      </c>
      <c r="R75" s="1443">
        <v>800</v>
      </c>
      <c r="S75" s="2"/>
    </row>
    <row r="76" spans="1:19">
      <c r="F76" s="82"/>
      <c r="H76" s="1442" t="s">
        <v>1523</v>
      </c>
      <c r="I76" s="1447" t="s">
        <v>41</v>
      </c>
      <c r="J76" s="1452"/>
      <c r="K76" s="1443"/>
      <c r="L76" s="1443"/>
      <c r="M76" s="1443"/>
      <c r="N76" s="1443"/>
      <c r="O76" s="1443"/>
      <c r="P76" s="1443"/>
      <c r="Q76" s="1443"/>
      <c r="R76" s="1443"/>
      <c r="S76" s="2"/>
    </row>
    <row r="77" spans="1:19">
      <c r="A77" s="81" t="s">
        <v>23</v>
      </c>
      <c r="B77" s="81" t="s">
        <v>24</v>
      </c>
      <c r="C77" s="81" t="s">
        <v>25</v>
      </c>
      <c r="D77" s="81" t="s">
        <v>26</v>
      </c>
      <c r="E77" s="81"/>
      <c r="F77" s="7">
        <v>44</v>
      </c>
      <c r="H77" s="1442" t="s">
        <v>1754</v>
      </c>
      <c r="I77" s="1447" t="s">
        <v>42</v>
      </c>
      <c r="J77" s="1452"/>
      <c r="K77" s="1443">
        <v>9340</v>
      </c>
      <c r="L77" s="1443">
        <v>5100</v>
      </c>
      <c r="M77" s="1443">
        <v>3290</v>
      </c>
      <c r="N77" s="1443">
        <v>400</v>
      </c>
      <c r="O77" s="1443">
        <v>300</v>
      </c>
      <c r="P77" s="1443">
        <v>100</v>
      </c>
      <c r="Q77" s="1443">
        <v>150</v>
      </c>
      <c r="R77" s="1450" t="s">
        <v>34</v>
      </c>
      <c r="S77" s="2"/>
    </row>
    <row r="78" spans="1:19">
      <c r="F78" s="82"/>
      <c r="H78" s="1442" t="s">
        <v>1523</v>
      </c>
      <c r="I78" s="1447" t="s">
        <v>41</v>
      </c>
      <c r="J78" s="1452"/>
      <c r="K78" s="1443"/>
      <c r="L78" s="1443"/>
      <c r="M78" s="1443"/>
      <c r="N78" s="1443"/>
      <c r="O78" s="1443"/>
      <c r="P78" s="1443"/>
      <c r="Q78" s="1443"/>
      <c r="R78" s="1443"/>
      <c r="S78" s="2"/>
    </row>
    <row r="79" spans="1:19">
      <c r="A79" s="81" t="s">
        <v>23</v>
      </c>
      <c r="B79" s="81" t="s">
        <v>24</v>
      </c>
      <c r="C79" s="81" t="s">
        <v>25</v>
      </c>
      <c r="D79" s="81" t="s">
        <v>26</v>
      </c>
      <c r="E79" s="81"/>
      <c r="F79" s="7">
        <v>45</v>
      </c>
      <c r="H79" s="1442" t="s">
        <v>1755</v>
      </c>
      <c r="I79" s="1447" t="s">
        <v>43</v>
      </c>
      <c r="J79" s="1452"/>
      <c r="K79" s="1443">
        <v>40950</v>
      </c>
      <c r="L79" s="1443">
        <v>16360</v>
      </c>
      <c r="M79" s="1443">
        <v>12230</v>
      </c>
      <c r="N79" s="1443">
        <v>5720</v>
      </c>
      <c r="O79" s="1443">
        <v>4220</v>
      </c>
      <c r="P79" s="1443">
        <v>1650</v>
      </c>
      <c r="Q79" s="1443">
        <v>740</v>
      </c>
      <c r="R79" s="1443">
        <v>30</v>
      </c>
      <c r="S79" s="2"/>
    </row>
    <row r="80" spans="1:19">
      <c r="A80" s="81" t="s">
        <v>23</v>
      </c>
      <c r="B80" s="81" t="s">
        <v>24</v>
      </c>
      <c r="C80" s="81" t="s">
        <v>25</v>
      </c>
      <c r="D80" s="81" t="s">
        <v>26</v>
      </c>
      <c r="E80" s="81"/>
      <c r="F80" s="7">
        <v>46</v>
      </c>
      <c r="H80" s="1442" t="s">
        <v>1757</v>
      </c>
      <c r="I80" s="1444" t="s">
        <v>46</v>
      </c>
      <c r="J80" s="1455" t="s">
        <v>454</v>
      </c>
      <c r="K80" s="1443">
        <v>59180</v>
      </c>
      <c r="L80" s="1443">
        <v>27280</v>
      </c>
      <c r="M80" s="1443">
        <v>13770</v>
      </c>
      <c r="N80" s="1443">
        <v>5190</v>
      </c>
      <c r="O80" s="1443">
        <v>2490</v>
      </c>
      <c r="P80" s="1443">
        <v>660</v>
      </c>
      <c r="Q80" s="1443">
        <v>140</v>
      </c>
      <c r="R80" s="1443">
        <v>9640</v>
      </c>
      <c r="S80" s="2"/>
    </row>
    <row r="81" spans="1:19">
      <c r="A81" s="81" t="s">
        <v>23</v>
      </c>
      <c r="B81" s="81" t="s">
        <v>24</v>
      </c>
      <c r="C81" s="81" t="s">
        <v>25</v>
      </c>
      <c r="D81" s="81" t="s">
        <v>26</v>
      </c>
      <c r="E81" s="81"/>
      <c r="F81" s="7">
        <v>47</v>
      </c>
      <c r="H81" s="1442" t="s">
        <v>1743</v>
      </c>
      <c r="I81" s="1444" t="s">
        <v>28</v>
      </c>
      <c r="J81" s="1452"/>
      <c r="K81" s="1443">
        <v>21820</v>
      </c>
      <c r="L81" s="1443">
        <v>8490</v>
      </c>
      <c r="M81" s="1443">
        <v>8130</v>
      </c>
      <c r="N81" s="1443">
        <v>3180</v>
      </c>
      <c r="O81" s="1443">
        <v>1330</v>
      </c>
      <c r="P81" s="1443">
        <v>250</v>
      </c>
      <c r="Q81" s="1443">
        <v>120</v>
      </c>
      <c r="R81" s="1443">
        <v>340</v>
      </c>
      <c r="S81" s="2"/>
    </row>
    <row r="82" spans="1:19">
      <c r="A82" s="81" t="s">
        <v>23</v>
      </c>
      <c r="B82" s="81" t="s">
        <v>24</v>
      </c>
      <c r="C82" s="81" t="s">
        <v>25</v>
      </c>
      <c r="D82" s="81" t="s">
        <v>26</v>
      </c>
      <c r="E82" s="81"/>
      <c r="F82" s="7">
        <v>48</v>
      </c>
      <c r="H82" s="1442" t="s">
        <v>1744</v>
      </c>
      <c r="I82" s="1444" t="s">
        <v>29</v>
      </c>
      <c r="J82" s="1452"/>
      <c r="K82" s="1443">
        <v>20830</v>
      </c>
      <c r="L82" s="1443">
        <v>8010</v>
      </c>
      <c r="M82" s="1443">
        <v>7850</v>
      </c>
      <c r="N82" s="1443">
        <v>3080</v>
      </c>
      <c r="O82" s="1443">
        <v>1190</v>
      </c>
      <c r="P82" s="1443">
        <v>250</v>
      </c>
      <c r="Q82" s="1443">
        <v>120</v>
      </c>
      <c r="R82" s="1443">
        <v>340</v>
      </c>
      <c r="S82" s="2"/>
    </row>
    <row r="83" spans="1:19">
      <c r="A83" s="81" t="s">
        <v>23</v>
      </c>
      <c r="B83" s="81" t="s">
        <v>24</v>
      </c>
      <c r="C83" s="81" t="s">
        <v>25</v>
      </c>
      <c r="D83" s="81" t="s">
        <v>26</v>
      </c>
      <c r="E83" s="81"/>
      <c r="F83" s="7">
        <v>49</v>
      </c>
      <c r="H83" s="1442" t="s">
        <v>1745</v>
      </c>
      <c r="I83" s="1444" t="s">
        <v>30</v>
      </c>
      <c r="J83" s="1452"/>
      <c r="K83" s="1443">
        <v>5850</v>
      </c>
      <c r="L83" s="1443">
        <v>2150</v>
      </c>
      <c r="M83" s="1443">
        <v>1780</v>
      </c>
      <c r="N83" s="1443">
        <v>1110</v>
      </c>
      <c r="O83" s="1443">
        <v>470</v>
      </c>
      <c r="P83" s="1443">
        <v>110</v>
      </c>
      <c r="Q83" s="1443">
        <v>40</v>
      </c>
      <c r="R83" s="1443">
        <v>190</v>
      </c>
      <c r="S83" s="2"/>
    </row>
    <row r="84" spans="1:19">
      <c r="A84" s="81" t="s">
        <v>23</v>
      </c>
      <c r="B84" s="81" t="s">
        <v>24</v>
      </c>
      <c r="C84" s="81" t="s">
        <v>25</v>
      </c>
      <c r="D84" s="81" t="s">
        <v>26</v>
      </c>
      <c r="E84" s="81"/>
      <c r="F84" s="7">
        <v>50</v>
      </c>
      <c r="H84" s="1442" t="s">
        <v>1746</v>
      </c>
      <c r="I84" s="1444" t="s">
        <v>31</v>
      </c>
      <c r="J84" s="1452"/>
      <c r="K84" s="1443">
        <v>10460</v>
      </c>
      <c r="L84" s="1443">
        <v>2890</v>
      </c>
      <c r="M84" s="1443">
        <v>4890</v>
      </c>
      <c r="N84" s="1443">
        <v>1750</v>
      </c>
      <c r="O84" s="1443">
        <v>720</v>
      </c>
      <c r="P84" s="1443">
        <v>100</v>
      </c>
      <c r="Q84" s="1443">
        <v>80</v>
      </c>
      <c r="R84" s="1443">
        <v>40</v>
      </c>
      <c r="S84" s="2"/>
    </row>
    <row r="85" spans="1:19">
      <c r="A85" s="81" t="s">
        <v>23</v>
      </c>
      <c r="B85" s="81" t="s">
        <v>24</v>
      </c>
      <c r="C85" s="81" t="s">
        <v>25</v>
      </c>
      <c r="D85" s="81" t="s">
        <v>26</v>
      </c>
      <c r="E85" s="81"/>
      <c r="F85" s="7">
        <v>51</v>
      </c>
      <c r="H85" s="1445" t="s">
        <v>1747</v>
      </c>
      <c r="I85" s="1444" t="s">
        <v>32</v>
      </c>
      <c r="J85" s="1452"/>
      <c r="K85" s="1443">
        <v>10390</v>
      </c>
      <c r="L85" s="1443">
        <v>2870</v>
      </c>
      <c r="M85" s="1443">
        <v>4840</v>
      </c>
      <c r="N85" s="1443">
        <v>1750</v>
      </c>
      <c r="O85" s="1443">
        <v>720</v>
      </c>
      <c r="P85" s="1443">
        <v>100</v>
      </c>
      <c r="Q85" s="1443">
        <v>80</v>
      </c>
      <c r="R85" s="1443">
        <v>40</v>
      </c>
      <c r="S85" s="2"/>
    </row>
    <row r="86" spans="1:19">
      <c r="F86" s="82"/>
      <c r="H86" s="1445" t="s">
        <v>1748</v>
      </c>
      <c r="I86" s="1444"/>
      <c r="J86" s="1452"/>
      <c r="K86" s="1443"/>
      <c r="L86" s="1443"/>
      <c r="M86" s="1443"/>
      <c r="N86" s="1443"/>
      <c r="O86" s="1443"/>
      <c r="P86" s="1443"/>
      <c r="Q86" s="1443"/>
      <c r="R86" s="1443"/>
      <c r="S86" s="2"/>
    </row>
    <row r="87" spans="1:19">
      <c r="A87" s="81" t="s">
        <v>23</v>
      </c>
      <c r="B87" s="81" t="s">
        <v>24</v>
      </c>
      <c r="C87" s="81" t="s">
        <v>25</v>
      </c>
      <c r="D87" s="81" t="s">
        <v>26</v>
      </c>
      <c r="E87" s="81"/>
      <c r="F87" s="7">
        <v>52</v>
      </c>
      <c r="H87" s="1446" t="s">
        <v>1749</v>
      </c>
      <c r="I87" s="1444" t="s">
        <v>33</v>
      </c>
      <c r="J87" s="1452"/>
      <c r="K87" s="1443">
        <v>70</v>
      </c>
      <c r="L87" s="1443">
        <v>20</v>
      </c>
      <c r="M87" s="1443">
        <v>50</v>
      </c>
      <c r="N87" s="1450" t="s">
        <v>34</v>
      </c>
      <c r="O87" s="1450" t="s">
        <v>34</v>
      </c>
      <c r="P87" s="1450" t="s">
        <v>34</v>
      </c>
      <c r="Q87" s="1450" t="s">
        <v>34</v>
      </c>
      <c r="R87" s="1450" t="s">
        <v>34</v>
      </c>
      <c r="S87" s="2"/>
    </row>
    <row r="88" spans="1:19">
      <c r="A88" s="81" t="s">
        <v>23</v>
      </c>
      <c r="B88" s="81" t="s">
        <v>24</v>
      </c>
      <c r="C88" s="81" t="s">
        <v>25</v>
      </c>
      <c r="D88" s="81" t="s">
        <v>26</v>
      </c>
      <c r="E88" s="81"/>
      <c r="F88" s="7">
        <v>53</v>
      </c>
      <c r="H88" s="1442" t="s">
        <v>1750</v>
      </c>
      <c r="I88" s="1444" t="s">
        <v>35</v>
      </c>
      <c r="J88" s="1452"/>
      <c r="K88" s="1443">
        <v>4520</v>
      </c>
      <c r="L88" s="1443">
        <v>2960</v>
      </c>
      <c r="M88" s="1443">
        <v>1180</v>
      </c>
      <c r="N88" s="1443">
        <v>230</v>
      </c>
      <c r="O88" s="1450" t="s">
        <v>34</v>
      </c>
      <c r="P88" s="1443">
        <v>40</v>
      </c>
      <c r="Q88" s="1450" t="s">
        <v>34</v>
      </c>
      <c r="R88" s="1443">
        <v>110</v>
      </c>
      <c r="S88" s="2"/>
    </row>
    <row r="89" spans="1:19">
      <c r="A89" s="81" t="s">
        <v>23</v>
      </c>
      <c r="B89" s="81" t="s">
        <v>24</v>
      </c>
      <c r="C89" s="81" t="s">
        <v>25</v>
      </c>
      <c r="D89" s="81" t="s">
        <v>26</v>
      </c>
      <c r="E89" s="81"/>
      <c r="F89" s="7">
        <v>54</v>
      </c>
      <c r="H89" s="1445" t="s">
        <v>1522</v>
      </c>
      <c r="I89" s="1444" t="s">
        <v>36</v>
      </c>
      <c r="J89" s="1452"/>
      <c r="K89" s="1443">
        <v>3800</v>
      </c>
      <c r="L89" s="1443">
        <v>2510</v>
      </c>
      <c r="M89" s="1443">
        <v>910</v>
      </c>
      <c r="N89" s="1443">
        <v>230</v>
      </c>
      <c r="O89" s="1450" t="s">
        <v>34</v>
      </c>
      <c r="P89" s="1443">
        <v>40</v>
      </c>
      <c r="Q89" s="1450" t="s">
        <v>34</v>
      </c>
      <c r="R89" s="1443">
        <v>110</v>
      </c>
      <c r="S89" s="2"/>
    </row>
    <row r="90" spans="1:19">
      <c r="F90" s="82"/>
      <c r="H90" s="1445" t="s">
        <v>1748</v>
      </c>
      <c r="I90" s="1444"/>
      <c r="J90" s="1452"/>
      <c r="K90" s="1443"/>
      <c r="L90" s="1443"/>
      <c r="M90" s="1443"/>
      <c r="N90" s="1443"/>
      <c r="O90" s="1443"/>
      <c r="P90" s="1443"/>
      <c r="Q90" s="1443"/>
      <c r="R90" s="1443"/>
      <c r="S90" s="2"/>
    </row>
    <row r="91" spans="1:19">
      <c r="A91" s="81" t="s">
        <v>23</v>
      </c>
      <c r="B91" s="81" t="s">
        <v>24</v>
      </c>
      <c r="C91" s="81" t="s">
        <v>25</v>
      </c>
      <c r="D91" s="81" t="s">
        <v>26</v>
      </c>
      <c r="E91" s="81"/>
      <c r="F91" s="7">
        <v>55</v>
      </c>
      <c r="H91" s="1446" t="s">
        <v>1749</v>
      </c>
      <c r="I91" s="1444" t="s">
        <v>33</v>
      </c>
      <c r="J91" s="1452"/>
      <c r="K91" s="1443">
        <v>720</v>
      </c>
      <c r="L91" s="1443">
        <v>460</v>
      </c>
      <c r="M91" s="1443">
        <v>270</v>
      </c>
      <c r="N91" s="1450" t="s">
        <v>34</v>
      </c>
      <c r="O91" s="1450" t="s">
        <v>34</v>
      </c>
      <c r="P91" s="1450" t="s">
        <v>34</v>
      </c>
      <c r="Q91" s="1450" t="s">
        <v>34</v>
      </c>
      <c r="R91" s="1450" t="s">
        <v>34</v>
      </c>
      <c r="S91" s="2"/>
    </row>
    <row r="92" spans="1:19">
      <c r="A92" s="81" t="s">
        <v>23</v>
      </c>
      <c r="B92" s="81" t="s">
        <v>24</v>
      </c>
      <c r="C92" s="81" t="s">
        <v>25</v>
      </c>
      <c r="D92" s="81" t="s">
        <v>26</v>
      </c>
      <c r="E92" s="81"/>
      <c r="F92" s="7">
        <v>56</v>
      </c>
      <c r="H92" s="1442" t="s">
        <v>1751</v>
      </c>
      <c r="I92" s="1444" t="s">
        <v>37</v>
      </c>
      <c r="J92" s="1452"/>
      <c r="K92" s="1443">
        <v>990</v>
      </c>
      <c r="L92" s="1443">
        <v>480</v>
      </c>
      <c r="M92" s="1443">
        <v>280</v>
      </c>
      <c r="N92" s="1443">
        <v>90</v>
      </c>
      <c r="O92" s="1443">
        <v>140</v>
      </c>
      <c r="P92" s="1450" t="s">
        <v>34</v>
      </c>
      <c r="Q92" s="1450" t="s">
        <v>34</v>
      </c>
      <c r="R92" s="1450" t="s">
        <v>34</v>
      </c>
      <c r="S92" s="2"/>
    </row>
    <row r="93" spans="1:19">
      <c r="A93" s="81" t="s">
        <v>23</v>
      </c>
      <c r="B93" s="81" t="s">
        <v>24</v>
      </c>
      <c r="C93" s="81" t="s">
        <v>25</v>
      </c>
      <c r="D93" s="81" t="s">
        <v>26</v>
      </c>
      <c r="E93" s="81"/>
      <c r="F93" s="7">
        <v>57</v>
      </c>
      <c r="H93" s="1442" t="s">
        <v>1752</v>
      </c>
      <c r="I93" s="1444" t="s">
        <v>38</v>
      </c>
      <c r="J93" s="1452"/>
      <c r="K93" s="1443">
        <v>890</v>
      </c>
      <c r="L93" s="1443">
        <v>380</v>
      </c>
      <c r="M93" s="1443">
        <v>330</v>
      </c>
      <c r="N93" s="1443">
        <v>100</v>
      </c>
      <c r="O93" s="1443">
        <v>90</v>
      </c>
      <c r="P93" s="1450" t="s">
        <v>34</v>
      </c>
      <c r="Q93" s="1450" t="s">
        <v>34</v>
      </c>
      <c r="R93" s="1450" t="s">
        <v>34</v>
      </c>
      <c r="S93" s="2"/>
    </row>
    <row r="94" spans="1:19">
      <c r="A94" s="81" t="s">
        <v>23</v>
      </c>
      <c r="B94" s="81" t="s">
        <v>24</v>
      </c>
      <c r="C94" s="81" t="s">
        <v>25</v>
      </c>
      <c r="D94" s="81" t="s">
        <v>26</v>
      </c>
      <c r="E94" s="81"/>
      <c r="F94" s="7">
        <v>58</v>
      </c>
      <c r="H94" s="1442" t="s">
        <v>1753</v>
      </c>
      <c r="I94" s="1444" t="s">
        <v>39</v>
      </c>
      <c r="J94" s="1452"/>
      <c r="K94" s="1443">
        <v>34840</v>
      </c>
      <c r="L94" s="1443">
        <v>18360</v>
      </c>
      <c r="M94" s="1443">
        <v>5310</v>
      </c>
      <c r="N94" s="1443">
        <v>1910</v>
      </c>
      <c r="O94" s="1443">
        <v>1080</v>
      </c>
      <c r="P94" s="1443">
        <v>410</v>
      </c>
      <c r="Q94" s="1443">
        <v>30</v>
      </c>
      <c r="R94" s="1443">
        <v>7740</v>
      </c>
      <c r="S94" s="2"/>
    </row>
    <row r="95" spans="1:19">
      <c r="F95" s="82"/>
      <c r="H95" s="1442" t="s">
        <v>1523</v>
      </c>
      <c r="I95" s="1447" t="s">
        <v>41</v>
      </c>
      <c r="J95" s="1452"/>
      <c r="K95" s="1443"/>
      <c r="L95" s="1443"/>
      <c r="M95" s="1443"/>
      <c r="N95" s="1443"/>
      <c r="O95" s="1443"/>
      <c r="P95" s="1443"/>
      <c r="Q95" s="1443"/>
      <c r="R95" s="1443"/>
      <c r="S95" s="2"/>
    </row>
    <row r="96" spans="1:19">
      <c r="A96" s="81" t="s">
        <v>23</v>
      </c>
      <c r="B96" s="81" t="s">
        <v>24</v>
      </c>
      <c r="C96" s="81" t="s">
        <v>25</v>
      </c>
      <c r="D96" s="81" t="s">
        <v>26</v>
      </c>
      <c r="E96" s="81"/>
      <c r="F96" s="7">
        <v>59</v>
      </c>
      <c r="H96" s="1442" t="s">
        <v>1754</v>
      </c>
      <c r="I96" s="1447" t="s">
        <v>42</v>
      </c>
      <c r="J96" s="1452"/>
      <c r="K96" s="1443">
        <v>1410</v>
      </c>
      <c r="L96" s="1443">
        <v>1110</v>
      </c>
      <c r="M96" s="1443">
        <v>270</v>
      </c>
      <c r="N96" s="1443">
        <v>30</v>
      </c>
      <c r="O96" s="1450" t="s">
        <v>34</v>
      </c>
      <c r="P96" s="1450" t="s">
        <v>34</v>
      </c>
      <c r="Q96" s="1450" t="s">
        <v>34</v>
      </c>
      <c r="R96" s="1450" t="s">
        <v>34</v>
      </c>
      <c r="S96" s="2"/>
    </row>
    <row r="97" spans="1:19">
      <c r="F97" s="82"/>
      <c r="H97" s="1442" t="s">
        <v>1523</v>
      </c>
      <c r="I97" s="1447" t="s">
        <v>41</v>
      </c>
      <c r="J97" s="1452"/>
      <c r="K97" s="1443"/>
      <c r="L97" s="1443"/>
      <c r="M97" s="1443"/>
      <c r="N97" s="1443"/>
      <c r="O97" s="1443"/>
      <c r="P97" s="1443"/>
      <c r="Q97" s="1443"/>
      <c r="R97" s="1443"/>
      <c r="S97" s="2"/>
    </row>
    <row r="98" spans="1:19">
      <c r="A98" s="81" t="s">
        <v>23</v>
      </c>
      <c r="B98" s="81" t="s">
        <v>24</v>
      </c>
      <c r="C98" s="81" t="s">
        <v>25</v>
      </c>
      <c r="D98" s="81" t="s">
        <v>26</v>
      </c>
      <c r="E98" s="81"/>
      <c r="F98" s="7">
        <v>60</v>
      </c>
      <c r="H98" s="1442" t="s">
        <v>1755</v>
      </c>
      <c r="I98" s="1447" t="s">
        <v>43</v>
      </c>
      <c r="J98" s="1452"/>
      <c r="K98" s="1443">
        <v>6810</v>
      </c>
      <c r="L98" s="1443">
        <v>5120</v>
      </c>
      <c r="M98" s="1443">
        <v>1430</v>
      </c>
      <c r="N98" s="1443">
        <v>130</v>
      </c>
      <c r="O98" s="1443">
        <v>120</v>
      </c>
      <c r="P98" s="1450" t="s">
        <v>34</v>
      </c>
      <c r="Q98" s="1450" t="s">
        <v>34</v>
      </c>
      <c r="R98" s="1450" t="s">
        <v>34</v>
      </c>
      <c r="S98" s="2"/>
    </row>
    <row r="99" spans="1:19">
      <c r="A99" s="81" t="s">
        <v>23</v>
      </c>
      <c r="B99" s="81" t="s">
        <v>24</v>
      </c>
      <c r="C99" s="81" t="s">
        <v>25</v>
      </c>
      <c r="D99" s="81" t="s">
        <v>26</v>
      </c>
      <c r="E99" s="81"/>
      <c r="F99" s="7">
        <v>61</v>
      </c>
      <c r="H99" s="1442" t="s">
        <v>1758</v>
      </c>
      <c r="I99" s="1448" t="s">
        <v>47</v>
      </c>
      <c r="J99" s="1455" t="s">
        <v>454</v>
      </c>
      <c r="K99" s="1443">
        <v>5180</v>
      </c>
      <c r="L99" s="1443">
        <v>3370</v>
      </c>
      <c r="M99" s="1443">
        <v>980</v>
      </c>
      <c r="N99" s="1443">
        <v>130</v>
      </c>
      <c r="O99" s="1443">
        <v>30</v>
      </c>
      <c r="P99" s="1450" t="s">
        <v>34</v>
      </c>
      <c r="Q99" s="1450" t="s">
        <v>34</v>
      </c>
      <c r="R99" s="1443">
        <v>680</v>
      </c>
      <c r="S99" s="2"/>
    </row>
    <row r="100" spans="1:19">
      <c r="A100" s="81" t="s">
        <v>23</v>
      </c>
      <c r="B100" s="81" t="s">
        <v>24</v>
      </c>
      <c r="C100" s="81" t="s">
        <v>25</v>
      </c>
      <c r="D100" s="81" t="s">
        <v>26</v>
      </c>
      <c r="E100" s="81"/>
      <c r="F100" s="7">
        <v>62</v>
      </c>
      <c r="H100" s="1442" t="s">
        <v>1743</v>
      </c>
      <c r="I100" s="1444" t="s">
        <v>28</v>
      </c>
      <c r="J100" s="1452"/>
      <c r="K100" s="1443">
        <v>3030</v>
      </c>
      <c r="L100" s="1443">
        <v>1940</v>
      </c>
      <c r="M100" s="1443">
        <v>880</v>
      </c>
      <c r="N100" s="1443">
        <v>130</v>
      </c>
      <c r="O100" s="1443">
        <v>30</v>
      </c>
      <c r="P100" s="1450" t="s">
        <v>34</v>
      </c>
      <c r="Q100" s="1450" t="s">
        <v>34</v>
      </c>
      <c r="R100" s="1443">
        <v>50</v>
      </c>
      <c r="S100" s="2"/>
    </row>
    <row r="101" spans="1:19">
      <c r="A101" s="81" t="s">
        <v>23</v>
      </c>
      <c r="B101" s="81" t="s">
        <v>24</v>
      </c>
      <c r="C101" s="81" t="s">
        <v>25</v>
      </c>
      <c r="D101" s="81" t="s">
        <v>26</v>
      </c>
      <c r="E101" s="81"/>
      <c r="F101" s="7">
        <v>63</v>
      </c>
      <c r="H101" s="1442" t="s">
        <v>1744</v>
      </c>
      <c r="I101" s="1444" t="s">
        <v>29</v>
      </c>
      <c r="J101" s="1452"/>
      <c r="K101" s="1443">
        <v>2840</v>
      </c>
      <c r="L101" s="1443">
        <v>1770</v>
      </c>
      <c r="M101" s="1443">
        <v>880</v>
      </c>
      <c r="N101" s="1443">
        <v>110</v>
      </c>
      <c r="O101" s="1443">
        <v>30</v>
      </c>
      <c r="P101" s="1450" t="s">
        <v>34</v>
      </c>
      <c r="Q101" s="1450" t="s">
        <v>34</v>
      </c>
      <c r="R101" s="1443">
        <v>50</v>
      </c>
      <c r="S101" s="2"/>
    </row>
    <row r="102" spans="1:19">
      <c r="A102" s="81" t="s">
        <v>23</v>
      </c>
      <c r="B102" s="81" t="s">
        <v>24</v>
      </c>
      <c r="C102" s="81" t="s">
        <v>25</v>
      </c>
      <c r="D102" s="81" t="s">
        <v>26</v>
      </c>
      <c r="E102" s="81"/>
      <c r="F102" s="7">
        <v>64</v>
      </c>
      <c r="H102" s="1442" t="s">
        <v>1745</v>
      </c>
      <c r="I102" s="1444" t="s">
        <v>30</v>
      </c>
      <c r="J102" s="1452"/>
      <c r="K102" s="1443">
        <v>470</v>
      </c>
      <c r="L102" s="1443">
        <v>330</v>
      </c>
      <c r="M102" s="1443">
        <v>120</v>
      </c>
      <c r="N102" s="1450" t="s">
        <v>34</v>
      </c>
      <c r="O102" s="1450" t="s">
        <v>34</v>
      </c>
      <c r="P102" s="1450" t="s">
        <v>34</v>
      </c>
      <c r="Q102" s="1450" t="s">
        <v>34</v>
      </c>
      <c r="R102" s="1443">
        <v>20</v>
      </c>
      <c r="S102" s="2"/>
    </row>
    <row r="103" spans="1:19">
      <c r="A103" s="81" t="s">
        <v>23</v>
      </c>
      <c r="B103" s="81" t="s">
        <v>24</v>
      </c>
      <c r="C103" s="81" t="s">
        <v>25</v>
      </c>
      <c r="D103" s="81" t="s">
        <v>26</v>
      </c>
      <c r="E103" s="81"/>
      <c r="F103" s="7">
        <v>65</v>
      </c>
      <c r="H103" s="1442" t="s">
        <v>1746</v>
      </c>
      <c r="I103" s="1444" t="s">
        <v>31</v>
      </c>
      <c r="J103" s="1452"/>
      <c r="K103" s="1443">
        <v>1340</v>
      </c>
      <c r="L103" s="1443">
        <v>610</v>
      </c>
      <c r="M103" s="1443">
        <v>640</v>
      </c>
      <c r="N103" s="1443">
        <v>70</v>
      </c>
      <c r="O103" s="1443">
        <v>30</v>
      </c>
      <c r="P103" s="1450" t="s">
        <v>34</v>
      </c>
      <c r="Q103" s="1450" t="s">
        <v>34</v>
      </c>
      <c r="R103" s="1450" t="s">
        <v>34</v>
      </c>
      <c r="S103" s="2"/>
    </row>
    <row r="104" spans="1:19">
      <c r="A104" s="81" t="s">
        <v>23</v>
      </c>
      <c r="B104" s="81" t="s">
        <v>24</v>
      </c>
      <c r="C104" s="81" t="s">
        <v>25</v>
      </c>
      <c r="D104" s="81" t="s">
        <v>26</v>
      </c>
      <c r="E104" s="81"/>
      <c r="F104" s="7">
        <v>66</v>
      </c>
      <c r="H104" s="1445" t="s">
        <v>1747</v>
      </c>
      <c r="I104" s="1444" t="s">
        <v>32</v>
      </c>
      <c r="J104" s="1452"/>
      <c r="K104" s="1443">
        <v>1300</v>
      </c>
      <c r="L104" s="1443">
        <v>590</v>
      </c>
      <c r="M104" s="1443">
        <v>620</v>
      </c>
      <c r="N104" s="1443">
        <v>70</v>
      </c>
      <c r="O104" s="1443">
        <v>30</v>
      </c>
      <c r="P104" s="1450" t="s">
        <v>34</v>
      </c>
      <c r="Q104" s="1450" t="s">
        <v>34</v>
      </c>
      <c r="R104" s="1450" t="s">
        <v>34</v>
      </c>
      <c r="S104" s="2"/>
    </row>
    <row r="105" spans="1:19">
      <c r="F105" s="82"/>
      <c r="H105" s="1445" t="s">
        <v>1748</v>
      </c>
      <c r="I105" s="1444"/>
      <c r="J105" s="1452"/>
      <c r="K105" s="1443"/>
      <c r="L105" s="1443"/>
      <c r="M105" s="1443"/>
      <c r="N105" s="1443"/>
      <c r="O105" s="1443"/>
      <c r="P105" s="1443"/>
      <c r="Q105" s="1443"/>
      <c r="R105" s="1443"/>
      <c r="S105" s="2"/>
    </row>
    <row r="106" spans="1:19">
      <c r="A106" s="81" t="s">
        <v>23</v>
      </c>
      <c r="B106" s="81" t="s">
        <v>24</v>
      </c>
      <c r="C106" s="81" t="s">
        <v>25</v>
      </c>
      <c r="D106" s="81" t="s">
        <v>26</v>
      </c>
      <c r="E106" s="81"/>
      <c r="F106" s="7">
        <v>67</v>
      </c>
      <c r="H106" s="1446" t="s">
        <v>1749</v>
      </c>
      <c r="I106" s="1444" t="s">
        <v>33</v>
      </c>
      <c r="J106" s="1452"/>
      <c r="K106" s="1443">
        <v>40</v>
      </c>
      <c r="L106" s="1443">
        <v>20</v>
      </c>
      <c r="M106" s="1443">
        <v>20</v>
      </c>
      <c r="N106" s="1450" t="s">
        <v>34</v>
      </c>
      <c r="O106" s="1450" t="s">
        <v>34</v>
      </c>
      <c r="P106" s="1450" t="s">
        <v>34</v>
      </c>
      <c r="Q106" s="1450" t="s">
        <v>34</v>
      </c>
      <c r="R106" s="1450" t="s">
        <v>34</v>
      </c>
      <c r="S106" s="2"/>
    </row>
    <row r="107" spans="1:19">
      <c r="A107" s="81" t="s">
        <v>23</v>
      </c>
      <c r="B107" s="81" t="s">
        <v>24</v>
      </c>
      <c r="C107" s="81" t="s">
        <v>25</v>
      </c>
      <c r="D107" s="81" t="s">
        <v>26</v>
      </c>
      <c r="E107" s="81"/>
      <c r="F107" s="7">
        <v>68</v>
      </c>
      <c r="H107" s="1442" t="s">
        <v>1750</v>
      </c>
      <c r="I107" s="1444" t="s">
        <v>35</v>
      </c>
      <c r="J107" s="1452"/>
      <c r="K107" s="1443">
        <v>1030</v>
      </c>
      <c r="L107" s="1443">
        <v>830</v>
      </c>
      <c r="M107" s="1443">
        <v>130</v>
      </c>
      <c r="N107" s="1443">
        <v>50</v>
      </c>
      <c r="O107" s="1450" t="s">
        <v>34</v>
      </c>
      <c r="P107" s="1450" t="s">
        <v>34</v>
      </c>
      <c r="Q107" s="1450" t="s">
        <v>34</v>
      </c>
      <c r="R107" s="1443">
        <v>30</v>
      </c>
      <c r="S107" s="2"/>
    </row>
    <row r="108" spans="1:19">
      <c r="A108" s="81" t="s">
        <v>23</v>
      </c>
      <c r="B108" s="81" t="s">
        <v>24</v>
      </c>
      <c r="C108" s="81" t="s">
        <v>25</v>
      </c>
      <c r="D108" s="81" t="s">
        <v>26</v>
      </c>
      <c r="E108" s="81"/>
      <c r="F108" s="7">
        <v>69</v>
      </c>
      <c r="H108" s="1445" t="s">
        <v>1522</v>
      </c>
      <c r="I108" s="1444" t="s">
        <v>36</v>
      </c>
      <c r="J108" s="1452"/>
      <c r="K108" s="1443">
        <v>870</v>
      </c>
      <c r="L108" s="1443">
        <v>670</v>
      </c>
      <c r="M108" s="1443">
        <v>130</v>
      </c>
      <c r="N108" s="1443">
        <v>50</v>
      </c>
      <c r="O108" s="1450" t="s">
        <v>34</v>
      </c>
      <c r="P108" s="1450" t="s">
        <v>34</v>
      </c>
      <c r="Q108" s="1450" t="s">
        <v>34</v>
      </c>
      <c r="R108" s="1443">
        <v>30</v>
      </c>
      <c r="S108" s="2"/>
    </row>
    <row r="109" spans="1:19">
      <c r="F109" s="82"/>
      <c r="H109" s="1445" t="s">
        <v>1748</v>
      </c>
      <c r="I109" s="1444"/>
      <c r="J109" s="1452"/>
      <c r="K109" s="1443"/>
      <c r="L109" s="1443"/>
      <c r="M109" s="1443"/>
      <c r="N109" s="1443"/>
      <c r="O109" s="1443"/>
      <c r="P109" s="1443"/>
      <c r="Q109" s="1443"/>
      <c r="R109" s="1443"/>
      <c r="S109" s="2"/>
    </row>
    <row r="110" spans="1:19">
      <c r="A110" s="81" t="s">
        <v>23</v>
      </c>
      <c r="B110" s="81" t="s">
        <v>24</v>
      </c>
      <c r="C110" s="81" t="s">
        <v>25</v>
      </c>
      <c r="D110" s="81" t="s">
        <v>26</v>
      </c>
      <c r="E110" s="81"/>
      <c r="F110" s="7">
        <v>70</v>
      </c>
      <c r="H110" s="1446" t="s">
        <v>1749</v>
      </c>
      <c r="I110" s="1444" t="s">
        <v>33</v>
      </c>
      <c r="J110" s="1452"/>
      <c r="K110" s="1443">
        <v>160</v>
      </c>
      <c r="L110" s="1443">
        <v>160</v>
      </c>
      <c r="M110" s="1450" t="s">
        <v>34</v>
      </c>
      <c r="N110" s="1450" t="s">
        <v>34</v>
      </c>
      <c r="O110" s="1450" t="s">
        <v>34</v>
      </c>
      <c r="P110" s="1450" t="s">
        <v>34</v>
      </c>
      <c r="Q110" s="1450" t="s">
        <v>34</v>
      </c>
      <c r="R110" s="1450" t="s">
        <v>34</v>
      </c>
      <c r="S110" s="2"/>
    </row>
    <row r="111" spans="1:19">
      <c r="A111" s="81" t="s">
        <v>23</v>
      </c>
      <c r="B111" s="81" t="s">
        <v>24</v>
      </c>
      <c r="C111" s="81" t="s">
        <v>25</v>
      </c>
      <c r="D111" s="81" t="s">
        <v>26</v>
      </c>
      <c r="E111" s="81"/>
      <c r="F111" s="7">
        <v>71</v>
      </c>
      <c r="H111" s="1442" t="s">
        <v>1751</v>
      </c>
      <c r="I111" s="1444" t="s">
        <v>37</v>
      </c>
      <c r="J111" s="1452"/>
      <c r="K111" s="1443">
        <v>190</v>
      </c>
      <c r="L111" s="1443">
        <v>170</v>
      </c>
      <c r="M111" s="1450" t="s">
        <v>34</v>
      </c>
      <c r="N111" s="1443">
        <v>20</v>
      </c>
      <c r="O111" s="1450" t="s">
        <v>34</v>
      </c>
      <c r="P111" s="1450" t="s">
        <v>34</v>
      </c>
      <c r="Q111" s="1450" t="s">
        <v>34</v>
      </c>
      <c r="R111" s="1450" t="s">
        <v>34</v>
      </c>
      <c r="S111" s="2"/>
    </row>
    <row r="112" spans="1:19">
      <c r="A112" s="81" t="s">
        <v>23</v>
      </c>
      <c r="B112" s="81" t="s">
        <v>24</v>
      </c>
      <c r="C112" s="81" t="s">
        <v>25</v>
      </c>
      <c r="D112" s="81" t="s">
        <v>26</v>
      </c>
      <c r="E112" s="81"/>
      <c r="F112" s="7">
        <v>72</v>
      </c>
      <c r="H112" s="1442" t="s">
        <v>1752</v>
      </c>
      <c r="I112" s="1444" t="s">
        <v>38</v>
      </c>
      <c r="J112" s="1452"/>
      <c r="K112" s="1450" t="s">
        <v>34</v>
      </c>
      <c r="L112" s="1450" t="s">
        <v>34</v>
      </c>
      <c r="M112" s="1450" t="s">
        <v>34</v>
      </c>
      <c r="N112" s="1450" t="s">
        <v>34</v>
      </c>
      <c r="O112" s="1450" t="s">
        <v>34</v>
      </c>
      <c r="P112" s="1450" t="s">
        <v>34</v>
      </c>
      <c r="Q112" s="1450" t="s">
        <v>34</v>
      </c>
      <c r="R112" s="1450" t="s">
        <v>34</v>
      </c>
      <c r="S112" s="2"/>
    </row>
    <row r="113" spans="1:19">
      <c r="A113" s="81" t="s">
        <v>23</v>
      </c>
      <c r="B113" s="81" t="s">
        <v>24</v>
      </c>
      <c r="C113" s="81" t="s">
        <v>25</v>
      </c>
      <c r="D113" s="81" t="s">
        <v>26</v>
      </c>
      <c r="E113" s="81"/>
      <c r="F113" s="7">
        <v>73</v>
      </c>
      <c r="H113" s="1442" t="s">
        <v>1753</v>
      </c>
      <c r="I113" s="1444" t="s">
        <v>39</v>
      </c>
      <c r="J113" s="1452"/>
      <c r="K113" s="1443">
        <v>1990</v>
      </c>
      <c r="L113" s="1443">
        <v>1410</v>
      </c>
      <c r="M113" s="1443">
        <v>100</v>
      </c>
      <c r="N113" s="1450" t="s">
        <v>34</v>
      </c>
      <c r="O113" s="1450" t="s">
        <v>34</v>
      </c>
      <c r="P113" s="1450" t="s">
        <v>34</v>
      </c>
      <c r="Q113" s="1450" t="s">
        <v>34</v>
      </c>
      <c r="R113" s="1443">
        <v>490</v>
      </c>
      <c r="S113" s="2"/>
    </row>
    <row r="114" spans="1:19">
      <c r="F114" s="82"/>
      <c r="H114" s="1442" t="s">
        <v>1523</v>
      </c>
      <c r="I114" s="1447" t="s">
        <v>41</v>
      </c>
      <c r="J114" s="1452"/>
      <c r="K114" s="1443"/>
      <c r="L114" s="1443"/>
      <c r="M114" s="1443"/>
      <c r="N114" s="1443"/>
      <c r="O114" s="1443"/>
      <c r="P114" s="1443"/>
      <c r="Q114" s="1443"/>
      <c r="R114" s="1443"/>
      <c r="S114" s="2"/>
    </row>
    <row r="115" spans="1:19">
      <c r="A115" s="81" t="s">
        <v>23</v>
      </c>
      <c r="B115" s="81" t="s">
        <v>24</v>
      </c>
      <c r="C115" s="81" t="s">
        <v>25</v>
      </c>
      <c r="D115" s="81" t="s">
        <v>26</v>
      </c>
      <c r="E115" s="81"/>
      <c r="F115" s="7">
        <v>74</v>
      </c>
      <c r="H115" s="1442" t="s">
        <v>1754</v>
      </c>
      <c r="I115" s="1447" t="s">
        <v>42</v>
      </c>
      <c r="J115" s="1452"/>
      <c r="K115" s="1443">
        <v>240</v>
      </c>
      <c r="L115" s="1443">
        <v>210</v>
      </c>
      <c r="M115" s="1443">
        <v>30</v>
      </c>
      <c r="N115" s="1450" t="s">
        <v>34</v>
      </c>
      <c r="O115" s="1450" t="s">
        <v>34</v>
      </c>
      <c r="P115" s="1450" t="s">
        <v>34</v>
      </c>
      <c r="Q115" s="1450" t="s">
        <v>34</v>
      </c>
      <c r="R115" s="1450" t="s">
        <v>34</v>
      </c>
      <c r="S115" s="2"/>
    </row>
    <row r="116" spans="1:19">
      <c r="F116" s="82"/>
      <c r="H116" s="1442" t="s">
        <v>1523</v>
      </c>
      <c r="I116" s="1447" t="s">
        <v>41</v>
      </c>
      <c r="J116" s="1452"/>
      <c r="K116" s="1443"/>
      <c r="L116" s="1443"/>
      <c r="M116" s="1443"/>
      <c r="N116" s="1443"/>
      <c r="O116" s="1443"/>
      <c r="P116" s="1443"/>
      <c r="Q116" s="1443"/>
      <c r="R116" s="1443"/>
      <c r="S116" s="2"/>
    </row>
    <row r="117" spans="1:19">
      <c r="A117" s="81" t="s">
        <v>23</v>
      </c>
      <c r="B117" s="81" t="s">
        <v>24</v>
      </c>
      <c r="C117" s="81" t="s">
        <v>25</v>
      </c>
      <c r="D117" s="81" t="s">
        <v>26</v>
      </c>
      <c r="E117" s="81"/>
      <c r="F117" s="7">
        <v>75</v>
      </c>
      <c r="H117" s="1442" t="s">
        <v>1755</v>
      </c>
      <c r="I117" s="1447" t="s">
        <v>43</v>
      </c>
      <c r="J117" s="1452"/>
      <c r="K117" s="1443">
        <v>1400</v>
      </c>
      <c r="L117" s="1443">
        <v>1240</v>
      </c>
      <c r="M117" s="1443">
        <v>140</v>
      </c>
      <c r="N117" s="1443">
        <v>20</v>
      </c>
      <c r="O117" s="1450" t="s">
        <v>34</v>
      </c>
      <c r="P117" s="1450" t="s">
        <v>34</v>
      </c>
      <c r="Q117" s="1450" t="s">
        <v>34</v>
      </c>
      <c r="R117" s="1450" t="s">
        <v>34</v>
      </c>
      <c r="S117" s="2"/>
    </row>
    <row r="118" spans="1:19">
      <c r="A118" s="81" t="s">
        <v>23</v>
      </c>
      <c r="B118" s="81" t="s">
        <v>24</v>
      </c>
      <c r="C118" s="81" t="s">
        <v>25</v>
      </c>
      <c r="D118" s="81" t="s">
        <v>26</v>
      </c>
      <c r="E118" s="81"/>
      <c r="F118" s="7">
        <v>76</v>
      </c>
      <c r="H118" s="1442" t="s">
        <v>1759</v>
      </c>
      <c r="I118" s="1448" t="s">
        <v>48</v>
      </c>
      <c r="J118" s="1455" t="s">
        <v>454</v>
      </c>
      <c r="K118" s="1450" t="s">
        <v>34</v>
      </c>
      <c r="L118" s="1450" t="s">
        <v>34</v>
      </c>
      <c r="M118" s="1450" t="s">
        <v>34</v>
      </c>
      <c r="N118" s="1450" t="s">
        <v>34</v>
      </c>
      <c r="O118" s="1450" t="s">
        <v>34</v>
      </c>
      <c r="P118" s="1450" t="s">
        <v>34</v>
      </c>
      <c r="Q118" s="1450" t="s">
        <v>34</v>
      </c>
      <c r="R118" s="1450" t="s">
        <v>34</v>
      </c>
      <c r="S118" s="2"/>
    </row>
    <row r="119" spans="1:19">
      <c r="A119" s="81" t="s">
        <v>23</v>
      </c>
      <c r="B119" s="81" t="s">
        <v>24</v>
      </c>
      <c r="C119" s="81" t="s">
        <v>25</v>
      </c>
      <c r="D119" s="81" t="s">
        <v>26</v>
      </c>
      <c r="E119" s="81"/>
      <c r="F119" s="7">
        <v>77</v>
      </c>
      <c r="H119" s="1442" t="s">
        <v>1743</v>
      </c>
      <c r="I119" s="1444" t="s">
        <v>28</v>
      </c>
      <c r="J119" s="1452"/>
      <c r="K119" s="1450" t="s">
        <v>34</v>
      </c>
      <c r="L119" s="1450" t="s">
        <v>34</v>
      </c>
      <c r="M119" s="1450" t="s">
        <v>34</v>
      </c>
      <c r="N119" s="1450" t="s">
        <v>34</v>
      </c>
      <c r="O119" s="1450" t="s">
        <v>34</v>
      </c>
      <c r="P119" s="1450" t="s">
        <v>34</v>
      </c>
      <c r="Q119" s="1450" t="s">
        <v>34</v>
      </c>
      <c r="R119" s="1450" t="s">
        <v>34</v>
      </c>
      <c r="S119" s="2"/>
    </row>
    <row r="120" spans="1:19">
      <c r="A120" s="81" t="s">
        <v>23</v>
      </c>
      <c r="B120" s="81" t="s">
        <v>24</v>
      </c>
      <c r="C120" s="81" t="s">
        <v>25</v>
      </c>
      <c r="D120" s="81" t="s">
        <v>26</v>
      </c>
      <c r="E120" s="81"/>
      <c r="F120" s="7">
        <v>78</v>
      </c>
      <c r="H120" s="1442" t="s">
        <v>1744</v>
      </c>
      <c r="I120" s="1444" t="s">
        <v>29</v>
      </c>
      <c r="J120" s="1452"/>
      <c r="K120" s="1450" t="s">
        <v>34</v>
      </c>
      <c r="L120" s="1450" t="s">
        <v>34</v>
      </c>
      <c r="M120" s="1450" t="s">
        <v>34</v>
      </c>
      <c r="N120" s="1450" t="s">
        <v>34</v>
      </c>
      <c r="O120" s="1450" t="s">
        <v>34</v>
      </c>
      <c r="P120" s="1450" t="s">
        <v>34</v>
      </c>
      <c r="Q120" s="1450" t="s">
        <v>34</v>
      </c>
      <c r="R120" s="1450" t="s">
        <v>34</v>
      </c>
      <c r="S120" s="2"/>
    </row>
    <row r="121" spans="1:19">
      <c r="A121" s="81" t="s">
        <v>23</v>
      </c>
      <c r="B121" s="81" t="s">
        <v>24</v>
      </c>
      <c r="C121" s="81" t="s">
        <v>25</v>
      </c>
      <c r="D121" s="81" t="s">
        <v>26</v>
      </c>
      <c r="E121" s="81"/>
      <c r="F121" s="7">
        <v>79</v>
      </c>
      <c r="H121" s="1442" t="s">
        <v>1745</v>
      </c>
      <c r="I121" s="1444" t="s">
        <v>30</v>
      </c>
      <c r="J121" s="1452"/>
      <c r="K121" s="1450" t="s">
        <v>34</v>
      </c>
      <c r="L121" s="1450" t="s">
        <v>34</v>
      </c>
      <c r="M121" s="1450" t="s">
        <v>34</v>
      </c>
      <c r="N121" s="1450" t="s">
        <v>34</v>
      </c>
      <c r="O121" s="1450" t="s">
        <v>34</v>
      </c>
      <c r="P121" s="1450" t="s">
        <v>34</v>
      </c>
      <c r="Q121" s="1450" t="s">
        <v>34</v>
      </c>
      <c r="R121" s="1450" t="s">
        <v>34</v>
      </c>
      <c r="S121" s="2"/>
    </row>
    <row r="122" spans="1:19">
      <c r="A122" s="81" t="s">
        <v>23</v>
      </c>
      <c r="B122" s="81" t="s">
        <v>24</v>
      </c>
      <c r="C122" s="81" t="s">
        <v>25</v>
      </c>
      <c r="D122" s="81" t="s">
        <v>26</v>
      </c>
      <c r="E122" s="81"/>
      <c r="F122" s="7">
        <v>80</v>
      </c>
      <c r="H122" s="1442" t="s">
        <v>1746</v>
      </c>
      <c r="I122" s="1444" t="s">
        <v>31</v>
      </c>
      <c r="J122" s="1452"/>
      <c r="K122" s="1450" t="s">
        <v>34</v>
      </c>
      <c r="L122" s="1450" t="s">
        <v>34</v>
      </c>
      <c r="M122" s="1450" t="s">
        <v>34</v>
      </c>
      <c r="N122" s="1450" t="s">
        <v>34</v>
      </c>
      <c r="O122" s="1450" t="s">
        <v>34</v>
      </c>
      <c r="P122" s="1450" t="s">
        <v>34</v>
      </c>
      <c r="Q122" s="1450" t="s">
        <v>34</v>
      </c>
      <c r="R122" s="1450" t="s">
        <v>34</v>
      </c>
      <c r="S122" s="2"/>
    </row>
    <row r="123" spans="1:19">
      <c r="A123" s="81" t="s">
        <v>23</v>
      </c>
      <c r="B123" s="81" t="s">
        <v>24</v>
      </c>
      <c r="C123" s="81" t="s">
        <v>25</v>
      </c>
      <c r="D123" s="81" t="s">
        <v>26</v>
      </c>
      <c r="E123" s="81"/>
      <c r="F123" s="7">
        <v>81</v>
      </c>
      <c r="H123" s="1445" t="s">
        <v>1747</v>
      </c>
      <c r="I123" s="1444" t="s">
        <v>32</v>
      </c>
      <c r="J123" s="1452"/>
      <c r="K123" s="1450" t="s">
        <v>34</v>
      </c>
      <c r="L123" s="1450" t="s">
        <v>34</v>
      </c>
      <c r="M123" s="1450" t="s">
        <v>34</v>
      </c>
      <c r="N123" s="1450" t="s">
        <v>34</v>
      </c>
      <c r="O123" s="1450" t="s">
        <v>34</v>
      </c>
      <c r="P123" s="1450" t="s">
        <v>34</v>
      </c>
      <c r="Q123" s="1450" t="s">
        <v>34</v>
      </c>
      <c r="R123" s="1450" t="s">
        <v>34</v>
      </c>
      <c r="S123" s="2"/>
    </row>
    <row r="124" spans="1:19">
      <c r="F124" s="82"/>
      <c r="H124" s="1445" t="s">
        <v>1748</v>
      </c>
      <c r="I124" s="1444"/>
      <c r="J124" s="1452"/>
      <c r="K124" s="1443"/>
      <c r="L124" s="1443"/>
      <c r="M124" s="1443"/>
      <c r="N124" s="1443"/>
      <c r="O124" s="1443"/>
      <c r="P124" s="1443"/>
      <c r="Q124" s="1443"/>
      <c r="R124" s="1443"/>
      <c r="S124" s="2"/>
    </row>
    <row r="125" spans="1:19">
      <c r="A125" s="81" t="s">
        <v>23</v>
      </c>
      <c r="B125" s="81" t="s">
        <v>24</v>
      </c>
      <c r="C125" s="81" t="s">
        <v>25</v>
      </c>
      <c r="D125" s="81" t="s">
        <v>26</v>
      </c>
      <c r="E125" s="81"/>
      <c r="F125" s="7">
        <v>82</v>
      </c>
      <c r="H125" s="1446" t="s">
        <v>1749</v>
      </c>
      <c r="I125" s="1444" t="s">
        <v>33</v>
      </c>
      <c r="J125" s="1452"/>
      <c r="K125" s="1450" t="s">
        <v>34</v>
      </c>
      <c r="L125" s="1450" t="s">
        <v>34</v>
      </c>
      <c r="M125" s="1450" t="s">
        <v>34</v>
      </c>
      <c r="N125" s="1450" t="s">
        <v>34</v>
      </c>
      <c r="O125" s="1450" t="s">
        <v>34</v>
      </c>
      <c r="P125" s="1450" t="s">
        <v>34</v>
      </c>
      <c r="Q125" s="1450" t="s">
        <v>34</v>
      </c>
      <c r="R125" s="1450" t="s">
        <v>34</v>
      </c>
      <c r="S125" s="2"/>
    </row>
    <row r="126" spans="1:19">
      <c r="A126" s="81" t="s">
        <v>23</v>
      </c>
      <c r="B126" s="81" t="s">
        <v>24</v>
      </c>
      <c r="C126" s="81" t="s">
        <v>25</v>
      </c>
      <c r="D126" s="81" t="s">
        <v>26</v>
      </c>
      <c r="E126" s="81"/>
      <c r="F126" s="7">
        <v>83</v>
      </c>
      <c r="H126" s="1442" t="s">
        <v>1750</v>
      </c>
      <c r="I126" s="1444" t="s">
        <v>35</v>
      </c>
      <c r="J126" s="1452"/>
      <c r="K126" s="1450" t="s">
        <v>34</v>
      </c>
      <c r="L126" s="1450" t="s">
        <v>34</v>
      </c>
      <c r="M126" s="1450" t="s">
        <v>34</v>
      </c>
      <c r="N126" s="1450" t="s">
        <v>34</v>
      </c>
      <c r="O126" s="1450" t="s">
        <v>34</v>
      </c>
      <c r="P126" s="1450" t="s">
        <v>34</v>
      </c>
      <c r="Q126" s="1450" t="s">
        <v>34</v>
      </c>
      <c r="R126" s="1450" t="s">
        <v>34</v>
      </c>
      <c r="S126" s="2"/>
    </row>
    <row r="127" spans="1:19">
      <c r="A127" s="81" t="s">
        <v>23</v>
      </c>
      <c r="B127" s="81" t="s">
        <v>24</v>
      </c>
      <c r="C127" s="81" t="s">
        <v>25</v>
      </c>
      <c r="D127" s="81" t="s">
        <v>26</v>
      </c>
      <c r="E127" s="81"/>
      <c r="F127" s="7">
        <v>84</v>
      </c>
      <c r="H127" s="1445" t="s">
        <v>1522</v>
      </c>
      <c r="I127" s="1444" t="s">
        <v>36</v>
      </c>
      <c r="J127" s="1452"/>
      <c r="K127" s="1450" t="s">
        <v>34</v>
      </c>
      <c r="L127" s="1450" t="s">
        <v>34</v>
      </c>
      <c r="M127" s="1450" t="s">
        <v>34</v>
      </c>
      <c r="N127" s="1450" t="s">
        <v>34</v>
      </c>
      <c r="O127" s="1450" t="s">
        <v>34</v>
      </c>
      <c r="P127" s="1450" t="s">
        <v>34</v>
      </c>
      <c r="Q127" s="1450" t="s">
        <v>34</v>
      </c>
      <c r="R127" s="1450" t="s">
        <v>34</v>
      </c>
      <c r="S127" s="2"/>
    </row>
    <row r="128" spans="1:19">
      <c r="F128" s="82"/>
      <c r="H128" s="1445" t="s">
        <v>1748</v>
      </c>
      <c r="I128" s="1444"/>
      <c r="J128" s="1452"/>
      <c r="K128" s="1443"/>
      <c r="L128" s="1443"/>
      <c r="M128" s="1443"/>
      <c r="N128" s="1443"/>
      <c r="O128" s="1443"/>
      <c r="P128" s="1443"/>
      <c r="Q128" s="1443"/>
      <c r="R128" s="1443"/>
      <c r="S128" s="2"/>
    </row>
    <row r="129" spans="1:19">
      <c r="A129" s="81" t="s">
        <v>23</v>
      </c>
      <c r="B129" s="81" t="s">
        <v>24</v>
      </c>
      <c r="C129" s="81" t="s">
        <v>25</v>
      </c>
      <c r="D129" s="81" t="s">
        <v>26</v>
      </c>
      <c r="E129" s="81"/>
      <c r="F129" s="7">
        <v>85</v>
      </c>
      <c r="H129" s="1446" t="s">
        <v>1749</v>
      </c>
      <c r="I129" s="1444" t="s">
        <v>33</v>
      </c>
      <c r="J129" s="1452"/>
      <c r="K129" s="1450" t="s">
        <v>34</v>
      </c>
      <c r="L129" s="1450" t="s">
        <v>34</v>
      </c>
      <c r="M129" s="1450" t="s">
        <v>34</v>
      </c>
      <c r="N129" s="1450" t="s">
        <v>34</v>
      </c>
      <c r="O129" s="1450" t="s">
        <v>34</v>
      </c>
      <c r="P129" s="1450" t="s">
        <v>34</v>
      </c>
      <c r="Q129" s="1450" t="s">
        <v>34</v>
      </c>
      <c r="R129" s="1450" t="s">
        <v>34</v>
      </c>
      <c r="S129" s="2"/>
    </row>
    <row r="130" spans="1:19">
      <c r="A130" s="81" t="s">
        <v>23</v>
      </c>
      <c r="B130" s="81" t="s">
        <v>24</v>
      </c>
      <c r="C130" s="81" t="s">
        <v>25</v>
      </c>
      <c r="D130" s="81" t="s">
        <v>26</v>
      </c>
      <c r="E130" s="81"/>
      <c r="F130" s="7">
        <v>86</v>
      </c>
      <c r="H130" s="1442" t="s">
        <v>1751</v>
      </c>
      <c r="I130" s="1444" t="s">
        <v>37</v>
      </c>
      <c r="J130" s="1452"/>
      <c r="K130" s="1450" t="s">
        <v>34</v>
      </c>
      <c r="L130" s="1450" t="s">
        <v>34</v>
      </c>
      <c r="M130" s="1450" t="s">
        <v>34</v>
      </c>
      <c r="N130" s="1450" t="s">
        <v>34</v>
      </c>
      <c r="O130" s="1450" t="s">
        <v>34</v>
      </c>
      <c r="P130" s="1450" t="s">
        <v>34</v>
      </c>
      <c r="Q130" s="1450" t="s">
        <v>34</v>
      </c>
      <c r="R130" s="1450" t="s">
        <v>34</v>
      </c>
      <c r="S130" s="2"/>
    </row>
    <row r="131" spans="1:19">
      <c r="A131" s="81" t="s">
        <v>23</v>
      </c>
      <c r="B131" s="81" t="s">
        <v>24</v>
      </c>
      <c r="C131" s="81" t="s">
        <v>25</v>
      </c>
      <c r="D131" s="81" t="s">
        <v>26</v>
      </c>
      <c r="E131" s="81"/>
      <c r="F131" s="7">
        <v>87</v>
      </c>
      <c r="H131" s="1442" t="s">
        <v>1752</v>
      </c>
      <c r="I131" s="1444" t="s">
        <v>38</v>
      </c>
      <c r="J131" s="1452"/>
      <c r="K131" s="1450" t="s">
        <v>34</v>
      </c>
      <c r="L131" s="1450" t="s">
        <v>34</v>
      </c>
      <c r="M131" s="1450" t="s">
        <v>34</v>
      </c>
      <c r="N131" s="1450" t="s">
        <v>34</v>
      </c>
      <c r="O131" s="1450" t="s">
        <v>34</v>
      </c>
      <c r="P131" s="1450" t="s">
        <v>34</v>
      </c>
      <c r="Q131" s="1450" t="s">
        <v>34</v>
      </c>
      <c r="R131" s="1450" t="s">
        <v>34</v>
      </c>
      <c r="S131" s="2"/>
    </row>
    <row r="132" spans="1:19">
      <c r="A132" s="81" t="s">
        <v>23</v>
      </c>
      <c r="B132" s="81" t="s">
        <v>24</v>
      </c>
      <c r="C132" s="81" t="s">
        <v>25</v>
      </c>
      <c r="D132" s="81" t="s">
        <v>26</v>
      </c>
      <c r="E132" s="81"/>
      <c r="F132" s="7">
        <v>88</v>
      </c>
      <c r="H132" s="1442" t="s">
        <v>1753</v>
      </c>
      <c r="I132" s="1444" t="s">
        <v>39</v>
      </c>
      <c r="J132" s="1452"/>
      <c r="K132" s="1450" t="s">
        <v>34</v>
      </c>
      <c r="L132" s="1450" t="s">
        <v>34</v>
      </c>
      <c r="M132" s="1450" t="s">
        <v>34</v>
      </c>
      <c r="N132" s="1450" t="s">
        <v>34</v>
      </c>
      <c r="O132" s="1450" t="s">
        <v>34</v>
      </c>
      <c r="P132" s="1450" t="s">
        <v>34</v>
      </c>
      <c r="Q132" s="1450" t="s">
        <v>34</v>
      </c>
      <c r="R132" s="1450" t="s">
        <v>34</v>
      </c>
      <c r="S132" s="2"/>
    </row>
    <row r="133" spans="1:19">
      <c r="F133" s="82"/>
      <c r="H133" s="1442" t="s">
        <v>1523</v>
      </c>
      <c r="I133" s="1447" t="s">
        <v>41</v>
      </c>
      <c r="J133" s="1452"/>
      <c r="K133" s="1443"/>
      <c r="L133" s="1443"/>
      <c r="M133" s="1443"/>
      <c r="N133" s="1443"/>
      <c r="O133" s="1443"/>
      <c r="P133" s="1443"/>
      <c r="Q133" s="1443"/>
      <c r="R133" s="1443"/>
      <c r="S133" s="2"/>
    </row>
    <row r="134" spans="1:19">
      <c r="A134" s="81" t="s">
        <v>23</v>
      </c>
      <c r="B134" s="81" t="s">
        <v>24</v>
      </c>
      <c r="C134" s="81" t="s">
        <v>25</v>
      </c>
      <c r="D134" s="81" t="s">
        <v>26</v>
      </c>
      <c r="E134" s="81"/>
      <c r="F134" s="7">
        <v>89</v>
      </c>
      <c r="H134" s="1442" t="s">
        <v>1754</v>
      </c>
      <c r="I134" s="1447" t="s">
        <v>42</v>
      </c>
      <c r="J134" s="1452"/>
      <c r="K134" s="1450" t="s">
        <v>34</v>
      </c>
      <c r="L134" s="1450" t="s">
        <v>34</v>
      </c>
      <c r="M134" s="1450" t="s">
        <v>34</v>
      </c>
      <c r="N134" s="1450" t="s">
        <v>34</v>
      </c>
      <c r="O134" s="1450" t="s">
        <v>34</v>
      </c>
      <c r="P134" s="1450" t="s">
        <v>34</v>
      </c>
      <c r="Q134" s="1450" t="s">
        <v>34</v>
      </c>
      <c r="R134" s="1450" t="s">
        <v>34</v>
      </c>
      <c r="S134" s="2"/>
    </row>
    <row r="135" spans="1:19">
      <c r="F135" s="82"/>
      <c r="H135" s="1442" t="s">
        <v>1523</v>
      </c>
      <c r="I135" s="1447" t="s">
        <v>41</v>
      </c>
      <c r="J135" s="1452"/>
      <c r="K135" s="1443"/>
      <c r="L135" s="1443"/>
      <c r="M135" s="1443"/>
      <c r="N135" s="1443"/>
      <c r="O135" s="1443"/>
      <c r="P135" s="1443"/>
      <c r="Q135" s="1443"/>
      <c r="R135" s="1443"/>
      <c r="S135" s="2"/>
    </row>
    <row r="136" spans="1:19">
      <c r="A136" s="81" t="s">
        <v>23</v>
      </c>
      <c r="B136" s="81" t="s">
        <v>24</v>
      </c>
      <c r="C136" s="81" t="s">
        <v>25</v>
      </c>
      <c r="D136" s="81" t="s">
        <v>26</v>
      </c>
      <c r="E136" s="81"/>
      <c r="F136" s="7">
        <v>90</v>
      </c>
      <c r="H136" s="1442" t="s">
        <v>1755</v>
      </c>
      <c r="I136" s="1447" t="s">
        <v>43</v>
      </c>
      <c r="J136" s="1452"/>
      <c r="K136" s="1450" t="s">
        <v>34</v>
      </c>
      <c r="L136" s="1450" t="s">
        <v>34</v>
      </c>
      <c r="M136" s="1450" t="s">
        <v>34</v>
      </c>
      <c r="N136" s="1450" t="s">
        <v>34</v>
      </c>
      <c r="O136" s="1450" t="s">
        <v>34</v>
      </c>
      <c r="P136" s="1450" t="s">
        <v>34</v>
      </c>
      <c r="Q136" s="1450" t="s">
        <v>34</v>
      </c>
      <c r="R136" s="1450" t="s">
        <v>34</v>
      </c>
      <c r="S136" s="2"/>
    </row>
    <row r="137" spans="1:19">
      <c r="A137" s="81" t="s">
        <v>23</v>
      </c>
      <c r="B137" s="81" t="s">
        <v>24</v>
      </c>
      <c r="C137" s="81" t="s">
        <v>25</v>
      </c>
      <c r="D137" s="81" t="s">
        <v>26</v>
      </c>
      <c r="E137" s="81"/>
      <c r="F137" s="7">
        <v>91</v>
      </c>
      <c r="H137" s="1442" t="s">
        <v>1760</v>
      </c>
      <c r="I137" s="1454" t="s">
        <v>49</v>
      </c>
      <c r="J137" s="1455" t="s">
        <v>454</v>
      </c>
      <c r="K137" s="1443">
        <v>51590</v>
      </c>
      <c r="L137" s="1443">
        <v>23270</v>
      </c>
      <c r="M137" s="1443">
        <v>12320</v>
      </c>
      <c r="N137" s="1443">
        <v>4630</v>
      </c>
      <c r="O137" s="1443">
        <v>1850</v>
      </c>
      <c r="P137" s="1443">
        <v>590</v>
      </c>
      <c r="Q137" s="1443">
        <v>140</v>
      </c>
      <c r="R137" s="1443">
        <v>8790</v>
      </c>
      <c r="S137" s="2"/>
    </row>
    <row r="138" spans="1:19">
      <c r="A138" s="81" t="s">
        <v>23</v>
      </c>
      <c r="B138" s="81" t="s">
        <v>24</v>
      </c>
      <c r="C138" s="81" t="s">
        <v>25</v>
      </c>
      <c r="D138" s="81" t="s">
        <v>26</v>
      </c>
      <c r="E138" s="81"/>
      <c r="F138" s="7">
        <v>92</v>
      </c>
      <c r="H138" s="1442" t="s">
        <v>1743</v>
      </c>
      <c r="I138" s="1444" t="s">
        <v>28</v>
      </c>
      <c r="J138" s="1452"/>
      <c r="K138" s="1443">
        <v>17920</v>
      </c>
      <c r="L138" s="1443">
        <v>6480</v>
      </c>
      <c r="M138" s="1443">
        <v>7060</v>
      </c>
      <c r="N138" s="1443">
        <v>2850</v>
      </c>
      <c r="O138" s="1443">
        <v>900</v>
      </c>
      <c r="P138" s="1443">
        <v>220</v>
      </c>
      <c r="Q138" s="1443">
        <v>120</v>
      </c>
      <c r="R138" s="1443">
        <v>290</v>
      </c>
      <c r="S138" s="2"/>
    </row>
    <row r="139" spans="1:19">
      <c r="A139" s="81" t="s">
        <v>23</v>
      </c>
      <c r="B139" s="81" t="s">
        <v>24</v>
      </c>
      <c r="C139" s="81" t="s">
        <v>25</v>
      </c>
      <c r="D139" s="81" t="s">
        <v>26</v>
      </c>
      <c r="E139" s="81"/>
      <c r="F139" s="7">
        <v>93</v>
      </c>
      <c r="H139" s="1442" t="s">
        <v>1744</v>
      </c>
      <c r="I139" s="1444" t="s">
        <v>29</v>
      </c>
      <c r="J139" s="1452"/>
      <c r="K139" s="1443">
        <v>17150</v>
      </c>
      <c r="L139" s="1443">
        <v>6190</v>
      </c>
      <c r="M139" s="1443">
        <v>6780</v>
      </c>
      <c r="N139" s="1443">
        <v>2780</v>
      </c>
      <c r="O139" s="1443">
        <v>780</v>
      </c>
      <c r="P139" s="1443">
        <v>220</v>
      </c>
      <c r="Q139" s="1443">
        <v>120</v>
      </c>
      <c r="R139" s="1443">
        <v>290</v>
      </c>
      <c r="S139" s="2"/>
    </row>
    <row r="140" spans="1:19">
      <c r="A140" s="81" t="s">
        <v>23</v>
      </c>
      <c r="B140" s="81" t="s">
        <v>24</v>
      </c>
      <c r="C140" s="81" t="s">
        <v>25</v>
      </c>
      <c r="D140" s="81" t="s">
        <v>26</v>
      </c>
      <c r="E140" s="81"/>
      <c r="F140" s="7">
        <v>94</v>
      </c>
      <c r="H140" s="1442" t="s">
        <v>1745</v>
      </c>
      <c r="I140" s="1444" t="s">
        <v>30</v>
      </c>
      <c r="J140" s="1452"/>
      <c r="K140" s="1443">
        <v>5090</v>
      </c>
      <c r="L140" s="1443">
        <v>1820</v>
      </c>
      <c r="M140" s="1443">
        <v>1630</v>
      </c>
      <c r="N140" s="1443">
        <v>1090</v>
      </c>
      <c r="O140" s="1443">
        <v>260</v>
      </c>
      <c r="P140" s="1443">
        <v>80</v>
      </c>
      <c r="Q140" s="1443">
        <v>40</v>
      </c>
      <c r="R140" s="1443">
        <v>160</v>
      </c>
      <c r="S140" s="2"/>
    </row>
    <row r="141" spans="1:19">
      <c r="A141" s="81" t="s">
        <v>23</v>
      </c>
      <c r="B141" s="81" t="s">
        <v>24</v>
      </c>
      <c r="C141" s="81" t="s">
        <v>25</v>
      </c>
      <c r="D141" s="81" t="s">
        <v>26</v>
      </c>
      <c r="E141" s="81"/>
      <c r="F141" s="7">
        <v>95</v>
      </c>
      <c r="H141" s="1442" t="s">
        <v>1746</v>
      </c>
      <c r="I141" s="1444" t="s">
        <v>31</v>
      </c>
      <c r="J141" s="1452"/>
      <c r="K141" s="1443">
        <v>8580</v>
      </c>
      <c r="L141" s="1443">
        <v>2230</v>
      </c>
      <c r="M141" s="1443">
        <v>4110</v>
      </c>
      <c r="N141" s="1443">
        <v>1510</v>
      </c>
      <c r="O141" s="1443">
        <v>520</v>
      </c>
      <c r="P141" s="1443">
        <v>100</v>
      </c>
      <c r="Q141" s="1443">
        <v>80</v>
      </c>
      <c r="R141" s="1443">
        <v>40</v>
      </c>
      <c r="S141" s="2"/>
    </row>
    <row r="142" spans="1:19">
      <c r="A142" s="81" t="s">
        <v>23</v>
      </c>
      <c r="B142" s="81" t="s">
        <v>24</v>
      </c>
      <c r="C142" s="81" t="s">
        <v>25</v>
      </c>
      <c r="D142" s="81" t="s">
        <v>26</v>
      </c>
      <c r="E142" s="81"/>
      <c r="F142" s="7">
        <v>96</v>
      </c>
      <c r="H142" s="1445" t="s">
        <v>1747</v>
      </c>
      <c r="I142" s="1444" t="s">
        <v>32</v>
      </c>
      <c r="J142" s="1452"/>
      <c r="K142" s="1443">
        <v>8560</v>
      </c>
      <c r="L142" s="1443">
        <v>2230</v>
      </c>
      <c r="M142" s="1443">
        <v>4090</v>
      </c>
      <c r="N142" s="1443">
        <v>1510</v>
      </c>
      <c r="O142" s="1443">
        <v>520</v>
      </c>
      <c r="P142" s="1443">
        <v>100</v>
      </c>
      <c r="Q142" s="1443">
        <v>80</v>
      </c>
      <c r="R142" s="1443">
        <v>40</v>
      </c>
      <c r="S142" s="2"/>
    </row>
    <row r="143" spans="1:19">
      <c r="F143" s="82"/>
      <c r="H143" s="1445" t="s">
        <v>1748</v>
      </c>
      <c r="I143" s="1444"/>
      <c r="J143" s="1452"/>
      <c r="K143" s="1443"/>
      <c r="L143" s="1443"/>
      <c r="M143" s="1443"/>
      <c r="N143" s="1443"/>
      <c r="O143" s="1443"/>
      <c r="P143" s="1443"/>
      <c r="Q143" s="1443"/>
      <c r="R143" s="1443"/>
      <c r="S143" s="2"/>
    </row>
    <row r="144" spans="1:19">
      <c r="A144" s="81" t="s">
        <v>23</v>
      </c>
      <c r="B144" s="81" t="s">
        <v>24</v>
      </c>
      <c r="C144" s="81" t="s">
        <v>25</v>
      </c>
      <c r="D144" s="81" t="s">
        <v>26</v>
      </c>
      <c r="E144" s="81"/>
      <c r="F144" s="7">
        <v>97</v>
      </c>
      <c r="H144" s="1446" t="s">
        <v>1749</v>
      </c>
      <c r="I144" s="1444" t="s">
        <v>33</v>
      </c>
      <c r="J144" s="1452"/>
      <c r="K144" s="1443">
        <v>30</v>
      </c>
      <c r="L144" s="1450" t="s">
        <v>34</v>
      </c>
      <c r="M144" s="1443">
        <v>30</v>
      </c>
      <c r="N144" s="1450" t="s">
        <v>34</v>
      </c>
      <c r="O144" s="1450" t="s">
        <v>34</v>
      </c>
      <c r="P144" s="1450" t="s">
        <v>34</v>
      </c>
      <c r="Q144" s="1450" t="s">
        <v>34</v>
      </c>
      <c r="R144" s="1450" t="s">
        <v>34</v>
      </c>
      <c r="S144" s="2"/>
    </row>
    <row r="145" spans="1:19">
      <c r="A145" s="81" t="s">
        <v>23</v>
      </c>
      <c r="B145" s="81" t="s">
        <v>24</v>
      </c>
      <c r="C145" s="81" t="s">
        <v>25</v>
      </c>
      <c r="D145" s="81" t="s">
        <v>26</v>
      </c>
      <c r="E145" s="81"/>
      <c r="F145" s="7">
        <v>98</v>
      </c>
      <c r="H145" s="1442" t="s">
        <v>1750</v>
      </c>
      <c r="I145" s="1444" t="s">
        <v>35</v>
      </c>
      <c r="J145" s="1452"/>
      <c r="K145" s="1443">
        <v>3480</v>
      </c>
      <c r="L145" s="1443">
        <v>2140</v>
      </c>
      <c r="M145" s="1443">
        <v>1040</v>
      </c>
      <c r="N145" s="1443">
        <v>180</v>
      </c>
      <c r="O145" s="1450" t="s">
        <v>34</v>
      </c>
      <c r="P145" s="1443">
        <v>40</v>
      </c>
      <c r="Q145" s="1450" t="s">
        <v>34</v>
      </c>
      <c r="R145" s="1443">
        <v>90</v>
      </c>
      <c r="S145" s="2"/>
    </row>
    <row r="146" spans="1:19">
      <c r="A146" s="81" t="s">
        <v>23</v>
      </c>
      <c r="B146" s="81" t="s">
        <v>24</v>
      </c>
      <c r="C146" s="81" t="s">
        <v>25</v>
      </c>
      <c r="D146" s="81" t="s">
        <v>26</v>
      </c>
      <c r="E146" s="81"/>
      <c r="F146" s="7">
        <v>99</v>
      </c>
      <c r="H146" s="1445" t="s">
        <v>1522</v>
      </c>
      <c r="I146" s="1444" t="s">
        <v>36</v>
      </c>
      <c r="J146" s="1452"/>
      <c r="K146" s="1443">
        <v>2910</v>
      </c>
      <c r="L146" s="1443">
        <v>1830</v>
      </c>
      <c r="M146" s="1443">
        <v>770</v>
      </c>
      <c r="N146" s="1443">
        <v>180</v>
      </c>
      <c r="O146" s="1450" t="s">
        <v>34</v>
      </c>
      <c r="P146" s="1443">
        <v>40</v>
      </c>
      <c r="Q146" s="1450" t="s">
        <v>34</v>
      </c>
      <c r="R146" s="1443">
        <v>90</v>
      </c>
      <c r="S146" s="2"/>
    </row>
    <row r="147" spans="1:19">
      <c r="F147" s="82"/>
      <c r="H147" s="1445" t="s">
        <v>1748</v>
      </c>
      <c r="I147" s="1444"/>
      <c r="J147" s="1452"/>
      <c r="K147" s="1443"/>
      <c r="L147" s="1443"/>
      <c r="M147" s="1443"/>
      <c r="N147" s="1443"/>
      <c r="O147" s="1443"/>
      <c r="P147" s="1443"/>
      <c r="Q147" s="1443"/>
      <c r="R147" s="1443"/>
      <c r="S147" s="2"/>
    </row>
    <row r="148" spans="1:19">
      <c r="A148" s="81" t="s">
        <v>23</v>
      </c>
      <c r="B148" s="81" t="s">
        <v>24</v>
      </c>
      <c r="C148" s="81" t="s">
        <v>25</v>
      </c>
      <c r="D148" s="81" t="s">
        <v>26</v>
      </c>
      <c r="E148" s="81"/>
      <c r="F148" s="7">
        <v>100</v>
      </c>
      <c r="H148" s="1446" t="s">
        <v>1749</v>
      </c>
      <c r="I148" s="1444" t="s">
        <v>33</v>
      </c>
      <c r="J148" s="1452"/>
      <c r="K148" s="1443">
        <v>570</v>
      </c>
      <c r="L148" s="1443">
        <v>300</v>
      </c>
      <c r="M148" s="1443">
        <v>270</v>
      </c>
      <c r="N148" s="1450" t="s">
        <v>34</v>
      </c>
      <c r="O148" s="1450" t="s">
        <v>34</v>
      </c>
      <c r="P148" s="1450" t="s">
        <v>34</v>
      </c>
      <c r="Q148" s="1450" t="s">
        <v>34</v>
      </c>
      <c r="R148" s="1450" t="s">
        <v>34</v>
      </c>
      <c r="S148" s="2"/>
    </row>
    <row r="149" spans="1:19">
      <c r="A149" s="81" t="s">
        <v>23</v>
      </c>
      <c r="B149" s="81" t="s">
        <v>24</v>
      </c>
      <c r="C149" s="81" t="s">
        <v>25</v>
      </c>
      <c r="D149" s="81" t="s">
        <v>26</v>
      </c>
      <c r="E149" s="81"/>
      <c r="F149" s="7">
        <v>101</v>
      </c>
      <c r="H149" s="1442" t="s">
        <v>1751</v>
      </c>
      <c r="I149" s="1444" t="s">
        <v>37</v>
      </c>
      <c r="J149" s="1452"/>
      <c r="K149" s="1443">
        <v>770</v>
      </c>
      <c r="L149" s="1443">
        <v>290</v>
      </c>
      <c r="M149" s="1443">
        <v>280</v>
      </c>
      <c r="N149" s="1443">
        <v>70</v>
      </c>
      <c r="O149" s="1443">
        <v>120</v>
      </c>
      <c r="P149" s="1450" t="s">
        <v>34</v>
      </c>
      <c r="Q149" s="1450" t="s">
        <v>34</v>
      </c>
      <c r="R149" s="1450" t="s">
        <v>34</v>
      </c>
      <c r="S149" s="2"/>
    </row>
    <row r="150" spans="1:19">
      <c r="A150" s="81" t="s">
        <v>23</v>
      </c>
      <c r="B150" s="81" t="s">
        <v>24</v>
      </c>
      <c r="C150" s="81" t="s">
        <v>25</v>
      </c>
      <c r="D150" s="81" t="s">
        <v>26</v>
      </c>
      <c r="E150" s="81"/>
      <c r="F150" s="7">
        <v>102</v>
      </c>
      <c r="H150" s="1442" t="s">
        <v>1752</v>
      </c>
      <c r="I150" s="1444" t="s">
        <v>38</v>
      </c>
      <c r="J150" s="1452"/>
      <c r="K150" s="1443">
        <v>810</v>
      </c>
      <c r="L150" s="1443">
        <v>350</v>
      </c>
      <c r="M150" s="1443">
        <v>330</v>
      </c>
      <c r="N150" s="1443">
        <v>100</v>
      </c>
      <c r="O150" s="1443">
        <v>40</v>
      </c>
      <c r="P150" s="1450" t="s">
        <v>34</v>
      </c>
      <c r="Q150" s="1450" t="s">
        <v>34</v>
      </c>
      <c r="R150" s="1450" t="s">
        <v>34</v>
      </c>
      <c r="S150" s="2"/>
    </row>
    <row r="151" spans="1:19">
      <c r="A151" s="81" t="s">
        <v>23</v>
      </c>
      <c r="B151" s="81" t="s">
        <v>24</v>
      </c>
      <c r="C151" s="81" t="s">
        <v>25</v>
      </c>
      <c r="D151" s="81" t="s">
        <v>26</v>
      </c>
      <c r="E151" s="81"/>
      <c r="F151" s="7">
        <v>103</v>
      </c>
      <c r="H151" s="1442" t="s">
        <v>1753</v>
      </c>
      <c r="I151" s="1444" t="s">
        <v>39</v>
      </c>
      <c r="J151" s="1452"/>
      <c r="K151" s="1443">
        <v>31460</v>
      </c>
      <c r="L151" s="1443">
        <v>16400</v>
      </c>
      <c r="M151" s="1443">
        <v>4940</v>
      </c>
      <c r="N151" s="1443">
        <v>1680</v>
      </c>
      <c r="O151" s="1443">
        <v>910</v>
      </c>
      <c r="P151" s="1443">
        <v>370</v>
      </c>
      <c r="Q151" s="1443">
        <v>30</v>
      </c>
      <c r="R151" s="1443">
        <v>7130</v>
      </c>
      <c r="S151" s="2"/>
    </row>
    <row r="152" spans="1:19">
      <c r="F152" s="82"/>
      <c r="H152" s="1442" t="s">
        <v>1523</v>
      </c>
      <c r="I152" s="1447" t="s">
        <v>41</v>
      </c>
      <c r="J152" s="1452"/>
      <c r="K152" s="1443"/>
      <c r="L152" s="1443"/>
      <c r="M152" s="1443"/>
      <c r="N152" s="1443"/>
      <c r="O152" s="1443"/>
      <c r="P152" s="1443"/>
      <c r="Q152" s="1443"/>
      <c r="R152" s="1443"/>
      <c r="S152" s="2"/>
    </row>
    <row r="153" spans="1:19">
      <c r="A153" s="81" t="s">
        <v>23</v>
      </c>
      <c r="B153" s="81" t="s">
        <v>24</v>
      </c>
      <c r="C153" s="81" t="s">
        <v>25</v>
      </c>
      <c r="D153" s="81" t="s">
        <v>26</v>
      </c>
      <c r="E153" s="81"/>
      <c r="F153" s="7">
        <v>104</v>
      </c>
      <c r="H153" s="1442" t="s">
        <v>1754</v>
      </c>
      <c r="I153" s="1447" t="s">
        <v>42</v>
      </c>
      <c r="J153" s="1452"/>
      <c r="K153" s="1443">
        <v>1170</v>
      </c>
      <c r="L153" s="1443">
        <v>900</v>
      </c>
      <c r="M153" s="1443">
        <v>240</v>
      </c>
      <c r="N153" s="1443">
        <v>30</v>
      </c>
      <c r="O153" s="1450" t="s">
        <v>34</v>
      </c>
      <c r="P153" s="1450" t="s">
        <v>34</v>
      </c>
      <c r="Q153" s="1450" t="s">
        <v>34</v>
      </c>
      <c r="R153" s="1450" t="s">
        <v>34</v>
      </c>
      <c r="S153" s="2"/>
    </row>
    <row r="154" spans="1:19">
      <c r="F154" s="82"/>
      <c r="H154" s="1442" t="s">
        <v>1523</v>
      </c>
      <c r="I154" s="1447" t="s">
        <v>41</v>
      </c>
      <c r="J154" s="1452"/>
      <c r="K154" s="1443"/>
      <c r="L154" s="1443"/>
      <c r="M154" s="1443"/>
      <c r="N154" s="1443"/>
      <c r="O154" s="1443"/>
      <c r="P154" s="1443"/>
      <c r="Q154" s="1443"/>
      <c r="R154" s="1443"/>
      <c r="S154" s="2"/>
    </row>
    <row r="155" spans="1:19">
      <c r="A155" s="81" t="s">
        <v>23</v>
      </c>
      <c r="B155" s="81" t="s">
        <v>24</v>
      </c>
      <c r="C155" s="81" t="s">
        <v>25</v>
      </c>
      <c r="D155" s="81" t="s">
        <v>26</v>
      </c>
      <c r="E155" s="81"/>
      <c r="F155" s="7">
        <v>105</v>
      </c>
      <c r="H155" s="1442" t="s">
        <v>1755</v>
      </c>
      <c r="I155" s="1447" t="s">
        <v>43</v>
      </c>
      <c r="J155" s="1452"/>
      <c r="K155" s="1443">
        <v>5400</v>
      </c>
      <c r="L155" s="1443">
        <v>3880</v>
      </c>
      <c r="M155" s="1443">
        <v>1290</v>
      </c>
      <c r="N155" s="1443">
        <v>110</v>
      </c>
      <c r="O155" s="1443">
        <v>120</v>
      </c>
      <c r="P155" s="1450" t="s">
        <v>34</v>
      </c>
      <c r="Q155" s="1450" t="s">
        <v>34</v>
      </c>
      <c r="R155" s="1450" t="s">
        <v>34</v>
      </c>
      <c r="S155" s="2"/>
    </row>
    <row r="156" spans="1:19">
      <c r="A156" s="81" t="s">
        <v>23</v>
      </c>
      <c r="B156" s="81" t="s">
        <v>24</v>
      </c>
      <c r="C156" s="81" t="s">
        <v>25</v>
      </c>
      <c r="D156" s="81" t="s">
        <v>26</v>
      </c>
      <c r="E156" s="81"/>
      <c r="F156" s="7">
        <v>106</v>
      </c>
      <c r="H156" s="1442" t="s">
        <v>1761</v>
      </c>
      <c r="I156" s="1454" t="s">
        <v>50</v>
      </c>
      <c r="J156" s="1455" t="s">
        <v>454</v>
      </c>
      <c r="K156" s="1443">
        <v>2400</v>
      </c>
      <c r="L156" s="1443">
        <v>650</v>
      </c>
      <c r="M156" s="1443">
        <v>470</v>
      </c>
      <c r="N156" s="1443">
        <v>430</v>
      </c>
      <c r="O156" s="1443">
        <v>620</v>
      </c>
      <c r="P156" s="1443">
        <v>70</v>
      </c>
      <c r="Q156" s="1450" t="s">
        <v>34</v>
      </c>
      <c r="R156" s="1443">
        <v>180</v>
      </c>
      <c r="S156" s="2"/>
    </row>
    <row r="157" spans="1:19">
      <c r="A157" s="81" t="s">
        <v>23</v>
      </c>
      <c r="B157" s="81" t="s">
        <v>24</v>
      </c>
      <c r="C157" s="81" t="s">
        <v>25</v>
      </c>
      <c r="D157" s="81" t="s">
        <v>26</v>
      </c>
      <c r="E157" s="81"/>
      <c r="F157" s="7">
        <v>107</v>
      </c>
      <c r="H157" s="1442" t="s">
        <v>1743</v>
      </c>
      <c r="I157" s="1444" t="s">
        <v>28</v>
      </c>
      <c r="J157" s="1452"/>
      <c r="K157" s="1443">
        <v>870</v>
      </c>
      <c r="L157" s="1443">
        <v>60</v>
      </c>
      <c r="M157" s="1443">
        <v>190</v>
      </c>
      <c r="N157" s="1443">
        <v>200</v>
      </c>
      <c r="O157" s="1443">
        <v>400</v>
      </c>
      <c r="P157" s="1443">
        <v>30</v>
      </c>
      <c r="Q157" s="1450" t="s">
        <v>34</v>
      </c>
      <c r="R157" s="1450" t="s">
        <v>34</v>
      </c>
      <c r="S157" s="2"/>
    </row>
    <row r="158" spans="1:19">
      <c r="A158" s="81" t="s">
        <v>23</v>
      </c>
      <c r="B158" s="81" t="s">
        <v>24</v>
      </c>
      <c r="C158" s="81" t="s">
        <v>25</v>
      </c>
      <c r="D158" s="81" t="s">
        <v>26</v>
      </c>
      <c r="E158" s="81"/>
      <c r="F158" s="7">
        <v>108</v>
      </c>
      <c r="H158" s="1442" t="s">
        <v>1744</v>
      </c>
      <c r="I158" s="1444" t="s">
        <v>29</v>
      </c>
      <c r="J158" s="1452"/>
      <c r="K158" s="1443">
        <v>840</v>
      </c>
      <c r="L158" s="1443">
        <v>50</v>
      </c>
      <c r="M158" s="1443">
        <v>190</v>
      </c>
      <c r="N158" s="1443">
        <v>200</v>
      </c>
      <c r="O158" s="1443">
        <v>380</v>
      </c>
      <c r="P158" s="1443">
        <v>30</v>
      </c>
      <c r="Q158" s="1450" t="s">
        <v>34</v>
      </c>
      <c r="R158" s="1450" t="s">
        <v>34</v>
      </c>
      <c r="S158" s="2"/>
    </row>
    <row r="159" spans="1:19">
      <c r="A159" s="81" t="s">
        <v>23</v>
      </c>
      <c r="B159" s="81" t="s">
        <v>24</v>
      </c>
      <c r="C159" s="81" t="s">
        <v>25</v>
      </c>
      <c r="D159" s="81" t="s">
        <v>26</v>
      </c>
      <c r="E159" s="81"/>
      <c r="F159" s="7">
        <v>109</v>
      </c>
      <c r="H159" s="1442" t="s">
        <v>1745</v>
      </c>
      <c r="I159" s="1444" t="s">
        <v>30</v>
      </c>
      <c r="J159" s="1452"/>
      <c r="K159" s="1443">
        <v>290</v>
      </c>
      <c r="L159" s="1450" t="s">
        <v>34</v>
      </c>
      <c r="M159" s="1443">
        <v>30</v>
      </c>
      <c r="N159" s="1443">
        <v>20</v>
      </c>
      <c r="O159" s="1443">
        <v>210</v>
      </c>
      <c r="P159" s="1443">
        <v>30</v>
      </c>
      <c r="Q159" s="1450" t="s">
        <v>34</v>
      </c>
      <c r="R159" s="1450" t="s">
        <v>34</v>
      </c>
      <c r="S159" s="2"/>
    </row>
    <row r="160" spans="1:19">
      <c r="A160" s="81" t="s">
        <v>23</v>
      </c>
      <c r="B160" s="81" t="s">
        <v>24</v>
      </c>
      <c r="C160" s="81" t="s">
        <v>25</v>
      </c>
      <c r="D160" s="81" t="s">
        <v>26</v>
      </c>
      <c r="E160" s="81"/>
      <c r="F160" s="7">
        <v>110</v>
      </c>
      <c r="H160" s="1442" t="s">
        <v>1746</v>
      </c>
      <c r="I160" s="1444" t="s">
        <v>31</v>
      </c>
      <c r="J160" s="1452"/>
      <c r="K160" s="1443">
        <v>530</v>
      </c>
      <c r="L160" s="1443">
        <v>50</v>
      </c>
      <c r="M160" s="1443">
        <v>140</v>
      </c>
      <c r="N160" s="1443">
        <v>180</v>
      </c>
      <c r="O160" s="1443">
        <v>170</v>
      </c>
      <c r="P160" s="1450" t="s">
        <v>34</v>
      </c>
      <c r="Q160" s="1450" t="s">
        <v>34</v>
      </c>
      <c r="R160" s="1450" t="s">
        <v>34</v>
      </c>
      <c r="S160" s="2"/>
    </row>
    <row r="161" spans="1:19">
      <c r="A161" s="81" t="s">
        <v>23</v>
      </c>
      <c r="B161" s="81" t="s">
        <v>24</v>
      </c>
      <c r="C161" s="81" t="s">
        <v>25</v>
      </c>
      <c r="D161" s="81" t="s">
        <v>26</v>
      </c>
      <c r="E161" s="81"/>
      <c r="F161" s="7">
        <v>111</v>
      </c>
      <c r="H161" s="1445" t="s">
        <v>1747</v>
      </c>
      <c r="I161" s="1444" t="s">
        <v>32</v>
      </c>
      <c r="J161" s="1452"/>
      <c r="K161" s="1443">
        <v>530</v>
      </c>
      <c r="L161" s="1443">
        <v>50</v>
      </c>
      <c r="M161" s="1443">
        <v>140</v>
      </c>
      <c r="N161" s="1443">
        <v>180</v>
      </c>
      <c r="O161" s="1443">
        <v>170</v>
      </c>
      <c r="P161" s="1450" t="s">
        <v>34</v>
      </c>
      <c r="Q161" s="1450" t="s">
        <v>34</v>
      </c>
      <c r="R161" s="1450" t="s">
        <v>34</v>
      </c>
      <c r="S161" s="2"/>
    </row>
    <row r="162" spans="1:19">
      <c r="F162" s="82"/>
      <c r="H162" s="1445" t="s">
        <v>1748</v>
      </c>
      <c r="I162" s="1444"/>
      <c r="J162" s="1452"/>
      <c r="K162" s="1443"/>
      <c r="L162" s="1443"/>
      <c r="M162" s="1443"/>
      <c r="N162" s="1443"/>
      <c r="O162" s="1443"/>
      <c r="P162" s="1443"/>
      <c r="Q162" s="1443"/>
      <c r="R162" s="1443"/>
      <c r="S162" s="2"/>
    </row>
    <row r="163" spans="1:19">
      <c r="A163" s="81" t="s">
        <v>23</v>
      </c>
      <c r="B163" s="81" t="s">
        <v>24</v>
      </c>
      <c r="C163" s="81" t="s">
        <v>25</v>
      </c>
      <c r="D163" s="81" t="s">
        <v>26</v>
      </c>
      <c r="E163" s="81"/>
      <c r="F163" s="7">
        <v>112</v>
      </c>
      <c r="H163" s="1446" t="s">
        <v>1749</v>
      </c>
      <c r="I163" s="1444" t="s">
        <v>33</v>
      </c>
      <c r="J163" s="1452"/>
      <c r="K163" s="1450" t="s">
        <v>34</v>
      </c>
      <c r="L163" s="1450" t="s">
        <v>34</v>
      </c>
      <c r="M163" s="1450" t="s">
        <v>34</v>
      </c>
      <c r="N163" s="1450" t="s">
        <v>34</v>
      </c>
      <c r="O163" s="1450" t="s">
        <v>34</v>
      </c>
      <c r="P163" s="1450" t="s">
        <v>34</v>
      </c>
      <c r="Q163" s="1450" t="s">
        <v>34</v>
      </c>
      <c r="R163" s="1450" t="s">
        <v>34</v>
      </c>
      <c r="S163" s="2"/>
    </row>
    <row r="164" spans="1:19">
      <c r="A164" s="81" t="s">
        <v>23</v>
      </c>
      <c r="B164" s="81" t="s">
        <v>24</v>
      </c>
      <c r="C164" s="81" t="s">
        <v>25</v>
      </c>
      <c r="D164" s="81" t="s">
        <v>26</v>
      </c>
      <c r="E164" s="81"/>
      <c r="F164" s="7">
        <v>113</v>
      </c>
      <c r="H164" s="1442" t="s">
        <v>1750</v>
      </c>
      <c r="I164" s="1444" t="s">
        <v>35</v>
      </c>
      <c r="J164" s="1452"/>
      <c r="K164" s="1443">
        <v>20</v>
      </c>
      <c r="L164" s="1450" t="s">
        <v>34</v>
      </c>
      <c r="M164" s="1443">
        <v>20</v>
      </c>
      <c r="N164" s="1450" t="s">
        <v>34</v>
      </c>
      <c r="O164" s="1450" t="s">
        <v>34</v>
      </c>
      <c r="P164" s="1450" t="s">
        <v>34</v>
      </c>
      <c r="Q164" s="1450" t="s">
        <v>34</v>
      </c>
      <c r="R164" s="1450" t="s">
        <v>34</v>
      </c>
      <c r="S164" s="2"/>
    </row>
    <row r="165" spans="1:19">
      <c r="A165" s="81" t="s">
        <v>23</v>
      </c>
      <c r="B165" s="81" t="s">
        <v>24</v>
      </c>
      <c r="C165" s="81" t="s">
        <v>25</v>
      </c>
      <c r="D165" s="81" t="s">
        <v>26</v>
      </c>
      <c r="E165" s="81"/>
      <c r="F165" s="7">
        <v>114</v>
      </c>
      <c r="H165" s="1445" t="s">
        <v>1522</v>
      </c>
      <c r="I165" s="1444" t="s">
        <v>36</v>
      </c>
      <c r="J165" s="1452"/>
      <c r="K165" s="1443">
        <v>20</v>
      </c>
      <c r="L165" s="1450" t="s">
        <v>34</v>
      </c>
      <c r="M165" s="1443">
        <v>20</v>
      </c>
      <c r="N165" s="1450" t="s">
        <v>34</v>
      </c>
      <c r="O165" s="1450" t="s">
        <v>34</v>
      </c>
      <c r="P165" s="1450" t="s">
        <v>34</v>
      </c>
      <c r="Q165" s="1450" t="s">
        <v>34</v>
      </c>
      <c r="R165" s="1450" t="s">
        <v>34</v>
      </c>
      <c r="S165" s="2"/>
    </row>
    <row r="166" spans="1:19">
      <c r="F166" s="82"/>
      <c r="H166" s="1445" t="s">
        <v>1748</v>
      </c>
      <c r="I166" s="1444"/>
      <c r="J166" s="1452"/>
      <c r="K166" s="1443"/>
      <c r="L166" s="1443"/>
      <c r="M166" s="1443"/>
      <c r="N166" s="1443"/>
      <c r="O166" s="1443"/>
      <c r="P166" s="1443"/>
      <c r="Q166" s="1443"/>
      <c r="R166" s="1443"/>
      <c r="S166" s="2"/>
    </row>
    <row r="167" spans="1:19">
      <c r="A167" s="81" t="s">
        <v>23</v>
      </c>
      <c r="B167" s="81" t="s">
        <v>24</v>
      </c>
      <c r="C167" s="81" t="s">
        <v>25</v>
      </c>
      <c r="D167" s="81" t="s">
        <v>26</v>
      </c>
      <c r="E167" s="81"/>
      <c r="F167" s="7">
        <v>115</v>
      </c>
      <c r="H167" s="1446" t="s">
        <v>1749</v>
      </c>
      <c r="I167" s="1444" t="s">
        <v>33</v>
      </c>
      <c r="J167" s="1452"/>
      <c r="K167" s="1450" t="s">
        <v>34</v>
      </c>
      <c r="L167" s="1450" t="s">
        <v>34</v>
      </c>
      <c r="M167" s="1450" t="s">
        <v>34</v>
      </c>
      <c r="N167" s="1450" t="s">
        <v>34</v>
      </c>
      <c r="O167" s="1450" t="s">
        <v>34</v>
      </c>
      <c r="P167" s="1450" t="s">
        <v>34</v>
      </c>
      <c r="Q167" s="1450" t="s">
        <v>34</v>
      </c>
      <c r="R167" s="1450" t="s">
        <v>34</v>
      </c>
      <c r="S167" s="2"/>
    </row>
    <row r="168" spans="1:19">
      <c r="A168" s="81" t="s">
        <v>23</v>
      </c>
      <c r="B168" s="81" t="s">
        <v>24</v>
      </c>
      <c r="C168" s="81" t="s">
        <v>25</v>
      </c>
      <c r="D168" s="81" t="s">
        <v>26</v>
      </c>
      <c r="E168" s="81"/>
      <c r="F168" s="7">
        <v>116</v>
      </c>
      <c r="H168" s="1442" t="s">
        <v>1751</v>
      </c>
      <c r="I168" s="1444" t="s">
        <v>37</v>
      </c>
      <c r="J168" s="1452"/>
      <c r="K168" s="1443">
        <v>30</v>
      </c>
      <c r="L168" s="1443">
        <v>20</v>
      </c>
      <c r="M168" s="1450" t="s">
        <v>34</v>
      </c>
      <c r="N168" s="1450" t="s">
        <v>34</v>
      </c>
      <c r="O168" s="1443">
        <v>20</v>
      </c>
      <c r="P168" s="1450" t="s">
        <v>34</v>
      </c>
      <c r="Q168" s="1450" t="s">
        <v>34</v>
      </c>
      <c r="R168" s="1450" t="s">
        <v>34</v>
      </c>
      <c r="S168" s="2"/>
    </row>
    <row r="169" spans="1:19">
      <c r="A169" s="81" t="s">
        <v>23</v>
      </c>
      <c r="B169" s="81" t="s">
        <v>24</v>
      </c>
      <c r="C169" s="81" t="s">
        <v>25</v>
      </c>
      <c r="D169" s="81" t="s">
        <v>26</v>
      </c>
      <c r="E169" s="81"/>
      <c r="F169" s="7">
        <v>117</v>
      </c>
      <c r="H169" s="1442" t="s">
        <v>1752</v>
      </c>
      <c r="I169" s="1444" t="s">
        <v>38</v>
      </c>
      <c r="J169" s="1452"/>
      <c r="K169" s="1443">
        <v>80</v>
      </c>
      <c r="L169" s="1443">
        <v>30</v>
      </c>
      <c r="M169" s="1450" t="s">
        <v>34</v>
      </c>
      <c r="N169" s="1450" t="s">
        <v>34</v>
      </c>
      <c r="O169" s="1443">
        <v>50</v>
      </c>
      <c r="P169" s="1450" t="s">
        <v>34</v>
      </c>
      <c r="Q169" s="1450" t="s">
        <v>34</v>
      </c>
      <c r="R169" s="1450" t="s">
        <v>34</v>
      </c>
      <c r="S169" s="2"/>
    </row>
    <row r="170" spans="1:19">
      <c r="A170" s="81" t="s">
        <v>23</v>
      </c>
      <c r="B170" s="81" t="s">
        <v>24</v>
      </c>
      <c r="C170" s="81" t="s">
        <v>25</v>
      </c>
      <c r="D170" s="81" t="s">
        <v>26</v>
      </c>
      <c r="E170" s="81"/>
      <c r="F170" s="7">
        <v>118</v>
      </c>
      <c r="H170" s="1442" t="s">
        <v>1753</v>
      </c>
      <c r="I170" s="1444" t="s">
        <v>39</v>
      </c>
      <c r="J170" s="1452"/>
      <c r="K170" s="1443">
        <v>1400</v>
      </c>
      <c r="L170" s="1443">
        <v>550</v>
      </c>
      <c r="M170" s="1443">
        <v>280</v>
      </c>
      <c r="N170" s="1443">
        <v>230</v>
      </c>
      <c r="O170" s="1443">
        <v>170</v>
      </c>
      <c r="P170" s="1443">
        <v>40</v>
      </c>
      <c r="Q170" s="1450" t="s">
        <v>34</v>
      </c>
      <c r="R170" s="1443">
        <v>120</v>
      </c>
      <c r="S170" s="2"/>
    </row>
    <row r="171" spans="1:19">
      <c r="F171" s="82"/>
      <c r="H171" s="1442" t="s">
        <v>1523</v>
      </c>
      <c r="I171" s="1447" t="s">
        <v>41</v>
      </c>
      <c r="J171" s="1452"/>
      <c r="K171" s="1443"/>
      <c r="L171" s="1443"/>
      <c r="M171" s="1443"/>
      <c r="N171" s="1443"/>
      <c r="O171" s="1443"/>
      <c r="P171" s="1443"/>
      <c r="Q171" s="1443"/>
      <c r="R171" s="1443"/>
      <c r="S171" s="2"/>
    </row>
    <row r="172" spans="1:19" ht="12" customHeight="1">
      <c r="A172" s="81" t="s">
        <v>23</v>
      </c>
      <c r="B172" s="81" t="s">
        <v>24</v>
      </c>
      <c r="C172" s="81" t="s">
        <v>25</v>
      </c>
      <c r="D172" s="81" t="s">
        <v>26</v>
      </c>
      <c r="E172" s="81"/>
      <c r="F172" s="7">
        <v>119</v>
      </c>
      <c r="H172" s="1442" t="s">
        <v>1754</v>
      </c>
      <c r="I172" s="1447" t="s">
        <v>42</v>
      </c>
      <c r="J172" s="1452"/>
      <c r="K172" s="1450" t="s">
        <v>34</v>
      </c>
      <c r="L172" s="1450" t="s">
        <v>34</v>
      </c>
      <c r="M172" s="1450" t="s">
        <v>34</v>
      </c>
      <c r="N172" s="1450" t="s">
        <v>34</v>
      </c>
      <c r="O172" s="1450" t="s">
        <v>34</v>
      </c>
      <c r="P172" s="1450" t="s">
        <v>34</v>
      </c>
      <c r="Q172" s="1450" t="s">
        <v>34</v>
      </c>
      <c r="R172" s="1450" t="s">
        <v>34</v>
      </c>
      <c r="S172" s="2"/>
    </row>
    <row r="173" spans="1:19">
      <c r="F173" s="82"/>
      <c r="H173" s="1442" t="s">
        <v>1523</v>
      </c>
      <c r="I173" s="1447" t="s">
        <v>41</v>
      </c>
      <c r="J173" s="1452"/>
      <c r="K173" s="1443"/>
      <c r="L173" s="1443"/>
      <c r="M173" s="1443"/>
      <c r="N173" s="1443"/>
      <c r="O173" s="1443"/>
      <c r="P173" s="1443"/>
      <c r="Q173" s="1443"/>
      <c r="R173" s="1443"/>
      <c r="S173" s="2"/>
    </row>
    <row r="174" spans="1:19" ht="12" customHeight="1">
      <c r="A174" s="81" t="s">
        <v>23</v>
      </c>
      <c r="B174" s="81" t="s">
        <v>24</v>
      </c>
      <c r="C174" s="81" t="s">
        <v>25</v>
      </c>
      <c r="D174" s="81" t="s">
        <v>26</v>
      </c>
      <c r="E174" s="81"/>
      <c r="F174" s="7">
        <v>120</v>
      </c>
      <c r="H174" s="1442" t="s">
        <v>1755</v>
      </c>
      <c r="I174" s="1447" t="s">
        <v>43</v>
      </c>
      <c r="J174" s="1452"/>
      <c r="K174" s="1450" t="s">
        <v>34</v>
      </c>
      <c r="L174" s="1450" t="s">
        <v>34</v>
      </c>
      <c r="M174" s="1450" t="s">
        <v>34</v>
      </c>
      <c r="N174" s="1450" t="s">
        <v>34</v>
      </c>
      <c r="O174" s="1450" t="s">
        <v>34</v>
      </c>
      <c r="P174" s="1450" t="s">
        <v>34</v>
      </c>
      <c r="Q174" s="1450" t="s">
        <v>34</v>
      </c>
      <c r="R174" s="1450" t="s">
        <v>34</v>
      </c>
      <c r="S174" s="2"/>
    </row>
    <row r="175" spans="1:19" ht="12" customHeight="1">
      <c r="A175" s="81" t="s">
        <v>23</v>
      </c>
      <c r="B175" s="81" t="s">
        <v>24</v>
      </c>
      <c r="C175" s="81" t="s">
        <v>25</v>
      </c>
      <c r="D175" s="81" t="s">
        <v>26</v>
      </c>
      <c r="E175" s="81"/>
      <c r="F175" s="7">
        <v>121</v>
      </c>
      <c r="H175" s="1442" t="s">
        <v>1762</v>
      </c>
      <c r="I175" s="1447" t="s">
        <v>51</v>
      </c>
      <c r="J175" s="1455" t="s">
        <v>454</v>
      </c>
      <c r="K175" s="1443">
        <v>190</v>
      </c>
      <c r="L175" s="1443">
        <v>50</v>
      </c>
      <c r="M175" s="1443">
        <v>70</v>
      </c>
      <c r="N175" s="1443">
        <v>20</v>
      </c>
      <c r="O175" s="1443">
        <v>20</v>
      </c>
      <c r="P175" s="1450" t="s">
        <v>34</v>
      </c>
      <c r="Q175" s="1443">
        <v>40</v>
      </c>
      <c r="R175" s="1450" t="s">
        <v>34</v>
      </c>
      <c r="S175" s="2"/>
    </row>
    <row r="176" spans="1:19">
      <c r="A176" s="81" t="s">
        <v>23</v>
      </c>
      <c r="B176" s="81" t="s">
        <v>24</v>
      </c>
      <c r="C176" s="81" t="s">
        <v>25</v>
      </c>
      <c r="D176" s="81" t="s">
        <v>26</v>
      </c>
      <c r="E176" s="81"/>
      <c r="F176" s="7">
        <v>122</v>
      </c>
      <c r="H176" s="1442" t="s">
        <v>1743</v>
      </c>
      <c r="I176" s="1444" t="s">
        <v>28</v>
      </c>
      <c r="J176" s="1452"/>
      <c r="K176" s="1443">
        <v>190</v>
      </c>
      <c r="L176" s="1443">
        <v>50</v>
      </c>
      <c r="M176" s="1443">
        <v>70</v>
      </c>
      <c r="N176" s="1443">
        <v>20</v>
      </c>
      <c r="O176" s="1443">
        <v>20</v>
      </c>
      <c r="P176" s="1450" t="s">
        <v>34</v>
      </c>
      <c r="Q176" s="1443">
        <v>40</v>
      </c>
      <c r="R176" s="1450" t="s">
        <v>34</v>
      </c>
      <c r="S176" s="2"/>
    </row>
    <row r="177" spans="1:19">
      <c r="A177" s="81" t="s">
        <v>23</v>
      </c>
      <c r="B177" s="81" t="s">
        <v>24</v>
      </c>
      <c r="C177" s="81" t="s">
        <v>25</v>
      </c>
      <c r="D177" s="81" t="s">
        <v>26</v>
      </c>
      <c r="E177" s="81"/>
      <c r="F177" s="7">
        <v>123</v>
      </c>
      <c r="H177" s="1442" t="s">
        <v>1744</v>
      </c>
      <c r="I177" s="1444" t="s">
        <v>29</v>
      </c>
      <c r="J177" s="1452"/>
      <c r="K177" s="1443">
        <v>190</v>
      </c>
      <c r="L177" s="1443">
        <v>50</v>
      </c>
      <c r="M177" s="1443">
        <v>70</v>
      </c>
      <c r="N177" s="1443">
        <v>20</v>
      </c>
      <c r="O177" s="1443">
        <v>20</v>
      </c>
      <c r="P177" s="1450" t="s">
        <v>34</v>
      </c>
      <c r="Q177" s="1443">
        <v>40</v>
      </c>
      <c r="R177" s="1450" t="s">
        <v>34</v>
      </c>
      <c r="S177" s="2"/>
    </row>
    <row r="178" spans="1:19">
      <c r="A178" s="81" t="s">
        <v>23</v>
      </c>
      <c r="B178" s="81" t="s">
        <v>24</v>
      </c>
      <c r="C178" s="81" t="s">
        <v>25</v>
      </c>
      <c r="D178" s="81" t="s">
        <v>26</v>
      </c>
      <c r="E178" s="81"/>
      <c r="F178" s="7">
        <v>124</v>
      </c>
      <c r="H178" s="1442" t="s">
        <v>1745</v>
      </c>
      <c r="I178" s="1444" t="s">
        <v>30</v>
      </c>
      <c r="J178" s="1452"/>
      <c r="K178" s="1443">
        <v>70</v>
      </c>
      <c r="L178" s="1450" t="s">
        <v>34</v>
      </c>
      <c r="M178" s="1443">
        <v>70</v>
      </c>
      <c r="N178" s="1450" t="s">
        <v>34</v>
      </c>
      <c r="O178" s="1450" t="s">
        <v>34</v>
      </c>
      <c r="P178" s="1450" t="s">
        <v>34</v>
      </c>
      <c r="Q178" s="1450" t="s">
        <v>34</v>
      </c>
      <c r="R178" s="1450" t="s">
        <v>34</v>
      </c>
      <c r="S178" s="2"/>
    </row>
    <row r="179" spans="1:19">
      <c r="A179" s="81" t="s">
        <v>23</v>
      </c>
      <c r="B179" s="81" t="s">
        <v>24</v>
      </c>
      <c r="C179" s="81" t="s">
        <v>25</v>
      </c>
      <c r="D179" s="81" t="s">
        <v>26</v>
      </c>
      <c r="E179" s="81"/>
      <c r="F179" s="7">
        <v>125</v>
      </c>
      <c r="H179" s="1442" t="s">
        <v>1746</v>
      </c>
      <c r="I179" s="1444" t="s">
        <v>31</v>
      </c>
      <c r="J179" s="1452"/>
      <c r="K179" s="1443">
        <v>50</v>
      </c>
      <c r="L179" s="1450" t="s">
        <v>34</v>
      </c>
      <c r="M179" s="1450" t="s">
        <v>34</v>
      </c>
      <c r="N179" s="1450" t="s">
        <v>34</v>
      </c>
      <c r="O179" s="1443">
        <v>20</v>
      </c>
      <c r="P179" s="1450" t="s">
        <v>34</v>
      </c>
      <c r="Q179" s="1443">
        <v>40</v>
      </c>
      <c r="R179" s="1450" t="s">
        <v>34</v>
      </c>
      <c r="S179" s="2"/>
    </row>
    <row r="180" spans="1:19">
      <c r="A180" s="81" t="s">
        <v>23</v>
      </c>
      <c r="B180" s="81" t="s">
        <v>24</v>
      </c>
      <c r="C180" s="81" t="s">
        <v>25</v>
      </c>
      <c r="D180" s="81" t="s">
        <v>26</v>
      </c>
      <c r="E180" s="81"/>
      <c r="F180" s="7">
        <v>126</v>
      </c>
      <c r="H180" s="1445" t="s">
        <v>1747</v>
      </c>
      <c r="I180" s="1444" t="s">
        <v>32</v>
      </c>
      <c r="J180" s="1452"/>
      <c r="K180" s="1443">
        <v>50</v>
      </c>
      <c r="L180" s="1450" t="s">
        <v>34</v>
      </c>
      <c r="M180" s="1450" t="s">
        <v>34</v>
      </c>
      <c r="N180" s="1450" t="s">
        <v>34</v>
      </c>
      <c r="O180" s="1443">
        <v>20</v>
      </c>
      <c r="P180" s="1450" t="s">
        <v>34</v>
      </c>
      <c r="Q180" s="1443">
        <v>40</v>
      </c>
      <c r="R180" s="1450" t="s">
        <v>34</v>
      </c>
      <c r="S180" s="2"/>
    </row>
    <row r="181" spans="1:19">
      <c r="F181" s="82"/>
      <c r="H181" s="1445" t="s">
        <v>1748</v>
      </c>
      <c r="I181" s="1444"/>
      <c r="J181" s="1452"/>
      <c r="K181" s="1443"/>
      <c r="L181" s="1443"/>
      <c r="M181" s="1443"/>
      <c r="N181" s="1443"/>
      <c r="O181" s="1443"/>
      <c r="P181" s="1443"/>
      <c r="Q181" s="1443"/>
      <c r="R181" s="1443"/>
      <c r="S181" s="2"/>
    </row>
    <row r="182" spans="1:19">
      <c r="A182" s="81" t="s">
        <v>23</v>
      </c>
      <c r="B182" s="81" t="s">
        <v>24</v>
      </c>
      <c r="C182" s="81" t="s">
        <v>25</v>
      </c>
      <c r="D182" s="81" t="s">
        <v>26</v>
      </c>
      <c r="E182" s="81"/>
      <c r="F182" s="7">
        <v>127</v>
      </c>
      <c r="H182" s="1446" t="s">
        <v>1749</v>
      </c>
      <c r="I182" s="1444" t="s">
        <v>33</v>
      </c>
      <c r="J182" s="1452"/>
      <c r="K182" s="1450" t="s">
        <v>34</v>
      </c>
      <c r="L182" s="1450" t="s">
        <v>34</v>
      </c>
      <c r="M182" s="1450" t="s">
        <v>34</v>
      </c>
      <c r="N182" s="1450" t="s">
        <v>34</v>
      </c>
      <c r="O182" s="1450" t="s">
        <v>34</v>
      </c>
      <c r="P182" s="1450" t="s">
        <v>34</v>
      </c>
      <c r="Q182" s="1450" t="s">
        <v>34</v>
      </c>
      <c r="R182" s="1450" t="s">
        <v>34</v>
      </c>
      <c r="S182" s="2"/>
    </row>
    <row r="183" spans="1:19">
      <c r="A183" s="81" t="s">
        <v>23</v>
      </c>
      <c r="B183" s="81" t="s">
        <v>24</v>
      </c>
      <c r="C183" s="81" t="s">
        <v>25</v>
      </c>
      <c r="D183" s="81" t="s">
        <v>26</v>
      </c>
      <c r="E183" s="81"/>
      <c r="F183" s="7">
        <v>128</v>
      </c>
      <c r="H183" s="1442" t="s">
        <v>1750</v>
      </c>
      <c r="I183" s="1444" t="s">
        <v>35</v>
      </c>
      <c r="J183" s="1452"/>
      <c r="K183" s="1443">
        <v>70</v>
      </c>
      <c r="L183" s="1443">
        <v>50</v>
      </c>
      <c r="M183" s="1450" t="s">
        <v>34</v>
      </c>
      <c r="N183" s="1443">
        <v>20</v>
      </c>
      <c r="O183" s="1450" t="s">
        <v>34</v>
      </c>
      <c r="P183" s="1450" t="s">
        <v>34</v>
      </c>
      <c r="Q183" s="1450" t="s">
        <v>34</v>
      </c>
      <c r="R183" s="1450" t="s">
        <v>34</v>
      </c>
      <c r="S183" s="2"/>
    </row>
    <row r="184" spans="1:19">
      <c r="A184" s="81" t="s">
        <v>23</v>
      </c>
      <c r="B184" s="81" t="s">
        <v>24</v>
      </c>
      <c r="C184" s="81" t="s">
        <v>25</v>
      </c>
      <c r="D184" s="81" t="s">
        <v>26</v>
      </c>
      <c r="E184" s="81"/>
      <c r="F184" s="7">
        <v>129</v>
      </c>
      <c r="H184" s="1445" t="s">
        <v>1522</v>
      </c>
      <c r="I184" s="1444" t="s">
        <v>36</v>
      </c>
      <c r="J184" s="1452"/>
      <c r="K184" s="1443">
        <v>70</v>
      </c>
      <c r="L184" s="1443">
        <v>50</v>
      </c>
      <c r="M184" s="1450" t="s">
        <v>34</v>
      </c>
      <c r="N184" s="1443">
        <v>20</v>
      </c>
      <c r="O184" s="1450" t="s">
        <v>34</v>
      </c>
      <c r="P184" s="1450" t="s">
        <v>34</v>
      </c>
      <c r="Q184" s="1450" t="s">
        <v>34</v>
      </c>
      <c r="R184" s="1450" t="s">
        <v>34</v>
      </c>
      <c r="S184" s="2"/>
    </row>
    <row r="185" spans="1:19">
      <c r="F185" s="82"/>
      <c r="H185" s="1445" t="s">
        <v>1748</v>
      </c>
      <c r="I185" s="1444"/>
      <c r="J185" s="1452"/>
      <c r="K185" s="1443"/>
      <c r="L185" s="1443"/>
      <c r="M185" s="1443"/>
      <c r="N185" s="1443"/>
      <c r="O185" s="1443"/>
      <c r="P185" s="1443"/>
      <c r="Q185" s="1443"/>
      <c r="R185" s="1443"/>
      <c r="S185" s="2"/>
    </row>
    <row r="186" spans="1:19">
      <c r="A186" s="81" t="s">
        <v>23</v>
      </c>
      <c r="B186" s="81" t="s">
        <v>24</v>
      </c>
      <c r="C186" s="81" t="s">
        <v>25</v>
      </c>
      <c r="D186" s="81" t="s">
        <v>26</v>
      </c>
      <c r="E186" s="81"/>
      <c r="F186" s="7">
        <v>130</v>
      </c>
      <c r="H186" s="1446" t="s">
        <v>1749</v>
      </c>
      <c r="I186" s="1444" t="s">
        <v>33</v>
      </c>
      <c r="J186" s="1452"/>
      <c r="K186" s="1450" t="s">
        <v>34</v>
      </c>
      <c r="L186" s="1450" t="s">
        <v>34</v>
      </c>
      <c r="M186" s="1450" t="s">
        <v>34</v>
      </c>
      <c r="N186" s="1450" t="s">
        <v>34</v>
      </c>
      <c r="O186" s="1450" t="s">
        <v>34</v>
      </c>
      <c r="P186" s="1450" t="s">
        <v>34</v>
      </c>
      <c r="Q186" s="1450" t="s">
        <v>34</v>
      </c>
      <c r="R186" s="1450" t="s">
        <v>34</v>
      </c>
      <c r="S186" s="2"/>
    </row>
    <row r="187" spans="1:19">
      <c r="A187" s="81" t="s">
        <v>23</v>
      </c>
      <c r="B187" s="81" t="s">
        <v>24</v>
      </c>
      <c r="C187" s="81" t="s">
        <v>25</v>
      </c>
      <c r="D187" s="81" t="s">
        <v>26</v>
      </c>
      <c r="E187" s="81"/>
      <c r="F187" s="7">
        <v>131</v>
      </c>
      <c r="H187" s="1442" t="s">
        <v>1751</v>
      </c>
      <c r="I187" s="1444" t="s">
        <v>37</v>
      </c>
      <c r="J187" s="1452"/>
      <c r="K187" s="1450" t="s">
        <v>34</v>
      </c>
      <c r="L187" s="1450" t="s">
        <v>34</v>
      </c>
      <c r="M187" s="1450" t="s">
        <v>34</v>
      </c>
      <c r="N187" s="1450" t="s">
        <v>34</v>
      </c>
      <c r="O187" s="1450" t="s">
        <v>34</v>
      </c>
      <c r="P187" s="1450" t="s">
        <v>34</v>
      </c>
      <c r="Q187" s="1450" t="s">
        <v>34</v>
      </c>
      <c r="R187" s="1450" t="s">
        <v>34</v>
      </c>
      <c r="S187" s="2"/>
    </row>
    <row r="188" spans="1:19">
      <c r="A188" s="81" t="s">
        <v>23</v>
      </c>
      <c r="B188" s="81" t="s">
        <v>24</v>
      </c>
      <c r="C188" s="81" t="s">
        <v>25</v>
      </c>
      <c r="D188" s="81" t="s">
        <v>26</v>
      </c>
      <c r="E188" s="81"/>
      <c r="F188" s="7">
        <v>132</v>
      </c>
      <c r="H188" s="1442" t="s">
        <v>1752</v>
      </c>
      <c r="I188" s="1444" t="s">
        <v>38</v>
      </c>
      <c r="J188" s="1452"/>
      <c r="K188" s="1450" t="s">
        <v>34</v>
      </c>
      <c r="L188" s="1450" t="s">
        <v>34</v>
      </c>
      <c r="M188" s="1450" t="s">
        <v>34</v>
      </c>
      <c r="N188" s="1450" t="s">
        <v>34</v>
      </c>
      <c r="O188" s="1450" t="s">
        <v>34</v>
      </c>
      <c r="P188" s="1450" t="s">
        <v>34</v>
      </c>
      <c r="Q188" s="1450" t="s">
        <v>34</v>
      </c>
      <c r="R188" s="1450" t="s">
        <v>34</v>
      </c>
      <c r="S188" s="2"/>
    </row>
    <row r="189" spans="1:19">
      <c r="A189" s="81" t="s">
        <v>23</v>
      </c>
      <c r="B189" s="81" t="s">
        <v>24</v>
      </c>
      <c r="C189" s="81" t="s">
        <v>25</v>
      </c>
      <c r="D189" s="81" t="s">
        <v>26</v>
      </c>
      <c r="E189" s="81"/>
      <c r="F189" s="7">
        <v>133</v>
      </c>
      <c r="H189" s="1442" t="s">
        <v>1753</v>
      </c>
      <c r="I189" s="1444" t="s">
        <v>39</v>
      </c>
      <c r="J189" s="1452"/>
      <c r="K189" s="1450" t="s">
        <v>34</v>
      </c>
      <c r="L189" s="1450" t="s">
        <v>34</v>
      </c>
      <c r="M189" s="1450" t="s">
        <v>34</v>
      </c>
      <c r="N189" s="1450" t="s">
        <v>34</v>
      </c>
      <c r="O189" s="1450" t="s">
        <v>34</v>
      </c>
      <c r="P189" s="1450" t="s">
        <v>34</v>
      </c>
      <c r="Q189" s="1450" t="s">
        <v>34</v>
      </c>
      <c r="R189" s="1450" t="s">
        <v>34</v>
      </c>
      <c r="S189" s="2"/>
    </row>
    <row r="190" spans="1:19" ht="12" customHeight="1">
      <c r="F190" s="82"/>
      <c r="H190" s="1442" t="s">
        <v>1523</v>
      </c>
      <c r="I190" s="1447" t="s">
        <v>41</v>
      </c>
      <c r="J190" s="1452"/>
      <c r="K190" s="1443"/>
      <c r="L190" s="1443"/>
      <c r="M190" s="1443"/>
      <c r="N190" s="1443"/>
      <c r="O190" s="1443"/>
      <c r="P190" s="1443"/>
      <c r="Q190" s="1443"/>
      <c r="R190" s="1443"/>
      <c r="S190" s="2"/>
    </row>
    <row r="191" spans="1:19" ht="12" customHeight="1">
      <c r="A191" s="81" t="s">
        <v>23</v>
      </c>
      <c r="B191" s="81" t="s">
        <v>24</v>
      </c>
      <c r="C191" s="81" t="s">
        <v>25</v>
      </c>
      <c r="D191" s="81" t="s">
        <v>26</v>
      </c>
      <c r="E191" s="81"/>
      <c r="F191" s="7">
        <v>134</v>
      </c>
      <c r="H191" s="1442" t="s">
        <v>1754</v>
      </c>
      <c r="I191" s="1447" t="s">
        <v>42</v>
      </c>
      <c r="J191" s="1452"/>
      <c r="K191" s="1443">
        <v>70</v>
      </c>
      <c r="L191" s="1450" t="s">
        <v>34</v>
      </c>
      <c r="M191" s="1443">
        <v>70</v>
      </c>
      <c r="N191" s="1450" t="s">
        <v>34</v>
      </c>
      <c r="O191" s="1450" t="s">
        <v>34</v>
      </c>
      <c r="P191" s="1450" t="s">
        <v>34</v>
      </c>
      <c r="Q191" s="1450" t="s">
        <v>34</v>
      </c>
      <c r="R191" s="1450" t="s">
        <v>34</v>
      </c>
      <c r="S191" s="2"/>
    </row>
    <row r="192" spans="1:19" ht="12" customHeight="1">
      <c r="F192" s="82"/>
      <c r="H192" s="1442" t="s">
        <v>1523</v>
      </c>
      <c r="I192" s="1447" t="s">
        <v>41</v>
      </c>
      <c r="J192" s="1452"/>
      <c r="K192" s="1443"/>
      <c r="L192" s="1443"/>
      <c r="M192" s="1443"/>
      <c r="N192" s="1443"/>
      <c r="O192" s="1443"/>
      <c r="P192" s="1443"/>
      <c r="Q192" s="1443"/>
      <c r="R192" s="1443"/>
      <c r="S192" s="2"/>
    </row>
    <row r="193" spans="1:19" ht="12" customHeight="1">
      <c r="A193" s="81" t="s">
        <v>23</v>
      </c>
      <c r="B193" s="81" t="s">
        <v>24</v>
      </c>
      <c r="C193" s="81" t="s">
        <v>25</v>
      </c>
      <c r="D193" s="81" t="s">
        <v>26</v>
      </c>
      <c r="E193" s="81"/>
      <c r="F193" s="7">
        <v>135</v>
      </c>
      <c r="H193" s="1442" t="s">
        <v>1755</v>
      </c>
      <c r="I193" s="1447" t="s">
        <v>43</v>
      </c>
      <c r="J193" s="1452"/>
      <c r="K193" s="1443">
        <v>70</v>
      </c>
      <c r="L193" s="1450" t="s">
        <v>34</v>
      </c>
      <c r="M193" s="1443">
        <v>70</v>
      </c>
      <c r="N193" s="1450" t="s">
        <v>34</v>
      </c>
      <c r="O193" s="1450" t="s">
        <v>34</v>
      </c>
      <c r="P193" s="1450" t="s">
        <v>34</v>
      </c>
      <c r="Q193" s="1450" t="s">
        <v>34</v>
      </c>
      <c r="R193" s="1450" t="s">
        <v>34</v>
      </c>
      <c r="S193" s="2"/>
    </row>
    <row r="194" spans="1:19" ht="6" customHeight="1">
      <c r="F194" s="84"/>
      <c r="H194" s="85"/>
      <c r="I194" s="86"/>
      <c r="J194" s="87"/>
      <c r="K194" s="88"/>
      <c r="L194" s="88"/>
      <c r="M194" s="88"/>
      <c r="N194" s="88"/>
      <c r="O194" s="88"/>
      <c r="P194" s="88"/>
      <c r="Q194" s="88"/>
      <c r="R194" s="88"/>
      <c r="S194" s="2"/>
    </row>
    <row r="195" spans="1:19" ht="6" customHeight="1">
      <c r="F195" s="84"/>
      <c r="H195" s="89"/>
      <c r="I195" s="3"/>
      <c r="J195" s="2"/>
      <c r="K195" s="2"/>
      <c r="L195" s="2"/>
      <c r="M195" s="2"/>
      <c r="N195" s="2"/>
      <c r="O195" s="2"/>
      <c r="P195" s="2"/>
      <c r="Q195" s="2"/>
      <c r="R195" s="2"/>
      <c r="S195" s="2"/>
    </row>
    <row r="196" spans="1:19" ht="12" customHeight="1">
      <c r="F196" s="84"/>
      <c r="H196" s="83" t="s">
        <v>52</v>
      </c>
      <c r="I196" s="90"/>
      <c r="J196" s="52"/>
      <c r="K196" s="91" t="s">
        <v>53</v>
      </c>
      <c r="L196" s="2"/>
      <c r="M196" s="2"/>
      <c r="N196" s="2"/>
      <c r="O196" s="2"/>
      <c r="P196" s="2"/>
      <c r="Q196" s="2"/>
      <c r="R196" s="2"/>
      <c r="S196" s="2"/>
    </row>
    <row r="197" spans="1:19" ht="12" customHeight="1">
      <c r="F197" s="84"/>
      <c r="H197" s="83" t="s">
        <v>54</v>
      </c>
      <c r="I197" s="90"/>
      <c r="J197" s="52"/>
      <c r="K197" s="92" t="s">
        <v>55</v>
      </c>
      <c r="L197" s="2"/>
      <c r="M197" s="2"/>
      <c r="N197" s="2"/>
      <c r="O197" s="2"/>
      <c r="P197" s="2"/>
      <c r="Q197" s="2"/>
      <c r="R197" s="2"/>
      <c r="S197" s="2"/>
    </row>
    <row r="198" spans="1:19" ht="12" customHeight="1">
      <c r="F198" s="8"/>
      <c r="H198" s="3"/>
      <c r="I198" s="3"/>
      <c r="J198" s="2"/>
      <c r="K198" s="2"/>
      <c r="L198" s="2"/>
      <c r="M198" s="2"/>
      <c r="N198" s="2"/>
      <c r="O198" s="2"/>
      <c r="P198" s="2"/>
      <c r="Q198" s="2"/>
      <c r="R198" s="2"/>
      <c r="S198" s="2"/>
    </row>
    <row r="199" spans="1:19">
      <c r="H199" s="3"/>
      <c r="I199" s="3"/>
      <c r="J199" s="2"/>
      <c r="K199" s="2"/>
      <c r="L199" s="2"/>
      <c r="M199" s="2"/>
      <c r="N199" s="2"/>
      <c r="O199" s="2"/>
      <c r="P199" s="2"/>
      <c r="Q199" s="2"/>
      <c r="R199" s="2"/>
      <c r="S199" s="2"/>
    </row>
    <row r="200" spans="1:19">
      <c r="H200" s="3"/>
      <c r="I200" s="3"/>
      <c r="J200" s="2"/>
      <c r="K200" s="2"/>
      <c r="L200" s="2"/>
      <c r="M200" s="2"/>
      <c r="N200" s="2"/>
      <c r="O200" s="2"/>
      <c r="P200" s="2"/>
      <c r="Q200" s="2"/>
      <c r="R200" s="2"/>
      <c r="S200" s="2"/>
    </row>
    <row r="201" spans="1:19">
      <c r="H201" s="3"/>
      <c r="I201" s="3"/>
      <c r="J201" s="2"/>
      <c r="K201" s="2"/>
      <c r="L201" s="2"/>
      <c r="M201" s="2"/>
      <c r="N201" s="2"/>
      <c r="O201" s="2"/>
      <c r="P201" s="2"/>
      <c r="Q201" s="2"/>
      <c r="R201" s="2"/>
      <c r="S201" s="2"/>
    </row>
    <row r="202" spans="1:19">
      <c r="H202" s="3"/>
      <c r="I202" s="3"/>
      <c r="J202" s="2"/>
      <c r="K202" s="2"/>
      <c r="L202" s="2"/>
      <c r="M202" s="2"/>
      <c r="N202" s="2"/>
      <c r="O202" s="2"/>
      <c r="P202" s="2"/>
      <c r="Q202" s="2"/>
      <c r="R202" s="2"/>
      <c r="S202" s="2"/>
    </row>
    <row r="203" spans="1:19">
      <c r="H203" s="3"/>
      <c r="I203" s="3"/>
      <c r="J203" s="2"/>
      <c r="K203" s="2"/>
      <c r="L203" s="2"/>
      <c r="M203" s="2"/>
      <c r="N203" s="2"/>
      <c r="O203" s="2"/>
      <c r="P203" s="2"/>
      <c r="Q203" s="2"/>
      <c r="R203" s="2"/>
      <c r="S203" s="2"/>
    </row>
    <row r="204" spans="1:19">
      <c r="H204" s="3"/>
      <c r="I204" s="3"/>
      <c r="J204" s="2"/>
      <c r="K204" s="2"/>
      <c r="L204" s="2"/>
      <c r="M204" s="2"/>
      <c r="N204" s="2"/>
      <c r="O204" s="2"/>
      <c r="P204" s="2"/>
      <c r="Q204" s="2"/>
      <c r="R204" s="2"/>
      <c r="S204" s="2"/>
    </row>
    <row r="205" spans="1:19">
      <c r="H205" s="3"/>
      <c r="I205" s="3"/>
      <c r="J205" s="2"/>
      <c r="K205" s="2"/>
      <c r="L205" s="2"/>
      <c r="M205" s="2"/>
      <c r="N205" s="2"/>
      <c r="O205" s="2"/>
      <c r="P205" s="2"/>
      <c r="Q205" s="2"/>
      <c r="R205" s="2"/>
      <c r="S205" s="2"/>
    </row>
    <row r="206" spans="1:19">
      <c r="H206" s="3"/>
      <c r="I206" s="3"/>
      <c r="J206" s="2"/>
      <c r="K206" s="2"/>
      <c r="L206" s="2"/>
      <c r="M206" s="2"/>
      <c r="N206" s="2"/>
      <c r="O206" s="2"/>
      <c r="P206" s="2"/>
      <c r="Q206" s="2"/>
      <c r="R206" s="2"/>
      <c r="S206" s="2"/>
    </row>
    <row r="207" spans="1:19">
      <c r="H207" s="3"/>
      <c r="I207" s="3"/>
      <c r="J207" s="2"/>
      <c r="K207" s="2"/>
      <c r="L207" s="2"/>
      <c r="M207" s="2"/>
      <c r="N207" s="2"/>
      <c r="O207" s="2"/>
      <c r="P207" s="2"/>
      <c r="Q207" s="2"/>
      <c r="R207" s="2"/>
      <c r="S207" s="2"/>
    </row>
    <row r="208" spans="1:19">
      <c r="H208" s="3"/>
      <c r="I208" s="3"/>
      <c r="J208" s="2"/>
      <c r="K208" s="2"/>
      <c r="L208" s="2"/>
      <c r="M208" s="2"/>
      <c r="N208" s="2"/>
      <c r="O208" s="2"/>
      <c r="P208" s="2"/>
      <c r="Q208" s="2"/>
      <c r="R208" s="2"/>
      <c r="S208" s="2"/>
    </row>
    <row r="209" spans="8:19">
      <c r="H209" s="3"/>
      <c r="I209" s="3"/>
      <c r="J209" s="2"/>
      <c r="K209" s="2"/>
      <c r="L209" s="2"/>
      <c r="M209" s="2"/>
      <c r="N209" s="2"/>
      <c r="O209" s="2"/>
      <c r="P209" s="2"/>
      <c r="Q209" s="2"/>
      <c r="R209" s="2"/>
      <c r="S209" s="2"/>
    </row>
    <row r="210" spans="8:19">
      <c r="H210" s="3"/>
      <c r="I210" s="3"/>
      <c r="J210" s="2"/>
      <c r="K210" s="2"/>
      <c r="L210" s="2"/>
      <c r="M210" s="2"/>
      <c r="N210" s="2"/>
      <c r="O210" s="2"/>
      <c r="P210" s="2"/>
      <c r="Q210" s="2"/>
      <c r="R210" s="2"/>
      <c r="S210" s="2"/>
    </row>
    <row r="211" spans="8:19">
      <c r="H211" s="3"/>
      <c r="I211" s="3"/>
      <c r="J211" s="2"/>
      <c r="K211" s="2"/>
      <c r="L211" s="2"/>
      <c r="M211" s="2"/>
      <c r="N211" s="2"/>
      <c r="O211" s="2"/>
      <c r="P211" s="2"/>
      <c r="Q211" s="2"/>
      <c r="R211" s="2"/>
      <c r="S211" s="2"/>
    </row>
    <row r="212" spans="8:19">
      <c r="H212" s="3"/>
      <c r="I212" s="3"/>
      <c r="J212" s="2"/>
      <c r="K212" s="2"/>
      <c r="L212" s="2"/>
      <c r="M212" s="2"/>
      <c r="N212" s="2"/>
      <c r="O212" s="2"/>
      <c r="P212" s="2"/>
      <c r="Q212" s="2"/>
      <c r="R212" s="2"/>
      <c r="S212" s="2"/>
    </row>
    <row r="213" spans="8:19">
      <c r="H213" s="3"/>
      <c r="I213" s="3"/>
      <c r="J213" s="2"/>
      <c r="K213" s="2"/>
      <c r="L213" s="2"/>
      <c r="M213" s="2"/>
      <c r="N213" s="2"/>
      <c r="O213" s="2"/>
      <c r="P213" s="2"/>
      <c r="Q213" s="2"/>
      <c r="R213" s="2"/>
      <c r="S213" s="2"/>
    </row>
    <row r="214" spans="8:19">
      <c r="H214" s="3"/>
      <c r="I214" s="3"/>
      <c r="J214" s="2"/>
      <c r="K214" s="2"/>
      <c r="L214" s="2"/>
      <c r="M214" s="2"/>
      <c r="N214" s="2"/>
      <c r="O214" s="2"/>
      <c r="P214" s="2"/>
      <c r="Q214" s="2"/>
      <c r="R214" s="2"/>
      <c r="S214" s="2"/>
    </row>
    <row r="215" spans="8:19">
      <c r="H215" s="3"/>
      <c r="I215" s="3"/>
      <c r="J215" s="2"/>
      <c r="K215" s="2"/>
      <c r="L215" s="2"/>
      <c r="M215" s="2"/>
      <c r="N215" s="2"/>
      <c r="O215" s="2"/>
      <c r="P215" s="2"/>
      <c r="Q215" s="2"/>
      <c r="R215" s="2"/>
      <c r="S215" s="2"/>
    </row>
    <row r="216" spans="8:19">
      <c r="H216" s="3"/>
      <c r="I216" s="3"/>
      <c r="J216" s="2"/>
      <c r="K216" s="2"/>
      <c r="L216" s="2"/>
      <c r="M216" s="2"/>
      <c r="N216" s="2"/>
      <c r="O216" s="2"/>
      <c r="P216" s="2"/>
      <c r="Q216" s="2"/>
      <c r="R216" s="2"/>
      <c r="S216" s="2"/>
    </row>
    <row r="217" spans="8:19">
      <c r="H217" s="3"/>
      <c r="I217" s="3"/>
      <c r="J217" s="2"/>
      <c r="K217" s="2"/>
      <c r="L217" s="2"/>
      <c r="M217" s="2"/>
      <c r="N217" s="2"/>
      <c r="O217" s="2"/>
      <c r="P217" s="2"/>
      <c r="Q217" s="2"/>
      <c r="R217" s="2"/>
      <c r="S217" s="2"/>
    </row>
    <row r="218" spans="8:19">
      <c r="H218" s="3"/>
      <c r="I218" s="3"/>
      <c r="J218" s="2"/>
      <c r="K218" s="2"/>
      <c r="L218" s="2"/>
      <c r="M218" s="2"/>
      <c r="N218" s="2"/>
      <c r="O218" s="2"/>
      <c r="P218" s="2"/>
      <c r="Q218" s="2"/>
      <c r="R218" s="2"/>
      <c r="S218" s="2"/>
    </row>
    <row r="219" spans="8:19">
      <c r="H219" s="3"/>
      <c r="I219" s="3"/>
      <c r="J219" s="2"/>
      <c r="K219" s="2"/>
      <c r="L219" s="2"/>
      <c r="M219" s="2"/>
      <c r="N219" s="2"/>
      <c r="O219" s="2"/>
      <c r="P219" s="2"/>
      <c r="Q219" s="2"/>
      <c r="R219" s="2"/>
      <c r="S219" s="2"/>
    </row>
    <row r="220" spans="8:19">
      <c r="H220" s="3"/>
      <c r="I220" s="3"/>
      <c r="J220" s="2"/>
      <c r="K220" s="2"/>
      <c r="L220" s="2"/>
      <c r="M220" s="2"/>
      <c r="N220" s="2"/>
      <c r="O220" s="2"/>
      <c r="P220" s="2"/>
      <c r="Q220" s="2"/>
      <c r="R220" s="2"/>
      <c r="S220" s="2"/>
    </row>
    <row r="221" spans="8:19">
      <c r="H221" s="3"/>
      <c r="I221" s="3"/>
      <c r="J221" s="2"/>
      <c r="K221" s="2"/>
      <c r="L221" s="2"/>
      <c r="M221" s="2"/>
      <c r="N221" s="2"/>
      <c r="O221" s="2"/>
      <c r="P221" s="2"/>
      <c r="Q221" s="2"/>
      <c r="R221" s="2"/>
      <c r="S221" s="2"/>
    </row>
    <row r="222" spans="8:19">
      <c r="H222" s="3"/>
      <c r="I222" s="3"/>
      <c r="J222" s="2"/>
      <c r="K222" s="2"/>
      <c r="L222" s="2"/>
      <c r="M222" s="2"/>
      <c r="N222" s="2"/>
      <c r="O222" s="2"/>
      <c r="P222" s="2"/>
      <c r="Q222" s="2"/>
      <c r="R222" s="2"/>
      <c r="S222" s="2"/>
    </row>
    <row r="223" spans="8:19">
      <c r="H223" s="3"/>
      <c r="I223" s="3"/>
      <c r="J223" s="2"/>
      <c r="K223" s="2"/>
      <c r="L223" s="2"/>
      <c r="M223" s="2"/>
      <c r="N223" s="2"/>
      <c r="O223" s="2"/>
      <c r="P223" s="2"/>
      <c r="Q223" s="2"/>
      <c r="R223" s="2"/>
      <c r="S223" s="2"/>
    </row>
    <row r="224" spans="8:19">
      <c r="H224" s="3"/>
      <c r="I224" s="3"/>
      <c r="J224" s="2"/>
      <c r="K224" s="2"/>
      <c r="L224" s="2"/>
      <c r="M224" s="2"/>
      <c r="N224" s="2"/>
      <c r="O224" s="2"/>
      <c r="P224" s="2"/>
      <c r="Q224" s="2"/>
      <c r="R224" s="2"/>
      <c r="S224" s="2"/>
    </row>
    <row r="225" spans="8:19">
      <c r="H225" s="3"/>
      <c r="I225" s="3"/>
      <c r="J225" s="2"/>
      <c r="K225" s="2"/>
      <c r="L225" s="2"/>
      <c r="M225" s="2"/>
      <c r="N225" s="2"/>
      <c r="O225" s="2"/>
      <c r="P225" s="2"/>
      <c r="Q225" s="2"/>
      <c r="R225" s="2"/>
      <c r="S225" s="2"/>
    </row>
    <row r="226" spans="8:19">
      <c r="H226" s="3"/>
      <c r="I226" s="3"/>
      <c r="J226" s="2"/>
      <c r="K226" s="2"/>
      <c r="L226" s="2"/>
      <c r="M226" s="2"/>
      <c r="N226" s="2"/>
      <c r="O226" s="2"/>
      <c r="P226" s="2"/>
      <c r="Q226" s="2"/>
      <c r="R226" s="2"/>
      <c r="S226" s="2"/>
    </row>
    <row r="227" spans="8:19">
      <c r="H227" s="3"/>
      <c r="I227" s="3"/>
      <c r="J227" s="2"/>
      <c r="K227" s="2"/>
      <c r="L227" s="2"/>
      <c r="M227" s="2"/>
      <c r="N227" s="2"/>
      <c r="O227" s="2"/>
      <c r="P227" s="2"/>
      <c r="Q227" s="2"/>
      <c r="R227" s="2"/>
      <c r="S227" s="2"/>
    </row>
    <row r="228" spans="8:19">
      <c r="H228" s="3"/>
      <c r="I228" s="3"/>
      <c r="J228" s="2"/>
      <c r="K228" s="2"/>
      <c r="L228" s="2"/>
      <c r="M228" s="2"/>
      <c r="N228" s="2"/>
      <c r="O228" s="2"/>
      <c r="P228" s="2"/>
      <c r="Q228" s="2"/>
      <c r="R228" s="2"/>
      <c r="S228" s="2"/>
    </row>
    <row r="229" spans="8:19">
      <c r="H229" s="3"/>
      <c r="I229" s="3"/>
      <c r="J229" s="2"/>
      <c r="K229" s="2"/>
      <c r="L229" s="2"/>
      <c r="M229" s="2"/>
      <c r="N229" s="2"/>
      <c r="O229" s="2"/>
      <c r="P229" s="2"/>
      <c r="Q229" s="2"/>
      <c r="R229" s="2"/>
      <c r="S229" s="2"/>
    </row>
    <row r="230" spans="8:19">
      <c r="H230" s="3"/>
      <c r="I230" s="3"/>
      <c r="J230" s="2"/>
      <c r="K230" s="2"/>
      <c r="L230" s="2"/>
      <c r="M230" s="2"/>
      <c r="N230" s="2"/>
      <c r="O230" s="2"/>
      <c r="P230" s="2"/>
      <c r="Q230" s="2"/>
      <c r="R230" s="2"/>
      <c r="S230" s="2"/>
    </row>
    <row r="231" spans="8:19">
      <c r="H231" s="3"/>
      <c r="I231" s="3"/>
      <c r="J231" s="2"/>
      <c r="K231" s="2"/>
      <c r="L231" s="2"/>
      <c r="M231" s="2"/>
      <c r="N231" s="2"/>
      <c r="O231" s="2"/>
      <c r="P231" s="2"/>
      <c r="Q231" s="2"/>
      <c r="R231" s="2"/>
      <c r="S231" s="2"/>
    </row>
    <row r="232" spans="8:19">
      <c r="H232" s="3"/>
      <c r="I232" s="3"/>
      <c r="J232" s="2"/>
      <c r="K232" s="2"/>
      <c r="L232" s="2"/>
      <c r="M232" s="2"/>
      <c r="N232" s="2"/>
      <c r="O232" s="2"/>
      <c r="P232" s="2"/>
      <c r="Q232" s="2"/>
      <c r="R232" s="2"/>
      <c r="S232" s="2"/>
    </row>
    <row r="233" spans="8:19">
      <c r="H233" s="3"/>
      <c r="I233" s="3"/>
      <c r="J233" s="2"/>
      <c r="K233" s="2"/>
      <c r="L233" s="2"/>
      <c r="M233" s="2"/>
      <c r="N233" s="2"/>
      <c r="O233" s="2"/>
      <c r="P233" s="2"/>
      <c r="Q233" s="2"/>
      <c r="R233" s="2"/>
      <c r="S233" s="2"/>
    </row>
    <row r="234" spans="8:19">
      <c r="H234" s="3"/>
      <c r="I234" s="3"/>
      <c r="J234" s="2"/>
      <c r="K234" s="2"/>
      <c r="L234" s="2"/>
      <c r="M234" s="2"/>
      <c r="N234" s="2"/>
      <c r="O234" s="2"/>
      <c r="P234" s="2"/>
      <c r="Q234" s="2"/>
      <c r="R234" s="2"/>
      <c r="S234" s="2"/>
    </row>
    <row r="235" spans="8:19">
      <c r="H235" s="3"/>
      <c r="I235" s="3"/>
      <c r="J235" s="2"/>
      <c r="K235" s="2"/>
      <c r="L235" s="2"/>
      <c r="M235" s="2"/>
      <c r="N235" s="2"/>
      <c r="O235" s="2"/>
      <c r="P235" s="2"/>
      <c r="Q235" s="2"/>
      <c r="R235" s="2"/>
      <c r="S235" s="2"/>
    </row>
    <row r="236" spans="8:19">
      <c r="H236" s="3"/>
      <c r="I236" s="3"/>
      <c r="J236" s="2"/>
      <c r="K236" s="2"/>
      <c r="L236" s="2"/>
      <c r="M236" s="2"/>
      <c r="N236" s="2"/>
      <c r="O236" s="2"/>
      <c r="P236" s="2"/>
      <c r="Q236" s="2"/>
      <c r="R236" s="2"/>
      <c r="S236" s="2"/>
    </row>
    <row r="237" spans="8:19">
      <c r="H237" s="3"/>
      <c r="I237" s="3"/>
      <c r="J237" s="2"/>
      <c r="K237" s="2"/>
      <c r="L237" s="2"/>
      <c r="M237" s="2"/>
      <c r="N237" s="2"/>
      <c r="O237" s="2"/>
      <c r="P237" s="2"/>
      <c r="Q237" s="2"/>
      <c r="R237" s="2"/>
      <c r="S237" s="2"/>
    </row>
    <row r="238" spans="8:19">
      <c r="H238" s="3"/>
      <c r="I238" s="3"/>
      <c r="J238" s="2"/>
      <c r="K238" s="2"/>
      <c r="L238" s="2"/>
      <c r="M238" s="2"/>
      <c r="N238" s="2"/>
      <c r="O238" s="2"/>
      <c r="P238" s="2"/>
      <c r="Q238" s="2"/>
      <c r="R238" s="2"/>
      <c r="S238" s="2"/>
    </row>
    <row r="239" spans="8:19">
      <c r="H239" s="3"/>
      <c r="I239" s="3"/>
      <c r="J239" s="2"/>
      <c r="K239" s="2"/>
      <c r="L239" s="2"/>
      <c r="M239" s="2"/>
      <c r="N239" s="2"/>
      <c r="O239" s="2"/>
      <c r="P239" s="2"/>
      <c r="Q239" s="2"/>
      <c r="R239" s="2"/>
      <c r="S239" s="2"/>
    </row>
    <row r="240" spans="8:19">
      <c r="H240" s="3"/>
      <c r="I240" s="3"/>
      <c r="J240" s="2"/>
      <c r="K240" s="2"/>
      <c r="L240" s="2"/>
      <c r="M240" s="2"/>
      <c r="N240" s="2"/>
      <c r="O240" s="2"/>
      <c r="P240" s="2"/>
      <c r="Q240" s="2"/>
      <c r="R240" s="2"/>
      <c r="S240" s="2"/>
    </row>
    <row r="241" spans="8:19">
      <c r="H241" s="3"/>
      <c r="I241" s="3"/>
      <c r="J241" s="2"/>
      <c r="K241" s="2"/>
      <c r="L241" s="2"/>
      <c r="M241" s="2"/>
      <c r="N241" s="2"/>
      <c r="O241" s="2"/>
      <c r="P241" s="2"/>
      <c r="Q241" s="2"/>
      <c r="R241" s="2"/>
      <c r="S241" s="2"/>
    </row>
    <row r="242" spans="8:19">
      <c r="H242" s="3"/>
      <c r="I242" s="3"/>
      <c r="J242" s="2"/>
      <c r="K242" s="2"/>
      <c r="L242" s="2"/>
      <c r="M242" s="2"/>
      <c r="N242" s="2"/>
      <c r="O242" s="2"/>
      <c r="P242" s="2"/>
      <c r="Q242" s="2"/>
      <c r="R242" s="2"/>
      <c r="S242" s="2"/>
    </row>
    <row r="243" spans="8:19">
      <c r="H243" s="3"/>
      <c r="I243" s="3"/>
      <c r="J243" s="2"/>
      <c r="K243" s="2"/>
      <c r="L243" s="2"/>
      <c r="M243" s="2"/>
      <c r="N243" s="2"/>
      <c r="O243" s="2"/>
      <c r="P243" s="2"/>
      <c r="Q243" s="2"/>
      <c r="R243" s="2"/>
      <c r="S243" s="2"/>
    </row>
    <row r="244" spans="8:19">
      <c r="H244" s="3"/>
      <c r="I244" s="3"/>
      <c r="J244" s="2"/>
      <c r="K244" s="2"/>
      <c r="L244" s="2"/>
      <c r="M244" s="2"/>
      <c r="N244" s="2"/>
      <c r="O244" s="2"/>
      <c r="P244" s="2"/>
      <c r="Q244" s="2"/>
      <c r="R244" s="2"/>
      <c r="S244" s="2"/>
    </row>
    <row r="245" spans="8:19">
      <c r="H245" s="3"/>
      <c r="I245" s="3"/>
      <c r="J245" s="2"/>
      <c r="K245" s="2"/>
      <c r="L245" s="2"/>
      <c r="M245" s="2"/>
      <c r="N245" s="2"/>
      <c r="O245" s="2"/>
      <c r="P245" s="2"/>
      <c r="Q245" s="2"/>
      <c r="R245" s="2"/>
      <c r="S245" s="2"/>
    </row>
    <row r="246" spans="8:19">
      <c r="H246" s="3"/>
      <c r="I246" s="3"/>
      <c r="J246" s="2"/>
      <c r="K246" s="2"/>
      <c r="L246" s="2"/>
      <c r="M246" s="2"/>
      <c r="N246" s="2"/>
      <c r="O246" s="2"/>
      <c r="P246" s="2"/>
      <c r="Q246" s="2"/>
      <c r="R246" s="2"/>
      <c r="S246" s="2"/>
    </row>
    <row r="247" spans="8:19">
      <c r="H247" s="3"/>
      <c r="I247" s="3"/>
      <c r="J247" s="2"/>
      <c r="K247" s="2"/>
      <c r="L247" s="2"/>
      <c r="M247" s="2"/>
      <c r="N247" s="2"/>
      <c r="O247" s="2"/>
      <c r="P247" s="2"/>
      <c r="Q247" s="2"/>
      <c r="R247" s="2"/>
      <c r="S247" s="2"/>
    </row>
    <row r="248" spans="8:19">
      <c r="H248" s="3"/>
      <c r="I248" s="3"/>
      <c r="J248" s="2"/>
      <c r="K248" s="2"/>
      <c r="L248" s="2"/>
      <c r="M248" s="2"/>
      <c r="N248" s="2"/>
      <c r="O248" s="2"/>
      <c r="P248" s="2"/>
      <c r="Q248" s="2"/>
      <c r="R248" s="2"/>
      <c r="S248" s="2"/>
    </row>
    <row r="249" spans="8:19">
      <c r="H249" s="3"/>
      <c r="I249" s="3"/>
      <c r="J249" s="2"/>
      <c r="K249" s="2"/>
      <c r="L249" s="2"/>
      <c r="M249" s="2"/>
      <c r="N249" s="2"/>
      <c r="O249" s="2"/>
      <c r="P249" s="2"/>
      <c r="Q249" s="2"/>
      <c r="R249" s="2"/>
      <c r="S249" s="2"/>
    </row>
    <row r="250" spans="8:19">
      <c r="H250" s="3"/>
      <c r="I250" s="3"/>
      <c r="J250" s="2"/>
      <c r="K250" s="2"/>
      <c r="L250" s="2"/>
      <c r="M250" s="2"/>
      <c r="N250" s="2"/>
      <c r="O250" s="2"/>
      <c r="P250" s="2"/>
      <c r="Q250" s="2"/>
      <c r="R250" s="2"/>
      <c r="S250" s="2"/>
    </row>
    <row r="251" spans="8:19">
      <c r="H251" s="3"/>
      <c r="I251" s="3"/>
      <c r="J251" s="2"/>
      <c r="K251" s="2"/>
      <c r="L251" s="2"/>
      <c r="M251" s="2"/>
      <c r="N251" s="2"/>
      <c r="O251" s="2"/>
      <c r="P251" s="2"/>
      <c r="Q251" s="2"/>
      <c r="R251" s="2"/>
      <c r="S251" s="2"/>
    </row>
    <row r="252" spans="8:19">
      <c r="H252" s="3"/>
      <c r="I252" s="3"/>
      <c r="J252" s="2"/>
      <c r="K252" s="2"/>
      <c r="L252" s="2"/>
      <c r="M252" s="2"/>
      <c r="N252" s="2"/>
      <c r="O252" s="2"/>
      <c r="P252" s="2"/>
      <c r="Q252" s="2"/>
      <c r="R252" s="2"/>
      <c r="S252" s="2"/>
    </row>
    <row r="253" spans="8:19">
      <c r="H253" s="3"/>
      <c r="I253" s="3"/>
      <c r="J253" s="2"/>
      <c r="K253" s="2"/>
      <c r="L253" s="2"/>
      <c r="M253" s="2"/>
      <c r="N253" s="2"/>
      <c r="O253" s="2"/>
      <c r="P253" s="2"/>
      <c r="Q253" s="2"/>
      <c r="R253" s="2"/>
      <c r="S253" s="2"/>
    </row>
    <row r="254" spans="8:19">
      <c r="H254" s="3"/>
      <c r="I254" s="3"/>
      <c r="J254" s="2"/>
      <c r="K254" s="2"/>
      <c r="L254" s="2"/>
      <c r="M254" s="2"/>
      <c r="N254" s="2"/>
      <c r="O254" s="2"/>
      <c r="P254" s="2"/>
      <c r="Q254" s="2"/>
      <c r="R254" s="2"/>
      <c r="S254" s="2"/>
    </row>
    <row r="255" spans="8:19">
      <c r="H255" s="3"/>
      <c r="I255" s="3"/>
      <c r="J255" s="2"/>
      <c r="K255" s="2"/>
      <c r="L255" s="2"/>
      <c r="M255" s="2"/>
      <c r="N255" s="2"/>
      <c r="O255" s="2"/>
      <c r="P255" s="2"/>
      <c r="Q255" s="2"/>
      <c r="R255" s="2"/>
      <c r="S255" s="2"/>
    </row>
    <row r="256" spans="8:19">
      <c r="H256" s="3"/>
      <c r="I256" s="3"/>
      <c r="J256" s="2"/>
      <c r="K256" s="2"/>
      <c r="L256" s="2"/>
      <c r="M256" s="2"/>
      <c r="N256" s="2"/>
      <c r="O256" s="2"/>
      <c r="P256" s="2"/>
      <c r="Q256" s="2"/>
      <c r="R256" s="2"/>
      <c r="S256" s="2"/>
    </row>
    <row r="257" spans="8:19">
      <c r="H257" s="3"/>
      <c r="I257" s="3"/>
      <c r="J257" s="2"/>
      <c r="K257" s="2"/>
      <c r="L257" s="2"/>
      <c r="M257" s="2"/>
      <c r="N257" s="2"/>
      <c r="O257" s="2"/>
      <c r="P257" s="2"/>
      <c r="Q257" s="2"/>
      <c r="R257" s="2"/>
      <c r="S257" s="2"/>
    </row>
    <row r="258" spans="8:19">
      <c r="H258" s="3"/>
      <c r="I258" s="3"/>
      <c r="J258" s="2"/>
      <c r="K258" s="2"/>
      <c r="L258" s="2"/>
      <c r="M258" s="2"/>
      <c r="N258" s="2"/>
      <c r="O258" s="2"/>
      <c r="P258" s="2"/>
      <c r="Q258" s="2"/>
      <c r="R258" s="2"/>
      <c r="S258" s="2"/>
    </row>
    <row r="259" spans="8:19">
      <c r="H259" s="3"/>
      <c r="I259" s="3"/>
      <c r="J259" s="2"/>
      <c r="K259" s="2"/>
      <c r="L259" s="2"/>
      <c r="M259" s="2"/>
      <c r="N259" s="2"/>
      <c r="O259" s="2"/>
      <c r="P259" s="2"/>
      <c r="Q259" s="2"/>
      <c r="R259" s="2"/>
      <c r="S259" s="2"/>
    </row>
    <row r="260" spans="8:19">
      <c r="H260" s="3"/>
      <c r="I260" s="3"/>
      <c r="J260" s="2"/>
      <c r="K260" s="2"/>
      <c r="L260" s="2"/>
      <c r="M260" s="2"/>
      <c r="N260" s="2"/>
      <c r="O260" s="2"/>
      <c r="P260" s="2"/>
      <c r="Q260" s="2"/>
      <c r="R260" s="2"/>
      <c r="S260" s="2"/>
    </row>
    <row r="261" spans="8:19">
      <c r="H261" s="3"/>
      <c r="I261" s="3"/>
      <c r="J261" s="2"/>
      <c r="K261" s="2"/>
      <c r="L261" s="2"/>
      <c r="M261" s="2"/>
      <c r="N261" s="2"/>
      <c r="O261" s="2"/>
      <c r="P261" s="2"/>
      <c r="Q261" s="2"/>
      <c r="R261" s="2"/>
      <c r="S261" s="2"/>
    </row>
    <row r="262" spans="8:19">
      <c r="H262" s="3"/>
      <c r="I262" s="3"/>
      <c r="J262" s="2"/>
      <c r="K262" s="2"/>
      <c r="L262" s="2"/>
      <c r="M262" s="2"/>
      <c r="N262" s="2"/>
      <c r="O262" s="2"/>
      <c r="P262" s="2"/>
      <c r="Q262" s="2"/>
      <c r="R262" s="2"/>
      <c r="S262" s="2"/>
    </row>
    <row r="263" spans="8:19">
      <c r="H263" s="3"/>
      <c r="I263" s="3"/>
      <c r="J263" s="2"/>
      <c r="K263" s="2"/>
      <c r="L263" s="2"/>
      <c r="M263" s="2"/>
      <c r="N263" s="2"/>
      <c r="O263" s="2"/>
      <c r="P263" s="2"/>
      <c r="Q263" s="2"/>
      <c r="R263" s="2"/>
      <c r="S263" s="2"/>
    </row>
    <row r="264" spans="8:19">
      <c r="H264" s="3"/>
      <c r="I264" s="3"/>
      <c r="J264" s="2"/>
      <c r="K264" s="2"/>
      <c r="L264" s="2"/>
      <c r="M264" s="2"/>
      <c r="N264" s="2"/>
      <c r="O264" s="2"/>
      <c r="P264" s="2"/>
      <c r="Q264" s="2"/>
      <c r="R264" s="2"/>
      <c r="S264" s="2"/>
    </row>
    <row r="265" spans="8:19">
      <c r="H265" s="3"/>
      <c r="I265" s="3"/>
      <c r="J265" s="2"/>
      <c r="K265" s="2"/>
      <c r="L265" s="2"/>
      <c r="M265" s="2"/>
      <c r="N265" s="2"/>
      <c r="O265" s="2"/>
      <c r="P265" s="2"/>
      <c r="Q265" s="2"/>
      <c r="R265" s="2"/>
      <c r="S265" s="2"/>
    </row>
    <row r="266" spans="8:19">
      <c r="H266" s="3"/>
      <c r="I266" s="3"/>
      <c r="J266" s="2"/>
      <c r="K266" s="2"/>
      <c r="L266" s="2"/>
      <c r="M266" s="2"/>
      <c r="N266" s="2"/>
      <c r="O266" s="2"/>
      <c r="P266" s="2"/>
      <c r="Q266" s="2"/>
      <c r="R266" s="2"/>
      <c r="S266" s="2"/>
    </row>
    <row r="267" spans="8:19">
      <c r="H267" s="3"/>
      <c r="I267" s="3"/>
      <c r="J267" s="2"/>
      <c r="K267" s="2"/>
      <c r="L267" s="2"/>
      <c r="M267" s="2"/>
      <c r="N267" s="2"/>
      <c r="O267" s="2"/>
      <c r="P267" s="2"/>
      <c r="Q267" s="2"/>
      <c r="R267" s="2"/>
      <c r="S267" s="2"/>
    </row>
    <row r="268" spans="8:19">
      <c r="H268" s="3"/>
      <c r="I268" s="3"/>
      <c r="J268" s="2"/>
      <c r="K268" s="2"/>
      <c r="L268" s="2"/>
      <c r="M268" s="2"/>
      <c r="N268" s="2"/>
      <c r="O268" s="2"/>
      <c r="P268" s="2"/>
      <c r="Q268" s="2"/>
      <c r="R268" s="2"/>
      <c r="S268" s="2"/>
    </row>
    <row r="269" spans="8:19">
      <c r="H269" s="3"/>
      <c r="I269" s="3"/>
      <c r="J269" s="2"/>
      <c r="K269" s="2"/>
      <c r="L269" s="2"/>
      <c r="M269" s="2"/>
      <c r="N269" s="2"/>
      <c r="O269" s="2"/>
      <c r="P269" s="2"/>
      <c r="Q269" s="2"/>
      <c r="R269" s="2"/>
      <c r="S269" s="2"/>
    </row>
    <row r="270" spans="8:19">
      <c r="H270" s="3"/>
      <c r="I270" s="3"/>
      <c r="J270" s="2"/>
      <c r="K270" s="2"/>
      <c r="L270" s="2"/>
      <c r="M270" s="2"/>
      <c r="N270" s="2"/>
      <c r="O270" s="2"/>
      <c r="P270" s="2"/>
      <c r="Q270" s="2"/>
      <c r="R270" s="2"/>
      <c r="S270" s="2"/>
    </row>
    <row r="271" spans="8:19">
      <c r="H271" s="3"/>
      <c r="I271" s="3"/>
      <c r="J271" s="2"/>
      <c r="K271" s="2"/>
      <c r="L271" s="2"/>
      <c r="M271" s="2"/>
      <c r="N271" s="2"/>
      <c r="O271" s="2"/>
      <c r="P271" s="2"/>
      <c r="Q271" s="2"/>
      <c r="R271" s="2"/>
      <c r="S271" s="2"/>
    </row>
    <row r="272" spans="8:19">
      <c r="H272" s="3"/>
      <c r="I272" s="3"/>
      <c r="J272" s="2"/>
      <c r="K272" s="2"/>
      <c r="L272" s="2"/>
      <c r="M272" s="2"/>
      <c r="N272" s="2"/>
      <c r="O272" s="2"/>
      <c r="P272" s="2"/>
      <c r="Q272" s="2"/>
      <c r="R272" s="2"/>
      <c r="S272" s="2"/>
    </row>
    <row r="273" spans="8:19">
      <c r="H273" s="3"/>
      <c r="I273" s="3"/>
      <c r="J273" s="2"/>
      <c r="K273" s="2"/>
      <c r="L273" s="2"/>
      <c r="M273" s="2"/>
      <c r="N273" s="2"/>
      <c r="O273" s="2"/>
      <c r="P273" s="2"/>
      <c r="Q273" s="2"/>
      <c r="R273" s="2"/>
      <c r="S273" s="2"/>
    </row>
    <row r="274" spans="8:19">
      <c r="H274" s="3"/>
      <c r="I274" s="3"/>
      <c r="J274" s="2"/>
      <c r="K274" s="2"/>
      <c r="L274" s="2"/>
      <c r="M274" s="2"/>
      <c r="N274" s="2"/>
      <c r="O274" s="2"/>
      <c r="P274" s="2"/>
      <c r="Q274" s="2"/>
      <c r="R274" s="2"/>
      <c r="S274" s="2"/>
    </row>
    <row r="275" spans="8:19">
      <c r="H275" s="3"/>
      <c r="I275" s="3"/>
      <c r="J275" s="2"/>
      <c r="K275" s="2"/>
      <c r="L275" s="2"/>
      <c r="M275" s="2"/>
      <c r="N275" s="2"/>
      <c r="O275" s="2"/>
      <c r="P275" s="2"/>
      <c r="Q275" s="2"/>
      <c r="R275" s="2"/>
      <c r="S275" s="2"/>
    </row>
    <row r="276" spans="8:19">
      <c r="H276" s="3"/>
      <c r="I276" s="3"/>
      <c r="J276" s="2"/>
      <c r="K276" s="2"/>
      <c r="L276" s="2"/>
      <c r="M276" s="2"/>
      <c r="N276" s="2"/>
      <c r="O276" s="2"/>
      <c r="P276" s="2"/>
      <c r="Q276" s="2"/>
      <c r="R276" s="2"/>
      <c r="S276" s="2"/>
    </row>
    <row r="277" spans="8:19">
      <c r="H277" s="3"/>
      <c r="I277" s="3"/>
      <c r="J277" s="2"/>
      <c r="K277" s="2"/>
      <c r="L277" s="2"/>
      <c r="M277" s="2"/>
      <c r="N277" s="2"/>
      <c r="O277" s="2"/>
      <c r="P277" s="2"/>
      <c r="Q277" s="2"/>
      <c r="R277" s="2"/>
      <c r="S277" s="2"/>
    </row>
    <row r="278" spans="8:19">
      <c r="H278" s="3"/>
      <c r="I278" s="3"/>
      <c r="J278" s="2"/>
      <c r="K278" s="2"/>
      <c r="L278" s="2"/>
      <c r="M278" s="2"/>
      <c r="N278" s="2"/>
      <c r="O278" s="2"/>
      <c r="P278" s="2"/>
      <c r="Q278" s="2"/>
      <c r="R278" s="2"/>
      <c r="S278" s="2"/>
    </row>
    <row r="279" spans="8:19">
      <c r="H279" s="3"/>
      <c r="I279" s="3"/>
      <c r="J279" s="2"/>
      <c r="K279" s="2"/>
      <c r="L279" s="2"/>
      <c r="M279" s="2"/>
      <c r="N279" s="2"/>
      <c r="O279" s="2"/>
      <c r="P279" s="2"/>
      <c r="Q279" s="2"/>
      <c r="R279" s="2"/>
      <c r="S279" s="2"/>
    </row>
    <row r="280" spans="8:19">
      <c r="H280" s="3"/>
      <c r="I280" s="3"/>
      <c r="J280" s="2"/>
      <c r="K280" s="2"/>
      <c r="L280" s="2"/>
      <c r="M280" s="2"/>
      <c r="N280" s="2"/>
      <c r="O280" s="2"/>
      <c r="P280" s="2"/>
      <c r="Q280" s="2"/>
      <c r="R280" s="2"/>
      <c r="S280" s="2"/>
    </row>
    <row r="281" spans="8:19">
      <c r="H281" s="3"/>
      <c r="I281" s="3"/>
      <c r="J281" s="2"/>
      <c r="K281" s="2"/>
      <c r="L281" s="2"/>
      <c r="M281" s="2"/>
      <c r="N281" s="2"/>
      <c r="O281" s="2"/>
      <c r="P281" s="2"/>
      <c r="Q281" s="2"/>
      <c r="R281" s="2"/>
      <c r="S281" s="2"/>
    </row>
    <row r="282" spans="8:19">
      <c r="H282" s="3"/>
      <c r="I282" s="3"/>
      <c r="J282" s="2"/>
      <c r="K282" s="2"/>
      <c r="L282" s="2"/>
      <c r="M282" s="2"/>
      <c r="N282" s="2"/>
      <c r="O282" s="2"/>
      <c r="P282" s="2"/>
      <c r="Q282" s="2"/>
      <c r="R282" s="2"/>
      <c r="S282" s="2"/>
    </row>
    <row r="283" spans="8:19">
      <c r="H283" s="3"/>
      <c r="I283" s="3"/>
      <c r="J283" s="2"/>
      <c r="K283" s="2"/>
      <c r="L283" s="2"/>
      <c r="M283" s="2"/>
      <c r="N283" s="2"/>
      <c r="O283" s="2"/>
      <c r="P283" s="2"/>
      <c r="Q283" s="2"/>
      <c r="R283" s="2"/>
      <c r="S283" s="2"/>
    </row>
    <row r="284" spans="8:19">
      <c r="H284" s="3"/>
      <c r="I284" s="3"/>
      <c r="J284" s="2"/>
      <c r="K284" s="2"/>
      <c r="L284" s="2"/>
      <c r="M284" s="2"/>
      <c r="N284" s="2"/>
      <c r="O284" s="2"/>
      <c r="P284" s="2"/>
      <c r="Q284" s="2"/>
      <c r="R284" s="2"/>
      <c r="S284" s="2"/>
    </row>
    <row r="285" spans="8:19">
      <c r="H285" s="3"/>
      <c r="I285" s="3"/>
      <c r="J285" s="2"/>
      <c r="K285" s="2"/>
      <c r="L285" s="2"/>
      <c r="M285" s="2"/>
      <c r="N285" s="2"/>
      <c r="O285" s="2"/>
      <c r="P285" s="2"/>
      <c r="Q285" s="2"/>
      <c r="R285" s="2"/>
      <c r="S285" s="2"/>
    </row>
    <row r="286" spans="8:19">
      <c r="H286" s="3"/>
      <c r="I286" s="3"/>
      <c r="J286" s="2"/>
      <c r="K286" s="2"/>
      <c r="L286" s="2"/>
      <c r="M286" s="2"/>
      <c r="N286" s="2"/>
      <c r="O286" s="2"/>
      <c r="P286" s="2"/>
      <c r="Q286" s="2"/>
      <c r="R286" s="2"/>
      <c r="S286" s="2"/>
    </row>
    <row r="287" spans="8:19">
      <c r="H287" s="3"/>
      <c r="I287" s="3"/>
      <c r="J287" s="2"/>
      <c r="K287" s="2"/>
      <c r="L287" s="2"/>
      <c r="M287" s="2"/>
      <c r="N287" s="2"/>
      <c r="O287" s="2"/>
      <c r="P287" s="2"/>
      <c r="Q287" s="2"/>
      <c r="R287" s="2"/>
      <c r="S287" s="2"/>
    </row>
    <row r="288" spans="8:19">
      <c r="H288" s="3"/>
      <c r="I288" s="3"/>
      <c r="J288" s="2"/>
      <c r="K288" s="2"/>
      <c r="L288" s="2"/>
      <c r="M288" s="2"/>
      <c r="N288" s="2"/>
      <c r="O288" s="2"/>
      <c r="P288" s="2"/>
      <c r="Q288" s="2"/>
      <c r="R288" s="2"/>
      <c r="S288" s="2"/>
    </row>
    <row r="289" spans="8:19">
      <c r="H289" s="3"/>
      <c r="I289" s="3"/>
      <c r="J289" s="2"/>
      <c r="K289" s="2"/>
      <c r="L289" s="2"/>
      <c r="M289" s="2"/>
      <c r="N289" s="2"/>
      <c r="O289" s="2"/>
      <c r="P289" s="2"/>
      <c r="Q289" s="2"/>
      <c r="R289" s="2"/>
      <c r="S289" s="2"/>
    </row>
    <row r="290" spans="8:19">
      <c r="H290" s="3"/>
      <c r="I290" s="3"/>
      <c r="J290" s="2"/>
      <c r="K290" s="2"/>
      <c r="L290" s="2"/>
      <c r="M290" s="2"/>
      <c r="N290" s="2"/>
      <c r="O290" s="2"/>
      <c r="P290" s="2"/>
      <c r="Q290" s="2"/>
      <c r="R290" s="2"/>
      <c r="S290" s="2"/>
    </row>
    <row r="291" spans="8:19">
      <c r="H291" s="3"/>
      <c r="I291" s="3"/>
      <c r="J291" s="2"/>
      <c r="K291" s="2"/>
      <c r="L291" s="2"/>
      <c r="M291" s="2"/>
      <c r="N291" s="2"/>
      <c r="O291" s="2"/>
      <c r="P291" s="2"/>
      <c r="Q291" s="2"/>
      <c r="R291" s="2"/>
      <c r="S291" s="2"/>
    </row>
    <row r="292" spans="8:19">
      <c r="H292" s="3"/>
      <c r="I292" s="3"/>
      <c r="J292" s="2"/>
      <c r="K292" s="2"/>
      <c r="L292" s="2"/>
      <c r="M292" s="2"/>
      <c r="N292" s="2"/>
      <c r="O292" s="2"/>
      <c r="P292" s="2"/>
      <c r="Q292" s="2"/>
      <c r="R292" s="2"/>
      <c r="S292" s="2"/>
    </row>
    <row r="293" spans="8:19">
      <c r="H293" s="3"/>
      <c r="I293" s="3"/>
      <c r="J293" s="2"/>
      <c r="K293" s="2"/>
      <c r="L293" s="2"/>
      <c r="M293" s="2"/>
      <c r="N293" s="2"/>
      <c r="O293" s="2"/>
      <c r="P293" s="2"/>
      <c r="Q293" s="2"/>
      <c r="R293" s="2"/>
      <c r="S293" s="2"/>
    </row>
    <row r="294" spans="8:19">
      <c r="H294" s="3"/>
      <c r="I294" s="3"/>
      <c r="J294" s="2"/>
      <c r="K294" s="2"/>
      <c r="L294" s="2"/>
      <c r="M294" s="2"/>
      <c r="N294" s="2"/>
      <c r="O294" s="2"/>
      <c r="P294" s="2"/>
      <c r="Q294" s="2"/>
      <c r="R294" s="2"/>
      <c r="S294" s="2"/>
    </row>
    <row r="295" spans="8:19">
      <c r="H295" s="3"/>
      <c r="I295" s="3"/>
      <c r="J295" s="2"/>
      <c r="K295" s="2"/>
      <c r="L295" s="2"/>
      <c r="M295" s="2"/>
      <c r="N295" s="2"/>
      <c r="O295" s="2"/>
      <c r="P295" s="2"/>
      <c r="Q295" s="2"/>
      <c r="R295" s="2"/>
      <c r="S295" s="2"/>
    </row>
    <row r="296" spans="8:19">
      <c r="H296" s="3"/>
      <c r="I296" s="3"/>
      <c r="J296" s="2"/>
      <c r="K296" s="2"/>
      <c r="L296" s="2"/>
      <c r="M296" s="2"/>
      <c r="N296" s="2"/>
      <c r="O296" s="2"/>
      <c r="P296" s="2"/>
      <c r="Q296" s="2"/>
      <c r="R296" s="2"/>
      <c r="S296" s="2"/>
    </row>
    <row r="297" spans="8:19">
      <c r="H297" s="3"/>
      <c r="I297" s="3"/>
      <c r="J297" s="2"/>
      <c r="K297" s="2"/>
      <c r="L297" s="2"/>
      <c r="M297" s="2"/>
      <c r="N297" s="2"/>
      <c r="O297" s="2"/>
      <c r="P297" s="2"/>
      <c r="Q297" s="2"/>
      <c r="R297" s="2"/>
      <c r="S297" s="2"/>
    </row>
    <row r="298" spans="8:19">
      <c r="H298" s="3"/>
      <c r="I298" s="3"/>
      <c r="J298" s="2"/>
      <c r="K298" s="2"/>
      <c r="L298" s="2"/>
      <c r="M298" s="2"/>
      <c r="N298" s="2"/>
      <c r="O298" s="2"/>
      <c r="P298" s="2"/>
      <c r="Q298" s="2"/>
      <c r="R298" s="2"/>
      <c r="S298" s="2"/>
    </row>
    <row r="299" spans="8:19">
      <c r="H299" s="3"/>
      <c r="I299" s="3"/>
      <c r="J299" s="2"/>
      <c r="K299" s="2"/>
      <c r="L299" s="2"/>
      <c r="M299" s="2"/>
      <c r="N299" s="2"/>
      <c r="O299" s="2"/>
      <c r="P299" s="2"/>
      <c r="Q299" s="2"/>
      <c r="R299" s="2"/>
      <c r="S299" s="2"/>
    </row>
    <row r="300" spans="8:19">
      <c r="H300" s="3"/>
      <c r="I300" s="3"/>
      <c r="J300" s="2"/>
      <c r="K300" s="2"/>
      <c r="L300" s="2"/>
      <c r="M300" s="2"/>
      <c r="N300" s="2"/>
      <c r="O300" s="2"/>
      <c r="P300" s="2"/>
      <c r="Q300" s="2"/>
      <c r="R300" s="2"/>
      <c r="S300" s="2"/>
    </row>
    <row r="301" spans="8:19">
      <c r="H301" s="3"/>
      <c r="I301" s="3"/>
      <c r="J301" s="2"/>
      <c r="K301" s="2"/>
      <c r="L301" s="2"/>
      <c r="M301" s="2"/>
      <c r="N301" s="2"/>
      <c r="O301" s="2"/>
      <c r="P301" s="2"/>
      <c r="Q301" s="2"/>
      <c r="R301" s="2"/>
      <c r="S301" s="2"/>
    </row>
    <row r="302" spans="8:19">
      <c r="H302" s="3"/>
      <c r="I302" s="3"/>
      <c r="J302" s="2"/>
      <c r="K302" s="2"/>
      <c r="L302" s="2"/>
      <c r="M302" s="2"/>
      <c r="N302" s="2"/>
      <c r="O302" s="2"/>
      <c r="P302" s="2"/>
      <c r="Q302" s="2"/>
      <c r="R302" s="2"/>
      <c r="S302" s="2"/>
    </row>
    <row r="303" spans="8:19">
      <c r="H303" s="3"/>
      <c r="I303" s="3"/>
      <c r="J303" s="2"/>
      <c r="K303" s="2"/>
      <c r="L303" s="2"/>
      <c r="M303" s="2"/>
      <c r="N303" s="2"/>
      <c r="O303" s="2"/>
      <c r="P303" s="2"/>
      <c r="Q303" s="2"/>
      <c r="R303" s="2"/>
      <c r="S303" s="2"/>
    </row>
    <row r="304" spans="8:19">
      <c r="H304" s="3"/>
      <c r="I304" s="3"/>
      <c r="J304" s="2"/>
      <c r="K304" s="2"/>
      <c r="L304" s="2"/>
      <c r="M304" s="2"/>
      <c r="N304" s="2"/>
      <c r="O304" s="2"/>
      <c r="P304" s="2"/>
      <c r="Q304" s="2"/>
      <c r="R304" s="2"/>
      <c r="S304" s="2"/>
    </row>
    <row r="305" spans="8:19">
      <c r="H305" s="3"/>
      <c r="I305" s="3"/>
      <c r="J305" s="2"/>
      <c r="K305" s="2"/>
      <c r="L305" s="2"/>
      <c r="M305" s="2"/>
      <c r="N305" s="2"/>
      <c r="O305" s="2"/>
      <c r="P305" s="2"/>
      <c r="Q305" s="2"/>
      <c r="R305" s="2"/>
      <c r="S305" s="2"/>
    </row>
    <row r="306" spans="8:19">
      <c r="H306" s="3"/>
      <c r="I306" s="3"/>
      <c r="J306" s="2"/>
      <c r="K306" s="2"/>
      <c r="L306" s="2"/>
      <c r="M306" s="2"/>
      <c r="N306" s="2"/>
      <c r="O306" s="2"/>
      <c r="P306" s="2"/>
      <c r="Q306" s="2"/>
      <c r="R306" s="2"/>
      <c r="S306" s="2"/>
    </row>
    <row r="307" spans="8:19">
      <c r="H307" s="3"/>
      <c r="I307" s="3"/>
      <c r="J307" s="2"/>
      <c r="K307" s="2"/>
      <c r="L307" s="2"/>
      <c r="M307" s="2"/>
      <c r="N307" s="2"/>
      <c r="O307" s="2"/>
      <c r="P307" s="2"/>
      <c r="Q307" s="2"/>
      <c r="R307" s="2"/>
      <c r="S307" s="2"/>
    </row>
    <row r="308" spans="8:19">
      <c r="H308" s="3"/>
      <c r="I308" s="3"/>
      <c r="J308" s="2"/>
      <c r="K308" s="2"/>
      <c r="L308" s="2"/>
      <c r="M308" s="2"/>
      <c r="N308" s="2"/>
      <c r="O308" s="2"/>
      <c r="P308" s="2"/>
      <c r="Q308" s="2"/>
      <c r="R308" s="2"/>
      <c r="S308" s="2"/>
    </row>
    <row r="309" spans="8:19">
      <c r="H309" s="3"/>
      <c r="I309" s="3"/>
      <c r="J309" s="2"/>
      <c r="K309" s="2"/>
      <c r="L309" s="2"/>
      <c r="M309" s="2"/>
      <c r="N309" s="2"/>
      <c r="O309" s="2"/>
      <c r="P309" s="2"/>
      <c r="Q309" s="2"/>
      <c r="R309" s="2"/>
      <c r="S309" s="2"/>
    </row>
    <row r="310" spans="8:19">
      <c r="H310" s="3"/>
      <c r="I310" s="3"/>
      <c r="J310" s="2"/>
      <c r="K310" s="2"/>
      <c r="L310" s="2"/>
      <c r="M310" s="2"/>
      <c r="N310" s="2"/>
      <c r="O310" s="2"/>
      <c r="P310" s="2"/>
      <c r="Q310" s="2"/>
      <c r="R310" s="2"/>
      <c r="S310" s="2"/>
    </row>
    <row r="311" spans="8:19">
      <c r="H311" s="3"/>
      <c r="I311" s="3"/>
      <c r="J311" s="2"/>
      <c r="K311" s="2"/>
      <c r="L311" s="2"/>
      <c r="M311" s="2"/>
      <c r="N311" s="2"/>
      <c r="O311" s="2"/>
      <c r="P311" s="2"/>
      <c r="Q311" s="2"/>
      <c r="R311" s="2"/>
      <c r="S311" s="2"/>
    </row>
    <row r="312" spans="8:19">
      <c r="H312" s="3"/>
      <c r="I312" s="3"/>
      <c r="J312" s="2"/>
      <c r="K312" s="2"/>
      <c r="L312" s="2"/>
      <c r="M312" s="2"/>
      <c r="N312" s="2"/>
      <c r="O312" s="2"/>
      <c r="P312" s="2"/>
      <c r="Q312" s="2"/>
      <c r="R312" s="2"/>
      <c r="S312" s="2"/>
    </row>
    <row r="313" spans="8:19">
      <c r="H313" s="3"/>
      <c r="I313" s="3"/>
      <c r="J313" s="2"/>
      <c r="K313" s="2"/>
      <c r="L313" s="2"/>
      <c r="M313" s="2"/>
      <c r="N313" s="2"/>
      <c r="O313" s="2"/>
      <c r="P313" s="2"/>
      <c r="Q313" s="2"/>
      <c r="R313" s="2"/>
      <c r="S313" s="2"/>
    </row>
    <row r="314" spans="8:19">
      <c r="H314" s="3"/>
      <c r="I314" s="3"/>
      <c r="J314" s="2"/>
      <c r="K314" s="2"/>
      <c r="L314" s="2"/>
      <c r="M314" s="2"/>
      <c r="N314" s="2"/>
      <c r="O314" s="2"/>
      <c r="P314" s="2"/>
      <c r="Q314" s="2"/>
      <c r="R314" s="2"/>
      <c r="S314" s="2"/>
    </row>
    <row r="315" spans="8:19">
      <c r="H315" s="3"/>
      <c r="I315" s="3"/>
      <c r="J315" s="2"/>
      <c r="K315" s="2"/>
      <c r="L315" s="2"/>
      <c r="M315" s="2"/>
      <c r="N315" s="2"/>
      <c r="O315" s="2"/>
      <c r="P315" s="2"/>
      <c r="Q315" s="2"/>
      <c r="R315" s="2"/>
      <c r="S315" s="2"/>
    </row>
    <row r="316" spans="8:19">
      <c r="H316" s="3"/>
      <c r="I316" s="3"/>
      <c r="J316" s="2"/>
      <c r="K316" s="2"/>
      <c r="L316" s="2"/>
      <c r="M316" s="2"/>
      <c r="N316" s="2"/>
      <c r="O316" s="2"/>
      <c r="P316" s="2"/>
      <c r="Q316" s="2"/>
      <c r="R316" s="2"/>
      <c r="S316" s="2"/>
    </row>
    <row r="317" spans="8:19">
      <c r="H317" s="3"/>
      <c r="I317" s="3"/>
      <c r="J317" s="2"/>
      <c r="K317" s="2"/>
      <c r="L317" s="2"/>
      <c r="M317" s="2"/>
      <c r="N317" s="2"/>
      <c r="O317" s="2"/>
      <c r="P317" s="2"/>
      <c r="Q317" s="2"/>
      <c r="R317" s="2"/>
      <c r="S317" s="2"/>
    </row>
    <row r="318" spans="8:19">
      <c r="H318" s="3"/>
      <c r="I318" s="3"/>
      <c r="J318" s="2"/>
      <c r="K318" s="2"/>
      <c r="L318" s="2"/>
      <c r="M318" s="2"/>
      <c r="N318" s="2"/>
      <c r="O318" s="2"/>
      <c r="P318" s="2"/>
      <c r="Q318" s="2"/>
      <c r="R318" s="2"/>
      <c r="S318" s="2"/>
    </row>
    <row r="319" spans="8:19">
      <c r="H319" s="3"/>
      <c r="I319" s="3"/>
      <c r="J319" s="2"/>
      <c r="K319" s="2"/>
      <c r="L319" s="2"/>
      <c r="M319" s="2"/>
      <c r="N319" s="2"/>
      <c r="O319" s="2"/>
      <c r="P319" s="2"/>
      <c r="Q319" s="2"/>
      <c r="R319" s="2"/>
      <c r="S319" s="2"/>
    </row>
    <row r="320" spans="8:19">
      <c r="H320" s="3"/>
      <c r="I320" s="3"/>
      <c r="J320" s="2"/>
      <c r="K320" s="2"/>
      <c r="L320" s="2"/>
      <c r="M320" s="2"/>
      <c r="N320" s="2"/>
      <c r="O320" s="2"/>
      <c r="P320" s="2"/>
      <c r="Q320" s="2"/>
      <c r="R320" s="2"/>
      <c r="S320" s="2"/>
    </row>
    <row r="321" spans="8:19">
      <c r="H321" s="3"/>
      <c r="I321" s="3"/>
      <c r="J321" s="2"/>
      <c r="K321" s="2"/>
      <c r="L321" s="2"/>
      <c r="M321" s="2"/>
      <c r="N321" s="2"/>
      <c r="O321" s="2"/>
      <c r="P321" s="2"/>
      <c r="Q321" s="2"/>
      <c r="R321" s="2"/>
      <c r="S321" s="2"/>
    </row>
    <row r="322" spans="8:19">
      <c r="H322" s="3"/>
      <c r="I322" s="3"/>
      <c r="J322" s="2"/>
      <c r="K322" s="2"/>
      <c r="L322" s="2"/>
      <c r="M322" s="2"/>
      <c r="N322" s="2"/>
      <c r="O322" s="2"/>
      <c r="P322" s="2"/>
      <c r="Q322" s="2"/>
      <c r="R322" s="2"/>
      <c r="S322" s="2"/>
    </row>
    <row r="323" spans="8:19">
      <c r="H323" s="3"/>
      <c r="I323" s="3"/>
      <c r="J323" s="2"/>
      <c r="K323" s="2"/>
      <c r="L323" s="2"/>
      <c r="M323" s="2"/>
      <c r="N323" s="2"/>
      <c r="O323" s="2"/>
      <c r="P323" s="2"/>
      <c r="Q323" s="2"/>
      <c r="R323" s="2"/>
      <c r="S323" s="2"/>
    </row>
    <row r="324" spans="8:19">
      <c r="H324" s="3"/>
      <c r="I324" s="3"/>
      <c r="J324" s="2"/>
      <c r="K324" s="2"/>
      <c r="L324" s="2"/>
      <c r="M324" s="2"/>
      <c r="N324" s="2"/>
      <c r="O324" s="2"/>
      <c r="P324" s="2"/>
      <c r="Q324" s="2"/>
      <c r="R324" s="2"/>
      <c r="S324" s="2"/>
    </row>
    <row r="325" spans="8:19">
      <c r="H325" s="3"/>
      <c r="I325" s="3"/>
      <c r="J325" s="2"/>
      <c r="K325" s="2"/>
      <c r="L325" s="2"/>
      <c r="M325" s="2"/>
      <c r="N325" s="2"/>
      <c r="O325" s="2"/>
      <c r="P325" s="2"/>
      <c r="Q325" s="2"/>
      <c r="R325" s="2"/>
      <c r="S325" s="2"/>
    </row>
    <row r="326" spans="8:19">
      <c r="H326" s="3"/>
      <c r="I326" s="3"/>
      <c r="J326" s="2"/>
      <c r="K326" s="2"/>
      <c r="L326" s="2"/>
      <c r="M326" s="2"/>
      <c r="N326" s="2"/>
      <c r="O326" s="2"/>
      <c r="P326" s="2"/>
      <c r="Q326" s="2"/>
      <c r="R326" s="2"/>
      <c r="S326" s="2"/>
    </row>
    <row r="327" spans="8:19">
      <c r="H327" s="3"/>
      <c r="I327" s="3"/>
      <c r="J327" s="2"/>
      <c r="K327" s="2"/>
      <c r="L327" s="2"/>
      <c r="M327" s="2"/>
      <c r="N327" s="2"/>
      <c r="O327" s="2"/>
      <c r="P327" s="2"/>
      <c r="Q327" s="2"/>
      <c r="R327" s="2"/>
      <c r="S327" s="2"/>
    </row>
    <row r="328" spans="8:19">
      <c r="H328" s="3"/>
      <c r="I328" s="3"/>
      <c r="J328" s="2"/>
      <c r="K328" s="2"/>
      <c r="L328" s="2"/>
      <c r="M328" s="2"/>
      <c r="N328" s="2"/>
      <c r="O328" s="2"/>
      <c r="P328" s="2"/>
      <c r="Q328" s="2"/>
      <c r="R328" s="2"/>
      <c r="S328" s="2"/>
    </row>
    <row r="329" spans="8:19">
      <c r="H329" s="3"/>
      <c r="I329" s="3"/>
      <c r="J329" s="2"/>
      <c r="K329" s="2"/>
      <c r="L329" s="2"/>
      <c r="M329" s="2"/>
      <c r="N329" s="2"/>
      <c r="O329" s="2"/>
      <c r="P329" s="2"/>
      <c r="Q329" s="2"/>
      <c r="R329" s="2"/>
      <c r="S329" s="2"/>
    </row>
    <row r="330" spans="8:19">
      <c r="H330" s="3"/>
      <c r="I330" s="3"/>
      <c r="J330" s="2"/>
      <c r="K330" s="2"/>
      <c r="L330" s="2"/>
      <c r="M330" s="2"/>
      <c r="N330" s="2"/>
      <c r="O330" s="2"/>
      <c r="P330" s="2"/>
      <c r="Q330" s="2"/>
      <c r="R330" s="2"/>
      <c r="S330" s="2"/>
    </row>
    <row r="331" spans="8:19">
      <c r="H331" s="3"/>
      <c r="I331" s="3"/>
      <c r="J331" s="2"/>
      <c r="K331" s="2"/>
      <c r="L331" s="2"/>
      <c r="M331" s="2"/>
      <c r="N331" s="2"/>
      <c r="O331" s="2"/>
      <c r="P331" s="2"/>
      <c r="Q331" s="2"/>
      <c r="R331" s="2"/>
      <c r="S331" s="2"/>
    </row>
    <row r="332" spans="8:19">
      <c r="H332" s="3"/>
      <c r="I332" s="3"/>
      <c r="J332" s="2"/>
      <c r="K332" s="2"/>
      <c r="L332" s="2"/>
      <c r="M332" s="2"/>
      <c r="N332" s="2"/>
      <c r="O332" s="2"/>
      <c r="P332" s="2"/>
      <c r="Q332" s="2"/>
      <c r="R332" s="2"/>
      <c r="S332" s="2"/>
    </row>
    <row r="333" spans="8:19">
      <c r="H333" s="3"/>
      <c r="I333" s="3"/>
      <c r="J333" s="2"/>
      <c r="K333" s="2"/>
      <c r="L333" s="2"/>
      <c r="M333" s="2"/>
      <c r="N333" s="2"/>
      <c r="O333" s="2"/>
      <c r="P333" s="2"/>
      <c r="Q333" s="2"/>
      <c r="R333" s="2"/>
      <c r="S333" s="2"/>
    </row>
    <row r="334" spans="8:19">
      <c r="H334" s="3"/>
      <c r="I334" s="3"/>
      <c r="J334" s="2"/>
      <c r="K334" s="2"/>
      <c r="L334" s="2"/>
      <c r="M334" s="2"/>
      <c r="N334" s="2"/>
      <c r="O334" s="2"/>
      <c r="P334" s="2"/>
      <c r="Q334" s="2"/>
      <c r="R334" s="2"/>
      <c r="S334" s="2"/>
    </row>
    <row r="335" spans="8:19">
      <c r="H335" s="3"/>
      <c r="I335" s="3"/>
      <c r="J335" s="2"/>
      <c r="K335" s="2"/>
      <c r="L335" s="2"/>
      <c r="M335" s="2"/>
      <c r="N335" s="2"/>
      <c r="O335" s="2"/>
      <c r="P335" s="2"/>
      <c r="Q335" s="2"/>
      <c r="R335" s="2"/>
      <c r="S335" s="2"/>
    </row>
    <row r="336" spans="8:19">
      <c r="H336" s="3"/>
      <c r="I336" s="3"/>
      <c r="J336" s="2"/>
      <c r="K336" s="2"/>
      <c r="L336" s="2"/>
      <c r="M336" s="2"/>
      <c r="N336" s="2"/>
      <c r="O336" s="2"/>
      <c r="P336" s="2"/>
      <c r="Q336" s="2"/>
      <c r="R336" s="2"/>
      <c r="S336" s="2"/>
    </row>
    <row r="337" spans="8:19">
      <c r="H337" s="3"/>
      <c r="I337" s="3"/>
      <c r="J337" s="2"/>
      <c r="K337" s="2"/>
      <c r="L337" s="2"/>
      <c r="M337" s="2"/>
      <c r="N337" s="2"/>
      <c r="O337" s="2"/>
      <c r="P337" s="2"/>
      <c r="Q337" s="2"/>
      <c r="R337" s="2"/>
      <c r="S337" s="2"/>
    </row>
    <row r="338" spans="8:19">
      <c r="H338" s="3"/>
      <c r="I338" s="3"/>
      <c r="J338" s="2"/>
      <c r="K338" s="2"/>
      <c r="L338" s="2"/>
      <c r="M338" s="2"/>
      <c r="N338" s="2"/>
      <c r="O338" s="2"/>
      <c r="P338" s="2"/>
      <c r="Q338" s="2"/>
      <c r="R338" s="2"/>
      <c r="S338" s="2"/>
    </row>
    <row r="339" spans="8:19">
      <c r="H339" s="3"/>
      <c r="I339" s="3"/>
      <c r="J339" s="2"/>
      <c r="K339" s="2"/>
      <c r="L339" s="2"/>
      <c r="M339" s="2"/>
      <c r="N339" s="2"/>
      <c r="O339" s="2"/>
      <c r="P339" s="2"/>
      <c r="Q339" s="2"/>
      <c r="R339" s="2"/>
      <c r="S339" s="2"/>
    </row>
    <row r="340" spans="8:19">
      <c r="H340" s="3"/>
      <c r="I340" s="3"/>
      <c r="J340" s="2"/>
      <c r="K340" s="2"/>
      <c r="L340" s="2"/>
      <c r="M340" s="2"/>
      <c r="N340" s="2"/>
      <c r="O340" s="2"/>
      <c r="P340" s="2"/>
      <c r="Q340" s="2"/>
      <c r="R340" s="2"/>
      <c r="S340" s="2"/>
    </row>
    <row r="341" spans="8:19">
      <c r="H341" s="3"/>
      <c r="I341" s="3"/>
      <c r="J341" s="2"/>
      <c r="K341" s="2"/>
      <c r="L341" s="2"/>
      <c r="M341" s="2"/>
      <c r="N341" s="2"/>
      <c r="O341" s="2"/>
      <c r="P341" s="2"/>
      <c r="Q341" s="2"/>
      <c r="R341" s="2"/>
      <c r="S341" s="2"/>
    </row>
    <row r="342" spans="8:19">
      <c r="H342" s="3"/>
      <c r="I342" s="3"/>
      <c r="J342" s="2"/>
      <c r="K342" s="2"/>
      <c r="L342" s="2"/>
      <c r="M342" s="2"/>
      <c r="N342" s="2"/>
      <c r="O342" s="2"/>
      <c r="P342" s="2"/>
      <c r="Q342" s="2"/>
      <c r="R342" s="2"/>
      <c r="S342" s="2"/>
    </row>
    <row r="343" spans="8:19">
      <c r="H343" s="3"/>
      <c r="I343" s="3"/>
      <c r="J343" s="2"/>
      <c r="K343" s="2"/>
      <c r="L343" s="2"/>
      <c r="M343" s="2"/>
      <c r="N343" s="2"/>
      <c r="O343" s="2"/>
      <c r="P343" s="2"/>
      <c r="Q343" s="2"/>
      <c r="R343" s="2"/>
      <c r="S343" s="2"/>
    </row>
    <row r="344" spans="8:19">
      <c r="H344" s="3"/>
      <c r="I344" s="3"/>
      <c r="J344" s="2"/>
      <c r="K344" s="2"/>
      <c r="L344" s="2"/>
      <c r="M344" s="2"/>
      <c r="N344" s="2"/>
      <c r="O344" s="2"/>
      <c r="P344" s="2"/>
      <c r="Q344" s="2"/>
      <c r="R344" s="2"/>
      <c r="S344" s="2"/>
    </row>
    <row r="345" spans="8:19">
      <c r="H345" s="3"/>
      <c r="I345" s="3"/>
      <c r="J345" s="2"/>
      <c r="K345" s="2"/>
      <c r="L345" s="2"/>
      <c r="M345" s="2"/>
      <c r="N345" s="2"/>
      <c r="O345" s="2"/>
      <c r="P345" s="2"/>
      <c r="Q345" s="2"/>
      <c r="R345" s="2"/>
      <c r="S345" s="2"/>
    </row>
    <row r="346" spans="8:19">
      <c r="H346" s="3"/>
      <c r="I346" s="3"/>
      <c r="J346" s="2"/>
      <c r="K346" s="2"/>
      <c r="L346" s="2"/>
      <c r="M346" s="2"/>
      <c r="N346" s="2"/>
      <c r="O346" s="2"/>
      <c r="P346" s="2"/>
      <c r="Q346" s="2"/>
      <c r="R346" s="2"/>
      <c r="S346" s="2"/>
    </row>
    <row r="347" spans="8:19">
      <c r="H347" s="3"/>
      <c r="I347" s="3"/>
      <c r="J347" s="2"/>
      <c r="K347" s="2"/>
      <c r="L347" s="2"/>
      <c r="M347" s="2"/>
      <c r="N347" s="2"/>
      <c r="O347" s="2"/>
      <c r="P347" s="2"/>
      <c r="Q347" s="2"/>
      <c r="R347" s="2"/>
      <c r="S347" s="2"/>
    </row>
    <row r="348" spans="8:19">
      <c r="H348" s="3"/>
      <c r="I348" s="3"/>
      <c r="J348" s="2"/>
      <c r="K348" s="2"/>
      <c r="L348" s="2"/>
      <c r="M348" s="2"/>
      <c r="N348" s="2"/>
      <c r="O348" s="2"/>
      <c r="P348" s="2"/>
      <c r="Q348" s="2"/>
      <c r="R348" s="2"/>
      <c r="S348" s="2"/>
    </row>
    <row r="349" spans="8:19">
      <c r="H349" s="3"/>
      <c r="I349" s="3"/>
      <c r="J349" s="2"/>
      <c r="K349" s="2"/>
      <c r="L349" s="2"/>
      <c r="M349" s="2"/>
      <c r="N349" s="2"/>
      <c r="O349" s="2"/>
      <c r="P349" s="2"/>
      <c r="Q349" s="2"/>
      <c r="R349" s="2"/>
      <c r="S349" s="2"/>
    </row>
    <row r="350" spans="8:19">
      <c r="H350" s="3"/>
      <c r="I350" s="3"/>
      <c r="J350" s="2"/>
      <c r="K350" s="2"/>
      <c r="L350" s="2"/>
      <c r="M350" s="2"/>
      <c r="N350" s="2"/>
      <c r="O350" s="2"/>
      <c r="P350" s="2"/>
      <c r="Q350" s="2"/>
      <c r="R350" s="2"/>
      <c r="S350" s="2"/>
    </row>
    <row r="351" spans="8:19">
      <c r="H351" s="3"/>
      <c r="I351" s="3"/>
      <c r="J351" s="2"/>
      <c r="K351" s="2"/>
      <c r="L351" s="2"/>
      <c r="M351" s="2"/>
      <c r="N351" s="2"/>
      <c r="O351" s="2"/>
      <c r="P351" s="2"/>
      <c r="Q351" s="2"/>
      <c r="R351" s="2"/>
      <c r="S351" s="2"/>
    </row>
    <row r="352" spans="8:19">
      <c r="H352" s="3"/>
      <c r="I352" s="3"/>
      <c r="J352" s="2"/>
      <c r="K352" s="2"/>
      <c r="L352" s="2"/>
      <c r="M352" s="2"/>
      <c r="N352" s="2"/>
      <c r="O352" s="2"/>
      <c r="P352" s="2"/>
      <c r="Q352" s="2"/>
      <c r="R352" s="2"/>
      <c r="S352" s="2"/>
    </row>
    <row r="353" spans="8:19">
      <c r="H353" s="3"/>
      <c r="I353" s="3"/>
      <c r="J353" s="2"/>
      <c r="K353" s="2"/>
      <c r="L353" s="2"/>
      <c r="M353" s="2"/>
      <c r="N353" s="2"/>
      <c r="O353" s="2"/>
      <c r="P353" s="2"/>
      <c r="Q353" s="2"/>
      <c r="R353" s="2"/>
      <c r="S353" s="2"/>
    </row>
    <row r="354" spans="8:19">
      <c r="H354" s="3"/>
      <c r="I354" s="3"/>
      <c r="J354" s="2"/>
      <c r="K354" s="2"/>
      <c r="L354" s="2"/>
      <c r="M354" s="2"/>
      <c r="N354" s="2"/>
      <c r="O354" s="2"/>
      <c r="P354" s="2"/>
      <c r="Q354" s="2"/>
      <c r="R354" s="2"/>
      <c r="S354" s="2"/>
    </row>
    <row r="355" spans="8:19">
      <c r="H355" s="3"/>
      <c r="I355" s="3"/>
      <c r="J355" s="2"/>
      <c r="K355" s="2"/>
      <c r="L355" s="2"/>
      <c r="M355" s="2"/>
      <c r="N355" s="2"/>
      <c r="O355" s="2"/>
      <c r="P355" s="2"/>
      <c r="Q355" s="2"/>
      <c r="R355" s="2"/>
      <c r="S355" s="2"/>
    </row>
    <row r="356" spans="8:19">
      <c r="H356" s="3"/>
      <c r="I356" s="3"/>
      <c r="J356" s="2"/>
      <c r="K356" s="2"/>
      <c r="L356" s="2"/>
      <c r="M356" s="2"/>
      <c r="N356" s="2"/>
      <c r="O356" s="2"/>
      <c r="P356" s="2"/>
      <c r="Q356" s="2"/>
      <c r="R356" s="2"/>
      <c r="S356" s="2"/>
    </row>
    <row r="357" spans="8:19">
      <c r="H357" s="3"/>
      <c r="I357" s="3"/>
      <c r="J357" s="2"/>
      <c r="K357" s="2"/>
      <c r="L357" s="2"/>
      <c r="M357" s="2"/>
      <c r="N357" s="2"/>
      <c r="O357" s="2"/>
      <c r="P357" s="2"/>
      <c r="Q357" s="2"/>
      <c r="R357" s="2"/>
      <c r="S357" s="2"/>
    </row>
    <row r="358" spans="8:19">
      <c r="H358" s="3"/>
      <c r="I358" s="3"/>
      <c r="J358" s="2"/>
      <c r="K358" s="2"/>
      <c r="L358" s="2"/>
      <c r="M358" s="2"/>
      <c r="N358" s="2"/>
      <c r="O358" s="2"/>
      <c r="P358" s="2"/>
      <c r="Q358" s="2"/>
      <c r="R358" s="2"/>
      <c r="S358" s="2"/>
    </row>
    <row r="359" spans="8:19">
      <c r="H359" s="3"/>
      <c r="I359" s="3"/>
      <c r="J359" s="2"/>
      <c r="K359" s="2"/>
      <c r="L359" s="2"/>
      <c r="M359" s="2"/>
      <c r="N359" s="2"/>
      <c r="O359" s="2"/>
      <c r="P359" s="2"/>
      <c r="Q359" s="2"/>
      <c r="R359" s="2"/>
      <c r="S359" s="2"/>
    </row>
    <row r="360" spans="8:19">
      <c r="H360" s="3"/>
      <c r="I360" s="3"/>
      <c r="J360" s="2"/>
      <c r="K360" s="2"/>
      <c r="L360" s="2"/>
      <c r="M360" s="2"/>
      <c r="N360" s="2"/>
      <c r="O360" s="2"/>
      <c r="P360" s="2"/>
      <c r="Q360" s="2"/>
      <c r="R360" s="2"/>
      <c r="S360" s="2"/>
    </row>
    <row r="361" spans="8:19">
      <c r="H361" s="3"/>
      <c r="I361" s="3"/>
      <c r="J361" s="2"/>
      <c r="K361" s="2"/>
      <c r="L361" s="2"/>
      <c r="M361" s="2"/>
      <c r="N361" s="2"/>
      <c r="O361" s="2"/>
      <c r="P361" s="2"/>
      <c r="Q361" s="2"/>
      <c r="R361" s="2"/>
      <c r="S361" s="2"/>
    </row>
    <row r="362" spans="8:19">
      <c r="H362" s="3"/>
      <c r="I362" s="3"/>
      <c r="J362" s="2"/>
      <c r="K362" s="2"/>
      <c r="L362" s="2"/>
      <c r="M362" s="2"/>
      <c r="N362" s="2"/>
      <c r="O362" s="2"/>
      <c r="P362" s="2"/>
      <c r="Q362" s="2"/>
      <c r="R362" s="2"/>
      <c r="S362" s="2"/>
    </row>
    <row r="363" spans="8:19">
      <c r="H363" s="3"/>
      <c r="I363" s="3"/>
      <c r="J363" s="2"/>
      <c r="K363" s="2"/>
      <c r="L363" s="2"/>
      <c r="M363" s="2"/>
      <c r="N363" s="2"/>
      <c r="O363" s="2"/>
      <c r="P363" s="2"/>
      <c r="Q363" s="2"/>
      <c r="R363" s="2"/>
      <c r="S363" s="2"/>
    </row>
    <row r="364" spans="8:19">
      <c r="H364" s="3"/>
      <c r="I364" s="3"/>
      <c r="J364" s="2"/>
      <c r="K364" s="2"/>
      <c r="L364" s="2"/>
      <c r="M364" s="2"/>
      <c r="N364" s="2"/>
      <c r="O364" s="2"/>
      <c r="P364" s="2"/>
      <c r="Q364" s="2"/>
      <c r="R364" s="2"/>
      <c r="S364" s="2"/>
    </row>
    <row r="365" spans="8:19">
      <c r="H365" s="3"/>
      <c r="I365" s="3"/>
      <c r="J365" s="2"/>
      <c r="K365" s="2"/>
      <c r="L365" s="2"/>
      <c r="M365" s="2"/>
      <c r="N365" s="2"/>
      <c r="O365" s="2"/>
      <c r="P365" s="2"/>
      <c r="Q365" s="2"/>
      <c r="R365" s="2"/>
      <c r="S365" s="2"/>
    </row>
    <row r="366" spans="8:19">
      <c r="H366" s="3"/>
      <c r="I366" s="3"/>
      <c r="J366" s="2"/>
      <c r="K366" s="2"/>
      <c r="L366" s="2"/>
      <c r="M366" s="2"/>
      <c r="N366" s="2"/>
      <c r="O366" s="2"/>
      <c r="P366" s="2"/>
      <c r="Q366" s="2"/>
      <c r="R366" s="2"/>
      <c r="S366" s="2"/>
    </row>
    <row r="367" spans="8:19">
      <c r="H367" s="3"/>
      <c r="I367" s="3"/>
      <c r="J367" s="2"/>
      <c r="K367" s="2"/>
      <c r="L367" s="2"/>
      <c r="M367" s="2"/>
      <c r="N367" s="2"/>
      <c r="O367" s="2"/>
      <c r="P367" s="2"/>
      <c r="Q367" s="2"/>
      <c r="R367" s="2"/>
      <c r="S367" s="2"/>
    </row>
    <row r="368" spans="8:19">
      <c r="H368" s="3"/>
      <c r="I368" s="3"/>
      <c r="J368" s="2"/>
      <c r="K368" s="2"/>
      <c r="L368" s="2"/>
      <c r="M368" s="2"/>
      <c r="N368" s="2"/>
      <c r="O368" s="2"/>
      <c r="P368" s="2"/>
      <c r="Q368" s="2"/>
      <c r="R368" s="2"/>
      <c r="S368" s="2"/>
    </row>
    <row r="369" spans="8:19">
      <c r="H369" s="3"/>
      <c r="I369" s="3"/>
      <c r="J369" s="2"/>
      <c r="K369" s="2"/>
      <c r="L369" s="2"/>
      <c r="M369" s="2"/>
      <c r="N369" s="2"/>
      <c r="O369" s="2"/>
      <c r="P369" s="2"/>
      <c r="Q369" s="2"/>
      <c r="R369" s="2"/>
      <c r="S369" s="2"/>
    </row>
    <row r="370" spans="8:19">
      <c r="H370" s="3"/>
      <c r="I370" s="3"/>
      <c r="J370" s="2"/>
      <c r="K370" s="2"/>
      <c r="L370" s="2"/>
      <c r="M370" s="2"/>
      <c r="N370" s="2"/>
      <c r="O370" s="2"/>
      <c r="P370" s="2"/>
      <c r="Q370" s="2"/>
      <c r="R370" s="2"/>
      <c r="S370" s="2"/>
    </row>
    <row r="371" spans="8:19">
      <c r="H371" s="3"/>
      <c r="I371" s="3"/>
      <c r="J371" s="2"/>
      <c r="K371" s="2"/>
      <c r="L371" s="2"/>
      <c r="M371" s="2"/>
      <c r="N371" s="2"/>
      <c r="O371" s="2"/>
      <c r="P371" s="2"/>
      <c r="Q371" s="2"/>
      <c r="R371" s="2"/>
      <c r="S371" s="2"/>
    </row>
    <row r="372" spans="8:19">
      <c r="H372" s="3"/>
      <c r="I372" s="3"/>
      <c r="J372" s="2"/>
      <c r="K372" s="2"/>
      <c r="L372" s="2"/>
      <c r="M372" s="2"/>
      <c r="N372" s="2"/>
      <c r="O372" s="2"/>
      <c r="P372" s="2"/>
      <c r="Q372" s="2"/>
      <c r="R372" s="2"/>
      <c r="S372" s="2"/>
    </row>
    <row r="373" spans="8:19">
      <c r="H373" s="3"/>
      <c r="I373" s="3"/>
      <c r="J373" s="2"/>
      <c r="K373" s="2"/>
      <c r="L373" s="2"/>
      <c r="M373" s="2"/>
      <c r="N373" s="2"/>
      <c r="O373" s="2"/>
      <c r="P373" s="2"/>
      <c r="Q373" s="2"/>
      <c r="R373" s="2"/>
      <c r="S373" s="2"/>
    </row>
    <row r="374" spans="8:19">
      <c r="H374" s="3"/>
      <c r="I374" s="3"/>
      <c r="J374" s="2"/>
      <c r="K374" s="2"/>
      <c r="L374" s="2"/>
      <c r="M374" s="2"/>
      <c r="N374" s="2"/>
      <c r="O374" s="2"/>
      <c r="P374" s="2"/>
      <c r="Q374" s="2"/>
      <c r="R374" s="2"/>
      <c r="S374" s="2"/>
    </row>
    <row r="375" spans="8:19">
      <c r="H375" s="3"/>
      <c r="I375" s="3"/>
      <c r="J375" s="2"/>
      <c r="K375" s="2"/>
      <c r="L375" s="2"/>
      <c r="M375" s="2"/>
      <c r="N375" s="2"/>
      <c r="O375" s="2"/>
      <c r="P375" s="2"/>
      <c r="Q375" s="2"/>
      <c r="R375" s="2"/>
      <c r="S375" s="2"/>
    </row>
    <row r="376" spans="8:19">
      <c r="H376" s="3"/>
      <c r="I376" s="3"/>
      <c r="J376" s="2"/>
      <c r="K376" s="2"/>
      <c r="L376" s="2"/>
      <c r="M376" s="2"/>
      <c r="N376" s="2"/>
      <c r="O376" s="2"/>
      <c r="P376" s="2"/>
      <c r="Q376" s="2"/>
      <c r="R376" s="2"/>
      <c r="S376" s="2"/>
    </row>
    <row r="377" spans="8:19">
      <c r="H377" s="3"/>
      <c r="I377" s="3"/>
      <c r="J377" s="2"/>
      <c r="K377" s="2"/>
      <c r="L377" s="2"/>
      <c r="M377" s="2"/>
      <c r="N377" s="2"/>
      <c r="O377" s="2"/>
      <c r="P377" s="2"/>
      <c r="Q377" s="2"/>
      <c r="R377" s="2"/>
      <c r="S377" s="2"/>
    </row>
    <row r="378" spans="8:19">
      <c r="H378" s="3"/>
      <c r="I378" s="3"/>
      <c r="J378" s="2"/>
      <c r="K378" s="2"/>
      <c r="L378" s="2"/>
      <c r="M378" s="2"/>
      <c r="N378" s="2"/>
      <c r="O378" s="2"/>
      <c r="P378" s="2"/>
      <c r="Q378" s="2"/>
      <c r="R378" s="2"/>
      <c r="S378" s="2"/>
    </row>
    <row r="379" spans="8:19">
      <c r="H379" s="3"/>
      <c r="I379" s="3"/>
      <c r="J379" s="2"/>
      <c r="K379" s="2"/>
      <c r="L379" s="2"/>
      <c r="M379" s="2"/>
      <c r="N379" s="2"/>
      <c r="O379" s="2"/>
      <c r="P379" s="2"/>
      <c r="Q379" s="2"/>
      <c r="R379" s="2"/>
      <c r="S379" s="2"/>
    </row>
    <row r="380" spans="8:19">
      <c r="H380" s="3"/>
      <c r="I380" s="3"/>
      <c r="J380" s="2"/>
      <c r="K380" s="2"/>
      <c r="L380" s="2"/>
      <c r="M380" s="2"/>
      <c r="N380" s="2"/>
      <c r="O380" s="2"/>
      <c r="P380" s="2"/>
      <c r="Q380" s="2"/>
      <c r="R380" s="2"/>
      <c r="S380" s="2"/>
    </row>
    <row r="381" spans="8:19">
      <c r="H381" s="3"/>
      <c r="I381" s="3"/>
      <c r="J381" s="2"/>
      <c r="K381" s="2"/>
      <c r="L381" s="2"/>
      <c r="M381" s="2"/>
      <c r="N381" s="2"/>
      <c r="O381" s="2"/>
      <c r="P381" s="2"/>
      <c r="Q381" s="2"/>
      <c r="R381" s="2"/>
      <c r="S381" s="2"/>
    </row>
    <row r="382" spans="8:19">
      <c r="H382" s="3"/>
      <c r="I382" s="3"/>
      <c r="J382" s="2"/>
      <c r="K382" s="2"/>
      <c r="L382" s="2"/>
      <c r="M382" s="2"/>
      <c r="N382" s="2"/>
      <c r="O382" s="2"/>
      <c r="P382" s="2"/>
      <c r="Q382" s="2"/>
      <c r="R382" s="2"/>
      <c r="S382" s="2"/>
    </row>
    <row r="383" spans="8:19">
      <c r="H383" s="3"/>
      <c r="I383" s="3"/>
      <c r="J383" s="2"/>
      <c r="K383" s="2"/>
      <c r="L383" s="2"/>
      <c r="M383" s="2"/>
      <c r="N383" s="2"/>
      <c r="O383" s="2"/>
      <c r="P383" s="2"/>
      <c r="Q383" s="2"/>
      <c r="R383" s="2"/>
      <c r="S383" s="2"/>
    </row>
    <row r="384" spans="8:19">
      <c r="H384" s="3"/>
      <c r="I384" s="3"/>
      <c r="J384" s="2"/>
      <c r="K384" s="2"/>
      <c r="L384" s="2"/>
      <c r="M384" s="2"/>
      <c r="N384" s="2"/>
      <c r="O384" s="2"/>
      <c r="P384" s="2"/>
      <c r="Q384" s="2"/>
      <c r="R384" s="2"/>
      <c r="S384" s="2"/>
    </row>
    <row r="385" spans="8:19">
      <c r="H385" s="3"/>
      <c r="I385" s="3"/>
      <c r="J385" s="2"/>
      <c r="K385" s="2"/>
      <c r="L385" s="2"/>
      <c r="M385" s="2"/>
      <c r="N385" s="2"/>
      <c r="O385" s="2"/>
      <c r="P385" s="2"/>
      <c r="Q385" s="2"/>
      <c r="R385" s="2"/>
      <c r="S385" s="2"/>
    </row>
    <row r="386" spans="8:19">
      <c r="H386" s="3"/>
      <c r="I386" s="3"/>
      <c r="J386" s="2"/>
      <c r="K386" s="2"/>
      <c r="L386" s="2"/>
      <c r="M386" s="2"/>
      <c r="N386" s="2"/>
      <c r="O386" s="2"/>
      <c r="P386" s="2"/>
      <c r="Q386" s="2"/>
      <c r="R386" s="2"/>
      <c r="S386" s="2"/>
    </row>
    <row r="387" spans="8:19">
      <c r="H387" s="3"/>
      <c r="I387" s="3"/>
      <c r="J387" s="2"/>
      <c r="K387" s="2"/>
      <c r="L387" s="2"/>
      <c r="M387" s="2"/>
      <c r="N387" s="2"/>
      <c r="O387" s="2"/>
      <c r="P387" s="2"/>
      <c r="Q387" s="2"/>
      <c r="R387" s="2"/>
      <c r="S387" s="2"/>
    </row>
    <row r="388" spans="8:19">
      <c r="H388" s="3"/>
      <c r="I388" s="3"/>
      <c r="J388" s="2"/>
      <c r="K388" s="2"/>
      <c r="L388" s="2"/>
      <c r="M388" s="2"/>
      <c r="N388" s="2"/>
      <c r="O388" s="2"/>
      <c r="P388" s="2"/>
      <c r="Q388" s="2"/>
      <c r="R388" s="2"/>
      <c r="S388" s="2"/>
    </row>
    <row r="389" spans="8:19">
      <c r="H389" s="3"/>
      <c r="I389" s="3"/>
      <c r="J389" s="2"/>
      <c r="K389" s="2"/>
      <c r="L389" s="2"/>
      <c r="M389" s="2"/>
      <c r="N389" s="2"/>
      <c r="O389" s="2"/>
      <c r="P389" s="2"/>
      <c r="Q389" s="2"/>
      <c r="R389" s="2"/>
      <c r="S389" s="2"/>
    </row>
    <row r="390" spans="8:19">
      <c r="H390" s="3"/>
      <c r="I390" s="3"/>
      <c r="J390" s="2"/>
      <c r="K390" s="2"/>
      <c r="L390" s="2"/>
      <c r="M390" s="2"/>
      <c r="N390" s="2"/>
      <c r="O390" s="2"/>
      <c r="P390" s="2"/>
      <c r="Q390" s="2"/>
      <c r="R390" s="2"/>
      <c r="S390" s="2"/>
    </row>
    <row r="391" spans="8:19">
      <c r="H391" s="3"/>
      <c r="I391" s="3"/>
      <c r="J391" s="2"/>
      <c r="K391" s="2"/>
      <c r="L391" s="2"/>
      <c r="M391" s="2"/>
      <c r="N391" s="2"/>
      <c r="O391" s="2"/>
      <c r="P391" s="2"/>
      <c r="Q391" s="2"/>
      <c r="R391" s="2"/>
      <c r="S391" s="2"/>
    </row>
    <row r="392" spans="8:19">
      <c r="H392" s="3"/>
      <c r="I392" s="3"/>
      <c r="J392" s="2"/>
      <c r="K392" s="2"/>
      <c r="L392" s="2"/>
      <c r="M392" s="2"/>
      <c r="N392" s="2"/>
      <c r="O392" s="2"/>
      <c r="P392" s="2"/>
      <c r="Q392" s="2"/>
      <c r="R392" s="2"/>
      <c r="S392" s="2"/>
    </row>
    <row r="393" spans="8:19">
      <c r="H393" s="3"/>
      <c r="I393" s="3"/>
      <c r="J393" s="2"/>
      <c r="K393" s="2"/>
      <c r="L393" s="2"/>
      <c r="M393" s="2"/>
      <c r="N393" s="2"/>
      <c r="O393" s="2"/>
      <c r="P393" s="2"/>
      <c r="Q393" s="2"/>
      <c r="R393" s="2"/>
      <c r="S393" s="2"/>
    </row>
    <row r="394" spans="8:19">
      <c r="H394" s="3"/>
      <c r="I394" s="3"/>
      <c r="J394" s="2"/>
      <c r="K394" s="2"/>
      <c r="L394" s="2"/>
      <c r="M394" s="2"/>
      <c r="N394" s="2"/>
      <c r="O394" s="2"/>
      <c r="P394" s="2"/>
      <c r="Q394" s="2"/>
      <c r="R394" s="2"/>
      <c r="S394" s="2"/>
    </row>
    <row r="395" spans="8:19">
      <c r="H395" s="3"/>
      <c r="I395" s="3"/>
      <c r="J395" s="2"/>
      <c r="K395" s="2"/>
      <c r="L395" s="2"/>
      <c r="M395" s="2"/>
      <c r="N395" s="2"/>
      <c r="O395" s="2"/>
      <c r="P395" s="2"/>
      <c r="Q395" s="2"/>
      <c r="R395" s="2"/>
      <c r="S395" s="2"/>
    </row>
    <row r="396" spans="8:19">
      <c r="H396" s="3"/>
      <c r="I396" s="3"/>
      <c r="J396" s="2"/>
      <c r="K396" s="2"/>
      <c r="L396" s="2"/>
      <c r="M396" s="2"/>
      <c r="N396" s="2"/>
      <c r="O396" s="2"/>
      <c r="P396" s="2"/>
      <c r="Q396" s="2"/>
      <c r="R396" s="2"/>
      <c r="S396" s="2"/>
    </row>
    <row r="397" spans="8:19">
      <c r="H397" s="3"/>
      <c r="I397" s="3"/>
      <c r="J397" s="2"/>
      <c r="K397" s="2"/>
      <c r="L397" s="2"/>
      <c r="M397" s="2"/>
      <c r="N397" s="2"/>
      <c r="O397" s="2"/>
      <c r="P397" s="2"/>
      <c r="Q397" s="2"/>
      <c r="R397" s="2"/>
      <c r="S397" s="2"/>
    </row>
    <row r="398" spans="8:19">
      <c r="H398" s="3"/>
      <c r="I398" s="3"/>
      <c r="J398" s="2"/>
      <c r="K398" s="2"/>
      <c r="L398" s="2"/>
      <c r="M398" s="2"/>
      <c r="N398" s="2"/>
      <c r="O398" s="2"/>
      <c r="P398" s="2"/>
      <c r="Q398" s="2"/>
      <c r="R398" s="2"/>
      <c r="S398" s="2"/>
    </row>
    <row r="399" spans="8:19">
      <c r="H399" s="3"/>
      <c r="I399" s="3"/>
      <c r="J399" s="2"/>
      <c r="K399" s="2"/>
      <c r="L399" s="2"/>
      <c r="M399" s="2"/>
      <c r="N399" s="2"/>
      <c r="O399" s="2"/>
      <c r="P399" s="2"/>
      <c r="Q399" s="2"/>
      <c r="R399" s="2"/>
      <c r="S399" s="2"/>
    </row>
    <row r="400" spans="8:19">
      <c r="H400" s="3"/>
      <c r="I400" s="3"/>
      <c r="J400" s="2"/>
      <c r="K400" s="2"/>
      <c r="L400" s="2"/>
      <c r="M400" s="2"/>
      <c r="N400" s="2"/>
      <c r="O400" s="2"/>
      <c r="P400" s="2"/>
      <c r="Q400" s="2"/>
      <c r="R400" s="2"/>
      <c r="S400" s="2"/>
    </row>
    <row r="401" spans="8:19">
      <c r="H401" s="3"/>
      <c r="I401" s="3"/>
      <c r="J401" s="2"/>
      <c r="K401" s="2"/>
      <c r="L401" s="2"/>
      <c r="M401" s="2"/>
      <c r="N401" s="2"/>
      <c r="O401" s="2"/>
      <c r="P401" s="2"/>
      <c r="Q401" s="2"/>
      <c r="R401" s="2"/>
      <c r="S401" s="2"/>
    </row>
    <row r="402" spans="8:19">
      <c r="H402" s="3"/>
      <c r="I402" s="3"/>
      <c r="J402" s="2"/>
      <c r="K402" s="2"/>
      <c r="L402" s="2"/>
      <c r="M402" s="2"/>
      <c r="N402" s="2"/>
      <c r="O402" s="2"/>
      <c r="P402" s="2"/>
      <c r="Q402" s="2"/>
      <c r="R402" s="2"/>
      <c r="S402" s="2"/>
    </row>
    <row r="403" spans="8:19">
      <c r="H403" s="3"/>
      <c r="I403" s="3"/>
      <c r="J403" s="2"/>
      <c r="K403" s="2"/>
      <c r="L403" s="2"/>
      <c r="M403" s="2"/>
      <c r="N403" s="2"/>
      <c r="O403" s="2"/>
      <c r="P403" s="2"/>
      <c r="Q403" s="2"/>
      <c r="R403" s="2"/>
      <c r="S403" s="2"/>
    </row>
    <row r="404" spans="8:19">
      <c r="H404" s="3"/>
      <c r="I404" s="3"/>
      <c r="J404" s="2"/>
      <c r="K404" s="2"/>
      <c r="L404" s="2"/>
      <c r="M404" s="2"/>
      <c r="N404" s="2"/>
      <c r="O404" s="2"/>
      <c r="P404" s="2"/>
      <c r="Q404" s="2"/>
      <c r="R404" s="2"/>
      <c r="S404" s="2"/>
    </row>
    <row r="405" spans="8:19">
      <c r="H405" s="3"/>
      <c r="I405" s="3"/>
      <c r="J405" s="2"/>
      <c r="K405" s="2"/>
      <c r="L405" s="2"/>
      <c r="M405" s="2"/>
      <c r="N405" s="2"/>
      <c r="O405" s="2"/>
      <c r="P405" s="2"/>
      <c r="Q405" s="2"/>
      <c r="R405" s="2"/>
      <c r="S405" s="2"/>
    </row>
    <row r="406" spans="8:19">
      <c r="H406" s="3"/>
      <c r="I406" s="3"/>
      <c r="J406" s="2"/>
      <c r="K406" s="2"/>
      <c r="L406" s="2"/>
      <c r="M406" s="2"/>
      <c r="N406" s="2"/>
      <c r="O406" s="2"/>
      <c r="P406" s="2"/>
      <c r="Q406" s="2"/>
      <c r="R406" s="2"/>
      <c r="S406" s="2"/>
    </row>
    <row r="407" spans="8:19">
      <c r="H407" s="3"/>
      <c r="I407" s="3"/>
      <c r="J407" s="2"/>
      <c r="K407" s="2"/>
      <c r="L407" s="2"/>
      <c r="M407" s="2"/>
      <c r="N407" s="2"/>
      <c r="O407" s="2"/>
      <c r="P407" s="2"/>
      <c r="Q407" s="2"/>
      <c r="R407" s="2"/>
      <c r="S407" s="2"/>
    </row>
    <row r="408" spans="8:19">
      <c r="H408" s="3"/>
      <c r="I408" s="3"/>
      <c r="J408" s="2"/>
      <c r="K408" s="2"/>
      <c r="L408" s="2"/>
      <c r="M408" s="2"/>
      <c r="N408" s="2"/>
      <c r="O408" s="2"/>
      <c r="P408" s="2"/>
      <c r="Q408" s="2"/>
      <c r="R408" s="2"/>
      <c r="S408" s="2"/>
    </row>
    <row r="409" spans="8:19">
      <c r="H409" s="3"/>
      <c r="I409" s="3"/>
      <c r="J409" s="2"/>
      <c r="K409" s="2"/>
      <c r="L409" s="2"/>
      <c r="M409" s="2"/>
      <c r="N409" s="2"/>
      <c r="O409" s="2"/>
      <c r="P409" s="2"/>
      <c r="Q409" s="2"/>
      <c r="R409" s="2"/>
      <c r="S409" s="2"/>
    </row>
    <row r="410" spans="8:19">
      <c r="H410" s="3"/>
      <c r="I410" s="3"/>
      <c r="J410" s="2"/>
      <c r="K410" s="2"/>
      <c r="L410" s="2"/>
      <c r="M410" s="2"/>
      <c r="N410" s="2"/>
      <c r="O410" s="2"/>
      <c r="P410" s="2"/>
      <c r="Q410" s="2"/>
      <c r="R410" s="2"/>
      <c r="S410" s="2"/>
    </row>
    <row r="411" spans="8:19">
      <c r="H411" s="3"/>
      <c r="I411" s="3"/>
      <c r="J411" s="2"/>
      <c r="K411" s="2"/>
      <c r="L411" s="2"/>
      <c r="M411" s="2"/>
      <c r="N411" s="2"/>
      <c r="O411" s="2"/>
      <c r="P411" s="2"/>
      <c r="Q411" s="2"/>
      <c r="R411" s="2"/>
      <c r="S411" s="2"/>
    </row>
    <row r="412" spans="8:19">
      <c r="H412" s="3"/>
      <c r="I412" s="3"/>
      <c r="J412" s="2"/>
      <c r="K412" s="2"/>
      <c r="L412" s="2"/>
      <c r="M412" s="2"/>
      <c r="N412" s="2"/>
      <c r="O412" s="2"/>
      <c r="P412" s="2"/>
      <c r="Q412" s="2"/>
      <c r="R412" s="2"/>
      <c r="S412" s="2"/>
    </row>
    <row r="413" spans="8:19">
      <c r="H413" s="3"/>
      <c r="I413" s="3"/>
      <c r="J413" s="2"/>
      <c r="K413" s="2"/>
      <c r="L413" s="2"/>
      <c r="M413" s="2"/>
      <c r="N413" s="2"/>
      <c r="O413" s="2"/>
      <c r="P413" s="2"/>
      <c r="Q413" s="2"/>
      <c r="R413" s="2"/>
      <c r="S413" s="2"/>
    </row>
    <row r="414" spans="8:19">
      <c r="H414" s="3"/>
      <c r="I414" s="3"/>
      <c r="J414" s="2"/>
      <c r="K414" s="2"/>
      <c r="L414" s="2"/>
      <c r="M414" s="2"/>
      <c r="N414" s="2"/>
      <c r="O414" s="2"/>
      <c r="P414" s="2"/>
      <c r="Q414" s="2"/>
      <c r="R414" s="2"/>
      <c r="S414" s="2"/>
    </row>
    <row r="415" spans="8:19">
      <c r="H415" s="3"/>
      <c r="I415" s="3"/>
      <c r="J415" s="2"/>
      <c r="K415" s="2"/>
      <c r="L415" s="2"/>
      <c r="M415" s="2"/>
      <c r="N415" s="2"/>
      <c r="O415" s="2"/>
      <c r="P415" s="2"/>
      <c r="Q415" s="2"/>
      <c r="R415" s="2"/>
      <c r="S415" s="2"/>
    </row>
    <row r="416" spans="8:19">
      <c r="H416" s="3"/>
      <c r="I416" s="3"/>
      <c r="J416" s="2"/>
      <c r="K416" s="2"/>
      <c r="L416" s="2"/>
      <c r="M416" s="2"/>
      <c r="N416" s="2"/>
      <c r="O416" s="2"/>
      <c r="P416" s="2"/>
      <c r="Q416" s="2"/>
      <c r="R416" s="2"/>
      <c r="S416" s="2"/>
    </row>
    <row r="417" spans="8:19">
      <c r="H417" s="3"/>
      <c r="I417" s="3"/>
      <c r="J417" s="2"/>
      <c r="K417" s="2"/>
      <c r="L417" s="2"/>
      <c r="M417" s="2"/>
      <c r="N417" s="2"/>
      <c r="O417" s="2"/>
      <c r="P417" s="2"/>
      <c r="Q417" s="2"/>
      <c r="R417" s="2"/>
      <c r="S417" s="2"/>
    </row>
    <row r="418" spans="8:19">
      <c r="H418" s="3"/>
      <c r="I418" s="3"/>
      <c r="J418" s="2"/>
      <c r="K418" s="2"/>
      <c r="L418" s="2"/>
      <c r="M418" s="2"/>
      <c r="N418" s="2"/>
      <c r="O418" s="2"/>
      <c r="P418" s="2"/>
      <c r="Q418" s="2"/>
      <c r="R418" s="2"/>
      <c r="S418" s="2"/>
    </row>
    <row r="419" spans="8:19">
      <c r="H419" s="3"/>
      <c r="I419" s="3"/>
      <c r="J419" s="2"/>
      <c r="K419" s="2"/>
      <c r="L419" s="2"/>
      <c r="M419" s="2"/>
      <c r="N419" s="2"/>
      <c r="O419" s="2"/>
      <c r="P419" s="2"/>
      <c r="Q419" s="2"/>
      <c r="R419" s="2"/>
      <c r="S419" s="2"/>
    </row>
    <row r="420" spans="8:19">
      <c r="H420" s="3"/>
      <c r="I420" s="3"/>
      <c r="J420" s="2"/>
      <c r="K420" s="2"/>
      <c r="L420" s="2"/>
      <c r="M420" s="2"/>
      <c r="N420" s="2"/>
      <c r="O420" s="2"/>
      <c r="P420" s="2"/>
      <c r="Q420" s="2"/>
      <c r="R420" s="2"/>
      <c r="S420" s="2"/>
    </row>
    <row r="421" spans="8:19">
      <c r="H421" s="3"/>
      <c r="I421" s="3"/>
      <c r="J421" s="2"/>
      <c r="K421" s="2"/>
      <c r="L421" s="2"/>
      <c r="M421" s="2"/>
      <c r="N421" s="2"/>
      <c r="O421" s="2"/>
      <c r="P421" s="2"/>
      <c r="Q421" s="2"/>
      <c r="R421" s="2"/>
      <c r="S421" s="2"/>
    </row>
    <row r="422" spans="8:19">
      <c r="H422" s="3"/>
      <c r="I422" s="3"/>
      <c r="J422" s="2"/>
      <c r="K422" s="2"/>
      <c r="L422" s="2"/>
      <c r="M422" s="2"/>
      <c r="N422" s="2"/>
      <c r="O422" s="2"/>
      <c r="P422" s="2"/>
      <c r="Q422" s="2"/>
      <c r="R422" s="2"/>
      <c r="S422" s="2"/>
    </row>
    <row r="423" spans="8:19">
      <c r="H423" s="3"/>
      <c r="I423" s="3"/>
      <c r="J423" s="2"/>
      <c r="K423" s="2"/>
      <c r="L423" s="2"/>
      <c r="M423" s="2"/>
      <c r="N423" s="2"/>
      <c r="O423" s="2"/>
      <c r="P423" s="2"/>
      <c r="Q423" s="2"/>
      <c r="R423" s="2"/>
      <c r="S423" s="2"/>
    </row>
    <row r="424" spans="8:19">
      <c r="H424" s="3"/>
      <c r="I424" s="3"/>
      <c r="J424" s="2"/>
      <c r="K424" s="2"/>
      <c r="L424" s="2"/>
      <c r="M424" s="2"/>
      <c r="N424" s="2"/>
      <c r="O424" s="2"/>
      <c r="P424" s="2"/>
      <c r="Q424" s="2"/>
      <c r="R424" s="2"/>
      <c r="S424" s="2"/>
    </row>
    <row r="425" spans="8:19">
      <c r="H425" s="3"/>
      <c r="I425" s="3"/>
      <c r="J425" s="2"/>
      <c r="K425" s="2"/>
      <c r="L425" s="2"/>
      <c r="M425" s="2"/>
      <c r="N425" s="2"/>
      <c r="O425" s="2"/>
      <c r="P425" s="2"/>
      <c r="Q425" s="2"/>
      <c r="R425" s="2"/>
      <c r="S425" s="2"/>
    </row>
    <row r="426" spans="8:19">
      <c r="H426" s="3"/>
      <c r="I426" s="3"/>
      <c r="J426" s="2"/>
      <c r="K426" s="2"/>
      <c r="L426" s="2"/>
      <c r="M426" s="2"/>
      <c r="N426" s="2"/>
      <c r="O426" s="2"/>
      <c r="P426" s="2"/>
      <c r="Q426" s="2"/>
      <c r="R426" s="2"/>
      <c r="S426" s="2"/>
    </row>
    <row r="427" spans="8:19">
      <c r="H427" s="3"/>
      <c r="I427" s="3"/>
      <c r="J427" s="2"/>
      <c r="K427" s="2"/>
      <c r="L427" s="2"/>
      <c r="M427" s="2"/>
      <c r="N427" s="2"/>
      <c r="O427" s="2"/>
      <c r="P427" s="2"/>
      <c r="Q427" s="2"/>
      <c r="R427" s="2"/>
      <c r="S427" s="2"/>
    </row>
    <row r="428" spans="8:19">
      <c r="H428" s="3"/>
      <c r="I428" s="3"/>
      <c r="J428" s="2"/>
      <c r="K428" s="2"/>
      <c r="L428" s="2"/>
      <c r="M428" s="2"/>
      <c r="N428" s="2"/>
      <c r="O428" s="2"/>
      <c r="P428" s="2"/>
      <c r="Q428" s="2"/>
      <c r="R428" s="2"/>
      <c r="S428" s="2"/>
    </row>
    <row r="429" spans="8:19">
      <c r="H429" s="3"/>
      <c r="I429" s="3"/>
      <c r="J429" s="2"/>
      <c r="K429" s="2"/>
      <c r="L429" s="2"/>
      <c r="M429" s="2"/>
      <c r="N429" s="2"/>
      <c r="O429" s="2"/>
      <c r="P429" s="2"/>
      <c r="Q429" s="2"/>
      <c r="R429" s="2"/>
      <c r="S429" s="2"/>
    </row>
    <row r="430" spans="8:19">
      <c r="H430" s="3"/>
      <c r="I430" s="3"/>
      <c r="J430" s="2"/>
      <c r="K430" s="2"/>
      <c r="L430" s="2"/>
      <c r="M430" s="2"/>
      <c r="N430" s="2"/>
      <c r="O430" s="2"/>
      <c r="P430" s="2"/>
      <c r="Q430" s="2"/>
      <c r="R430" s="2"/>
      <c r="S430" s="2"/>
    </row>
    <row r="431" spans="8:19">
      <c r="H431" s="3"/>
      <c r="I431" s="3"/>
      <c r="J431" s="2"/>
      <c r="K431" s="2"/>
      <c r="L431" s="2"/>
      <c r="M431" s="2"/>
      <c r="N431" s="2"/>
      <c r="O431" s="2"/>
      <c r="P431" s="2"/>
      <c r="Q431" s="2"/>
      <c r="R431" s="2"/>
      <c r="S431" s="2"/>
    </row>
    <row r="432" spans="8:19">
      <c r="H432" s="3"/>
      <c r="I432" s="3"/>
      <c r="J432" s="2"/>
      <c r="K432" s="2"/>
      <c r="L432" s="2"/>
      <c r="M432" s="2"/>
      <c r="N432" s="2"/>
      <c r="O432" s="2"/>
      <c r="P432" s="2"/>
      <c r="Q432" s="2"/>
      <c r="R432" s="2"/>
      <c r="S432" s="2"/>
    </row>
    <row r="433" spans="8:19">
      <c r="H433" s="3"/>
      <c r="I433" s="3"/>
      <c r="J433" s="2"/>
      <c r="K433" s="2"/>
      <c r="L433" s="2"/>
      <c r="M433" s="2"/>
      <c r="N433" s="2"/>
      <c r="O433" s="2"/>
      <c r="P433" s="2"/>
      <c r="Q433" s="2"/>
      <c r="R433" s="2"/>
      <c r="S433" s="2"/>
    </row>
    <row r="434" spans="8:19">
      <c r="H434" s="3"/>
      <c r="I434" s="3"/>
      <c r="J434" s="2"/>
      <c r="K434" s="2"/>
      <c r="L434" s="2"/>
      <c r="M434" s="2"/>
      <c r="N434" s="2"/>
      <c r="O434" s="2"/>
      <c r="P434" s="2"/>
      <c r="Q434" s="2"/>
      <c r="R434" s="2"/>
      <c r="S434" s="2"/>
    </row>
    <row r="435" spans="8:19">
      <c r="H435" s="3"/>
      <c r="I435" s="3"/>
      <c r="J435" s="2"/>
      <c r="K435" s="2"/>
      <c r="L435" s="2"/>
      <c r="M435" s="2"/>
      <c r="N435" s="2"/>
      <c r="O435" s="2"/>
      <c r="P435" s="2"/>
      <c r="Q435" s="2"/>
      <c r="R435" s="2"/>
      <c r="S435" s="2"/>
    </row>
    <row r="436" spans="8:19">
      <c r="H436" s="3"/>
      <c r="I436" s="3"/>
      <c r="J436" s="2"/>
      <c r="K436" s="2"/>
      <c r="L436" s="2"/>
      <c r="M436" s="2"/>
      <c r="N436" s="2"/>
      <c r="O436" s="2"/>
      <c r="P436" s="2"/>
      <c r="Q436" s="2"/>
      <c r="R436" s="2"/>
      <c r="S436" s="2"/>
    </row>
    <row r="437" spans="8:19">
      <c r="H437" s="3"/>
      <c r="I437" s="3"/>
      <c r="J437" s="2"/>
      <c r="K437" s="2"/>
      <c r="L437" s="2"/>
      <c r="M437" s="2"/>
      <c r="N437" s="2"/>
      <c r="O437" s="2"/>
      <c r="P437" s="2"/>
      <c r="Q437" s="2"/>
      <c r="R437" s="2"/>
      <c r="S437" s="2"/>
    </row>
    <row r="438" spans="8:19">
      <c r="H438" s="3"/>
      <c r="I438" s="3"/>
      <c r="J438" s="2"/>
      <c r="K438" s="2"/>
      <c r="L438" s="2"/>
      <c r="M438" s="2"/>
      <c r="N438" s="2"/>
      <c r="O438" s="2"/>
      <c r="P438" s="2"/>
      <c r="Q438" s="2"/>
      <c r="R438" s="2"/>
      <c r="S438" s="2"/>
    </row>
    <row r="439" spans="8:19">
      <c r="H439" s="3"/>
      <c r="I439" s="3"/>
      <c r="J439" s="2"/>
      <c r="K439" s="2"/>
      <c r="L439" s="2"/>
      <c r="M439" s="2"/>
      <c r="N439" s="2"/>
      <c r="O439" s="2"/>
      <c r="P439" s="2"/>
      <c r="Q439" s="2"/>
      <c r="R439" s="2"/>
      <c r="S439" s="2"/>
    </row>
    <row r="440" spans="8:19">
      <c r="H440" s="3"/>
      <c r="I440" s="3"/>
      <c r="J440" s="2"/>
      <c r="K440" s="2"/>
      <c r="L440" s="2"/>
      <c r="M440" s="2"/>
      <c r="N440" s="2"/>
      <c r="O440" s="2"/>
      <c r="P440" s="2"/>
      <c r="Q440" s="2"/>
      <c r="R440" s="2"/>
      <c r="S440" s="2"/>
    </row>
    <row r="441" spans="8:19">
      <c r="H441" s="3"/>
      <c r="I441" s="3"/>
      <c r="J441" s="2"/>
      <c r="K441" s="2"/>
      <c r="L441" s="2"/>
      <c r="M441" s="2"/>
      <c r="N441" s="2"/>
      <c r="O441" s="2"/>
      <c r="P441" s="2"/>
      <c r="Q441" s="2"/>
      <c r="R441" s="2"/>
      <c r="S441" s="2"/>
    </row>
    <row r="442" spans="8:19">
      <c r="H442" s="3"/>
      <c r="I442" s="3"/>
      <c r="J442" s="2"/>
      <c r="K442" s="2"/>
      <c r="L442" s="2"/>
      <c r="M442" s="2"/>
      <c r="N442" s="2"/>
      <c r="O442" s="2"/>
      <c r="P442" s="2"/>
      <c r="Q442" s="2"/>
      <c r="R442" s="2"/>
      <c r="S442" s="2"/>
    </row>
    <row r="443" spans="8:19">
      <c r="H443" s="3"/>
      <c r="I443" s="3"/>
      <c r="J443" s="2"/>
      <c r="K443" s="2"/>
      <c r="L443" s="2"/>
      <c r="M443" s="2"/>
      <c r="N443" s="2"/>
      <c r="O443" s="2"/>
      <c r="P443" s="2"/>
      <c r="Q443" s="2"/>
      <c r="R443" s="2"/>
      <c r="S443" s="2"/>
    </row>
    <row r="444" spans="8:19">
      <c r="H444" s="3"/>
      <c r="I444" s="3"/>
      <c r="J444" s="2"/>
      <c r="K444" s="2"/>
      <c r="L444" s="2"/>
      <c r="M444" s="2"/>
      <c r="N444" s="2"/>
      <c r="O444" s="2"/>
      <c r="P444" s="2"/>
      <c r="Q444" s="2"/>
      <c r="R444" s="2"/>
      <c r="S444" s="2"/>
    </row>
    <row r="445" spans="8:19">
      <c r="H445" s="3"/>
      <c r="I445" s="3"/>
      <c r="J445" s="2"/>
      <c r="K445" s="2"/>
      <c r="L445" s="2"/>
      <c r="M445" s="2"/>
      <c r="N445" s="2"/>
      <c r="O445" s="2"/>
      <c r="P445" s="2"/>
      <c r="Q445" s="2"/>
      <c r="R445" s="2"/>
      <c r="S445" s="2"/>
    </row>
    <row r="446" spans="8:19">
      <c r="H446" s="3"/>
      <c r="I446" s="3"/>
      <c r="J446" s="2"/>
      <c r="K446" s="2"/>
      <c r="L446" s="2"/>
      <c r="M446" s="2"/>
      <c r="N446" s="2"/>
      <c r="O446" s="2"/>
      <c r="P446" s="2"/>
      <c r="Q446" s="2"/>
      <c r="R446" s="2"/>
      <c r="S446" s="2"/>
    </row>
    <row r="447" spans="8:19">
      <c r="H447" s="3"/>
      <c r="I447" s="3"/>
      <c r="J447" s="2"/>
      <c r="K447" s="2"/>
      <c r="L447" s="2"/>
      <c r="M447" s="2"/>
      <c r="N447" s="2"/>
      <c r="O447" s="2"/>
      <c r="P447" s="2"/>
      <c r="Q447" s="2"/>
      <c r="R447" s="2"/>
      <c r="S447" s="2"/>
    </row>
    <row r="448" spans="8:19">
      <c r="H448" s="3"/>
      <c r="I448" s="3"/>
      <c r="J448" s="2"/>
      <c r="K448" s="2"/>
      <c r="L448" s="2"/>
      <c r="M448" s="2"/>
      <c r="N448" s="2"/>
      <c r="O448" s="2"/>
      <c r="P448" s="2"/>
      <c r="Q448" s="2"/>
      <c r="R448" s="2"/>
      <c r="S448" s="2"/>
    </row>
    <row r="449" spans="8:19">
      <c r="H449" s="3"/>
      <c r="I449" s="3"/>
      <c r="J449" s="2"/>
      <c r="K449" s="2"/>
      <c r="L449" s="2"/>
      <c r="M449" s="2"/>
      <c r="N449" s="2"/>
      <c r="O449" s="2"/>
      <c r="P449" s="2"/>
      <c r="Q449" s="2"/>
      <c r="R449" s="2"/>
      <c r="S449" s="2"/>
    </row>
    <row r="450" spans="8:19">
      <c r="H450" s="3"/>
      <c r="I450" s="3"/>
      <c r="J450" s="2"/>
      <c r="K450" s="2"/>
      <c r="L450" s="2"/>
      <c r="M450" s="2"/>
      <c r="N450" s="2"/>
      <c r="O450" s="2"/>
      <c r="P450" s="2"/>
      <c r="Q450" s="2"/>
      <c r="R450" s="2"/>
      <c r="S450" s="2"/>
    </row>
    <row r="451" spans="8:19">
      <c r="H451" s="3"/>
      <c r="I451" s="3"/>
      <c r="J451" s="2"/>
      <c r="K451" s="2"/>
      <c r="L451" s="2"/>
      <c r="M451" s="2"/>
      <c r="N451" s="2"/>
      <c r="O451" s="2"/>
      <c r="P451" s="2"/>
      <c r="Q451" s="2"/>
      <c r="R451" s="2"/>
      <c r="S451" s="2"/>
    </row>
    <row r="452" spans="8:19">
      <c r="H452" s="3"/>
      <c r="I452" s="3"/>
      <c r="J452" s="2"/>
      <c r="K452" s="2"/>
      <c r="L452" s="2"/>
      <c r="M452" s="2"/>
      <c r="N452" s="2"/>
      <c r="O452" s="2"/>
      <c r="P452" s="2"/>
      <c r="Q452" s="2"/>
      <c r="R452" s="2"/>
      <c r="S452" s="2"/>
    </row>
    <row r="453" spans="8:19">
      <c r="H453" s="3"/>
      <c r="I453" s="3"/>
      <c r="J453" s="2"/>
      <c r="K453" s="2"/>
      <c r="L453" s="2"/>
      <c r="M453" s="2"/>
      <c r="N453" s="2"/>
      <c r="O453" s="2"/>
      <c r="P453" s="2"/>
      <c r="Q453" s="2"/>
      <c r="R453" s="2"/>
      <c r="S453" s="2"/>
    </row>
    <row r="454" spans="8:19">
      <c r="H454" s="3"/>
      <c r="I454" s="3"/>
      <c r="J454" s="2"/>
      <c r="K454" s="2"/>
      <c r="L454" s="2"/>
      <c r="M454" s="2"/>
      <c r="N454" s="2"/>
      <c r="O454" s="2"/>
      <c r="P454" s="2"/>
      <c r="Q454" s="2"/>
      <c r="R454" s="2"/>
      <c r="S454" s="2"/>
    </row>
    <row r="455" spans="8:19">
      <c r="H455" s="3"/>
      <c r="I455" s="3"/>
      <c r="J455" s="2"/>
      <c r="K455" s="2"/>
      <c r="L455" s="2"/>
      <c r="M455" s="2"/>
      <c r="N455" s="2"/>
      <c r="O455" s="2"/>
      <c r="P455" s="2"/>
      <c r="Q455" s="2"/>
      <c r="R455" s="2"/>
      <c r="S455" s="2"/>
    </row>
    <row r="456" spans="8:19">
      <c r="H456" s="3"/>
      <c r="I456" s="3"/>
      <c r="J456" s="2"/>
      <c r="K456" s="2"/>
      <c r="L456" s="2"/>
      <c r="M456" s="2"/>
      <c r="N456" s="2"/>
      <c r="O456" s="2"/>
      <c r="P456" s="2"/>
      <c r="Q456" s="2"/>
      <c r="R456" s="2"/>
      <c r="S456" s="2"/>
    </row>
    <row r="457" spans="8:19">
      <c r="H457" s="3"/>
      <c r="I457" s="3"/>
      <c r="J457" s="2"/>
      <c r="K457" s="2"/>
      <c r="L457" s="2"/>
      <c r="M457" s="2"/>
      <c r="N457" s="2"/>
      <c r="O457" s="2"/>
      <c r="P457" s="2"/>
      <c r="Q457" s="2"/>
      <c r="R457" s="2"/>
      <c r="S457" s="2"/>
    </row>
    <row r="458" spans="8:19">
      <c r="H458" s="3"/>
      <c r="I458" s="3"/>
      <c r="J458" s="2"/>
      <c r="K458" s="2"/>
      <c r="L458" s="2"/>
      <c r="M458" s="2"/>
      <c r="N458" s="2"/>
      <c r="O458" s="2"/>
      <c r="P458" s="2"/>
      <c r="Q458" s="2"/>
      <c r="R458" s="2"/>
      <c r="S458" s="2"/>
    </row>
    <row r="459" spans="8:19">
      <c r="H459" s="3"/>
      <c r="I459" s="3"/>
      <c r="J459" s="2"/>
      <c r="K459" s="2"/>
      <c r="L459" s="2"/>
      <c r="M459" s="2"/>
      <c r="N459" s="2"/>
      <c r="O459" s="2"/>
      <c r="P459" s="2"/>
      <c r="Q459" s="2"/>
      <c r="R459" s="2"/>
      <c r="S459" s="2"/>
    </row>
    <row r="460" spans="8:19">
      <c r="H460" s="3"/>
      <c r="I460" s="3"/>
      <c r="J460" s="2"/>
      <c r="K460" s="2"/>
      <c r="L460" s="2"/>
      <c r="M460" s="2"/>
      <c r="N460" s="2"/>
      <c r="O460" s="2"/>
      <c r="P460" s="2"/>
      <c r="Q460" s="2"/>
      <c r="R460" s="2"/>
      <c r="S460" s="2"/>
    </row>
    <row r="461" spans="8:19">
      <c r="H461" s="3"/>
      <c r="I461" s="3"/>
      <c r="J461" s="2"/>
      <c r="K461" s="2"/>
      <c r="L461" s="2"/>
      <c r="M461" s="2"/>
      <c r="N461" s="2"/>
      <c r="O461" s="2"/>
      <c r="P461" s="2"/>
      <c r="Q461" s="2"/>
      <c r="R461" s="2"/>
      <c r="S461" s="2"/>
    </row>
    <row r="462" spans="8:19">
      <c r="H462" s="3"/>
      <c r="I462" s="3"/>
      <c r="J462" s="2"/>
      <c r="K462" s="2"/>
      <c r="L462" s="2"/>
      <c r="M462" s="2"/>
      <c r="N462" s="2"/>
      <c r="O462" s="2"/>
      <c r="P462" s="2"/>
      <c r="Q462" s="2"/>
      <c r="R462" s="2"/>
      <c r="S462" s="2"/>
    </row>
    <row r="463" spans="8:19">
      <c r="H463" s="3"/>
      <c r="I463" s="3"/>
      <c r="J463" s="2"/>
      <c r="K463" s="2"/>
      <c r="L463" s="2"/>
      <c r="M463" s="2"/>
      <c r="N463" s="2"/>
      <c r="O463" s="2"/>
      <c r="P463" s="2"/>
      <c r="Q463" s="2"/>
      <c r="R463" s="2"/>
      <c r="S463" s="2"/>
    </row>
    <row r="464" spans="8:19">
      <c r="H464" s="3"/>
      <c r="I464" s="3"/>
      <c r="J464" s="2"/>
      <c r="K464" s="2"/>
      <c r="L464" s="2"/>
      <c r="M464" s="2"/>
      <c r="N464" s="2"/>
      <c r="O464" s="2"/>
      <c r="P464" s="2"/>
      <c r="Q464" s="2"/>
      <c r="R464" s="2"/>
      <c r="S464" s="2"/>
    </row>
    <row r="465" spans="8:19">
      <c r="H465" s="3"/>
      <c r="I465" s="3"/>
      <c r="J465" s="2"/>
      <c r="K465" s="2"/>
      <c r="L465" s="2"/>
      <c r="M465" s="2"/>
      <c r="N465" s="2"/>
      <c r="O465" s="2"/>
      <c r="P465" s="2"/>
      <c r="Q465" s="2"/>
      <c r="R465" s="2"/>
      <c r="S465" s="2"/>
    </row>
    <row r="466" spans="8:19">
      <c r="H466" s="3"/>
      <c r="I466" s="3"/>
      <c r="J466" s="2"/>
      <c r="K466" s="2"/>
      <c r="L466" s="2"/>
      <c r="M466" s="2"/>
      <c r="N466" s="2"/>
      <c r="O466" s="2"/>
      <c r="P466" s="2"/>
      <c r="Q466" s="2"/>
      <c r="R466" s="2"/>
      <c r="S466" s="2"/>
    </row>
    <row r="467" spans="8:19">
      <c r="H467" s="3"/>
      <c r="I467" s="3"/>
      <c r="J467" s="2"/>
      <c r="K467" s="2"/>
      <c r="L467" s="2"/>
      <c r="M467" s="2"/>
      <c r="N467" s="2"/>
      <c r="O467" s="2"/>
      <c r="P467" s="2"/>
      <c r="Q467" s="2"/>
      <c r="R467" s="2"/>
      <c r="S467" s="2"/>
    </row>
    <row r="468" spans="8:19">
      <c r="H468" s="3"/>
      <c r="I468" s="3"/>
      <c r="J468" s="2"/>
      <c r="K468" s="2"/>
      <c r="L468" s="2"/>
      <c r="M468" s="2"/>
      <c r="N468" s="2"/>
      <c r="O468" s="2"/>
      <c r="P468" s="2"/>
      <c r="Q468" s="2"/>
      <c r="R468" s="2"/>
      <c r="S468" s="2"/>
    </row>
    <row r="469" spans="8:19">
      <c r="H469" s="3"/>
      <c r="I469" s="3"/>
      <c r="J469" s="2"/>
      <c r="K469" s="2"/>
      <c r="L469" s="2"/>
      <c r="M469" s="2"/>
      <c r="N469" s="2"/>
      <c r="O469" s="2"/>
      <c r="P469" s="2"/>
      <c r="Q469" s="2"/>
      <c r="R469" s="2"/>
      <c r="S469" s="2"/>
    </row>
    <row r="470" spans="8:19">
      <c r="H470" s="3"/>
      <c r="I470" s="3"/>
      <c r="J470" s="2"/>
      <c r="K470" s="2"/>
      <c r="L470" s="2"/>
      <c r="M470" s="2"/>
      <c r="N470" s="2"/>
      <c r="O470" s="2"/>
      <c r="P470" s="2"/>
      <c r="Q470" s="2"/>
      <c r="R470" s="2"/>
      <c r="S470" s="2"/>
    </row>
    <row r="471" spans="8:19">
      <c r="H471" s="3"/>
      <c r="I471" s="3"/>
      <c r="J471" s="2"/>
      <c r="K471" s="2"/>
      <c r="L471" s="2"/>
      <c r="M471" s="2"/>
      <c r="N471" s="2"/>
      <c r="O471" s="2"/>
      <c r="P471" s="2"/>
      <c r="Q471" s="2"/>
      <c r="R471" s="2"/>
      <c r="S471" s="2"/>
    </row>
    <row r="472" spans="8:19">
      <c r="H472" s="3"/>
      <c r="I472" s="3"/>
      <c r="J472" s="2"/>
      <c r="K472" s="2"/>
      <c r="L472" s="2"/>
      <c r="M472" s="2"/>
      <c r="N472" s="2"/>
      <c r="O472" s="2"/>
      <c r="P472" s="2"/>
      <c r="Q472" s="2"/>
      <c r="R472" s="2"/>
      <c r="S472" s="2"/>
    </row>
    <row r="473" spans="8:19">
      <c r="H473" s="3"/>
      <c r="I473" s="3"/>
      <c r="J473" s="2"/>
      <c r="K473" s="2"/>
      <c r="L473" s="2"/>
      <c r="M473" s="2"/>
      <c r="N473" s="2"/>
      <c r="O473" s="2"/>
      <c r="P473" s="2"/>
      <c r="Q473" s="2"/>
      <c r="R473" s="2"/>
      <c r="S473" s="2"/>
    </row>
    <row r="474" spans="8:19">
      <c r="H474" s="3"/>
      <c r="I474" s="3"/>
      <c r="J474" s="2"/>
      <c r="K474" s="2"/>
      <c r="L474" s="2"/>
      <c r="M474" s="2"/>
      <c r="N474" s="2"/>
      <c r="O474" s="2"/>
      <c r="P474" s="2"/>
      <c r="Q474" s="2"/>
      <c r="R474" s="2"/>
      <c r="S474" s="2"/>
    </row>
    <row r="475" spans="8:19">
      <c r="H475" s="3"/>
      <c r="I475" s="3"/>
      <c r="J475" s="2"/>
      <c r="K475" s="2"/>
      <c r="L475" s="2"/>
      <c r="M475" s="2"/>
      <c r="N475" s="2"/>
      <c r="O475" s="2"/>
      <c r="P475" s="2"/>
      <c r="Q475" s="2"/>
      <c r="R475" s="2"/>
      <c r="S475" s="2"/>
    </row>
    <row r="476" spans="8:19">
      <c r="H476" s="3"/>
      <c r="I476" s="3"/>
      <c r="J476" s="2"/>
      <c r="K476" s="2"/>
      <c r="L476" s="2"/>
      <c r="M476" s="2"/>
      <c r="N476" s="2"/>
      <c r="O476" s="2"/>
      <c r="P476" s="2"/>
      <c r="Q476" s="2"/>
      <c r="R476" s="2"/>
      <c r="S476" s="2"/>
    </row>
    <row r="477" spans="8:19">
      <c r="H477" s="3"/>
      <c r="I477" s="3"/>
      <c r="J477" s="2"/>
      <c r="K477" s="2"/>
      <c r="L477" s="2"/>
      <c r="M477" s="2"/>
      <c r="N477" s="2"/>
      <c r="O477" s="2"/>
      <c r="P477" s="2"/>
      <c r="Q477" s="2"/>
      <c r="R477" s="2"/>
      <c r="S477" s="2"/>
    </row>
    <row r="478" spans="8:19">
      <c r="H478" s="3"/>
      <c r="I478" s="3"/>
      <c r="J478" s="2"/>
      <c r="K478" s="2"/>
      <c r="L478" s="2"/>
      <c r="M478" s="2"/>
      <c r="N478" s="2"/>
      <c r="O478" s="2"/>
      <c r="P478" s="2"/>
      <c r="Q478" s="2"/>
      <c r="R478" s="2"/>
      <c r="S478" s="2"/>
    </row>
    <row r="479" spans="8:19">
      <c r="H479" s="3"/>
      <c r="I479" s="3"/>
      <c r="J479" s="2"/>
      <c r="K479" s="2"/>
      <c r="L479" s="2"/>
      <c r="M479" s="2"/>
      <c r="N479" s="2"/>
      <c r="O479" s="2"/>
      <c r="P479" s="2"/>
      <c r="Q479" s="2"/>
      <c r="R479" s="2"/>
      <c r="S479" s="2"/>
    </row>
    <row r="480" spans="8:19">
      <c r="H480" s="3"/>
      <c r="I480" s="3"/>
      <c r="J480" s="2"/>
      <c r="K480" s="2"/>
      <c r="L480" s="2"/>
      <c r="M480" s="2"/>
      <c r="N480" s="2"/>
      <c r="O480" s="2"/>
      <c r="P480" s="2"/>
      <c r="Q480" s="2"/>
      <c r="R480" s="2"/>
      <c r="S480" s="2"/>
    </row>
    <row r="481" spans="8:19">
      <c r="H481" s="3"/>
      <c r="I481" s="3"/>
      <c r="J481" s="2"/>
      <c r="K481" s="2"/>
      <c r="L481" s="2"/>
      <c r="M481" s="2"/>
      <c r="N481" s="2"/>
      <c r="O481" s="2"/>
      <c r="P481" s="2"/>
      <c r="Q481" s="2"/>
      <c r="R481" s="2"/>
      <c r="S481" s="2"/>
    </row>
    <row r="482" spans="8:19">
      <c r="H482" s="3"/>
      <c r="I482" s="3"/>
      <c r="J482" s="2"/>
      <c r="K482" s="2"/>
      <c r="L482" s="2"/>
      <c r="M482" s="2"/>
      <c r="N482" s="2"/>
      <c r="O482" s="2"/>
      <c r="P482" s="2"/>
      <c r="Q482" s="2"/>
      <c r="R482" s="2"/>
      <c r="S482" s="2"/>
    </row>
    <row r="483" spans="8:19">
      <c r="H483" s="3"/>
      <c r="I483" s="3"/>
      <c r="J483" s="2"/>
      <c r="K483" s="2"/>
      <c r="L483" s="2"/>
      <c r="M483" s="2"/>
      <c r="N483" s="2"/>
      <c r="O483" s="2"/>
      <c r="P483" s="2"/>
      <c r="Q483" s="2"/>
      <c r="R483" s="2"/>
      <c r="S483" s="2"/>
    </row>
    <row r="484" spans="8:19">
      <c r="H484" s="3"/>
      <c r="I484" s="3"/>
      <c r="J484" s="2"/>
      <c r="K484" s="2"/>
      <c r="L484" s="2"/>
      <c r="M484" s="2"/>
      <c r="N484" s="2"/>
      <c r="O484" s="2"/>
      <c r="P484" s="2"/>
      <c r="Q484" s="2"/>
      <c r="R484" s="2"/>
      <c r="S484" s="2"/>
    </row>
    <row r="485" spans="8:19">
      <c r="H485" s="3"/>
      <c r="I485" s="3"/>
      <c r="J485" s="2"/>
      <c r="K485" s="2"/>
      <c r="L485" s="2"/>
      <c r="M485" s="2"/>
      <c r="N485" s="2"/>
      <c r="O485" s="2"/>
      <c r="P485" s="2"/>
      <c r="Q485" s="2"/>
      <c r="R485" s="2"/>
      <c r="S485" s="2"/>
    </row>
    <row r="486" spans="8:19">
      <c r="H486" s="3"/>
      <c r="I486" s="3"/>
      <c r="J486" s="2"/>
      <c r="K486" s="2"/>
      <c r="L486" s="2"/>
      <c r="M486" s="2"/>
      <c r="N486" s="2"/>
      <c r="O486" s="2"/>
      <c r="P486" s="2"/>
      <c r="Q486" s="2"/>
      <c r="R486" s="2"/>
      <c r="S486" s="2"/>
    </row>
    <row r="487" spans="8:19">
      <c r="H487" s="3"/>
      <c r="I487" s="3"/>
      <c r="J487" s="2"/>
      <c r="K487" s="2"/>
      <c r="L487" s="2"/>
      <c r="M487" s="2"/>
      <c r="N487" s="2"/>
      <c r="O487" s="2"/>
      <c r="P487" s="2"/>
      <c r="Q487" s="2"/>
      <c r="R487" s="2"/>
      <c r="S487" s="2"/>
    </row>
    <row r="488" spans="8:19">
      <c r="H488" s="3"/>
      <c r="I488" s="3"/>
      <c r="J488" s="2"/>
      <c r="K488" s="2"/>
      <c r="L488" s="2"/>
      <c r="M488" s="2"/>
      <c r="N488" s="2"/>
      <c r="O488" s="2"/>
      <c r="P488" s="2"/>
      <c r="Q488" s="2"/>
      <c r="R488" s="2"/>
      <c r="S488" s="2"/>
    </row>
    <row r="489" spans="8:19">
      <c r="H489" s="3"/>
      <c r="I489" s="3"/>
      <c r="J489" s="2"/>
      <c r="K489" s="2"/>
      <c r="L489" s="2"/>
      <c r="M489" s="2"/>
      <c r="N489" s="2"/>
      <c r="O489" s="2"/>
      <c r="P489" s="2"/>
      <c r="Q489" s="2"/>
      <c r="R489" s="2"/>
      <c r="S489" s="2"/>
    </row>
    <row r="490" spans="8:19">
      <c r="H490" s="3"/>
      <c r="I490" s="3"/>
      <c r="J490" s="2"/>
      <c r="K490" s="2"/>
      <c r="L490" s="2"/>
      <c r="M490" s="2"/>
      <c r="N490" s="2"/>
      <c r="O490" s="2"/>
      <c r="P490" s="2"/>
      <c r="Q490" s="2"/>
      <c r="R490" s="2"/>
      <c r="S490" s="2"/>
    </row>
    <row r="491" spans="8:19">
      <c r="H491" s="3"/>
      <c r="I491" s="3"/>
      <c r="J491" s="2"/>
      <c r="K491" s="2"/>
      <c r="L491" s="2"/>
      <c r="M491" s="2"/>
      <c r="N491" s="2"/>
      <c r="O491" s="2"/>
      <c r="P491" s="2"/>
      <c r="Q491" s="2"/>
      <c r="R491" s="2"/>
      <c r="S491" s="2"/>
    </row>
    <row r="492" spans="8:19">
      <c r="H492" s="3"/>
      <c r="I492" s="3"/>
      <c r="J492" s="2"/>
      <c r="K492" s="2"/>
      <c r="L492" s="2"/>
      <c r="M492" s="2"/>
      <c r="N492" s="2"/>
      <c r="O492" s="2"/>
      <c r="P492" s="2"/>
      <c r="Q492" s="2"/>
      <c r="R492" s="2"/>
      <c r="S492" s="2"/>
    </row>
    <row r="493" spans="8:19">
      <c r="H493" s="3"/>
      <c r="I493" s="3"/>
      <c r="J493" s="2"/>
      <c r="K493" s="2"/>
      <c r="L493" s="2"/>
      <c r="M493" s="2"/>
      <c r="N493" s="2"/>
      <c r="O493" s="2"/>
      <c r="P493" s="2"/>
      <c r="Q493" s="2"/>
      <c r="R493" s="2"/>
      <c r="S493" s="2"/>
    </row>
    <row r="494" spans="8:19">
      <c r="H494" s="3"/>
      <c r="I494" s="3"/>
      <c r="J494" s="2"/>
      <c r="K494" s="2"/>
      <c r="L494" s="2"/>
      <c r="M494" s="2"/>
      <c r="N494" s="2"/>
      <c r="O494" s="2"/>
      <c r="P494" s="2"/>
      <c r="Q494" s="2"/>
      <c r="R494" s="2"/>
      <c r="S494" s="2"/>
    </row>
    <row r="495" spans="8:19">
      <c r="H495" s="3"/>
      <c r="I495" s="3"/>
      <c r="J495" s="2"/>
      <c r="K495" s="2"/>
      <c r="L495" s="2"/>
      <c r="M495" s="2"/>
      <c r="N495" s="2"/>
      <c r="O495" s="2"/>
      <c r="P495" s="2"/>
      <c r="Q495" s="2"/>
      <c r="R495" s="2"/>
      <c r="S495" s="2"/>
    </row>
    <row r="496" spans="8:19">
      <c r="H496" s="3"/>
      <c r="I496" s="3"/>
      <c r="J496" s="2"/>
      <c r="K496" s="2"/>
      <c r="L496" s="2"/>
      <c r="M496" s="2"/>
      <c r="N496" s="2"/>
      <c r="O496" s="2"/>
      <c r="P496" s="2"/>
      <c r="Q496" s="2"/>
      <c r="R496" s="2"/>
      <c r="S496" s="2"/>
    </row>
    <row r="497" spans="8:19">
      <c r="H497" s="3"/>
      <c r="I497" s="3"/>
      <c r="J497" s="2"/>
      <c r="K497" s="2"/>
      <c r="L497" s="2"/>
      <c r="M497" s="2"/>
      <c r="N497" s="2"/>
      <c r="O497" s="2"/>
      <c r="P497" s="2"/>
      <c r="Q497" s="2"/>
      <c r="R497" s="2"/>
      <c r="S497" s="2"/>
    </row>
    <row r="498" spans="8:19">
      <c r="H498" s="3"/>
      <c r="I498" s="3"/>
      <c r="J498" s="2"/>
      <c r="K498" s="2"/>
      <c r="L498" s="2"/>
      <c r="M498" s="2"/>
      <c r="N498" s="2"/>
      <c r="O498" s="2"/>
      <c r="P498" s="2"/>
      <c r="Q498" s="2"/>
      <c r="R498" s="2"/>
      <c r="S498" s="2"/>
    </row>
    <row r="499" spans="8:19">
      <c r="H499" s="3"/>
      <c r="I499" s="3"/>
      <c r="J499" s="2"/>
      <c r="K499" s="2"/>
      <c r="L499" s="2"/>
      <c r="M499" s="2"/>
      <c r="N499" s="2"/>
      <c r="O499" s="2"/>
      <c r="P499" s="2"/>
      <c r="Q499" s="2"/>
      <c r="R499" s="2"/>
      <c r="S499" s="2"/>
    </row>
    <row r="500" spans="8:19">
      <c r="H500" s="3"/>
      <c r="I500" s="3"/>
      <c r="J500" s="2"/>
      <c r="K500" s="2"/>
      <c r="L500" s="2"/>
      <c r="M500" s="2"/>
      <c r="N500" s="2"/>
      <c r="O500" s="2"/>
      <c r="P500" s="2"/>
      <c r="Q500" s="2"/>
      <c r="R500" s="2"/>
      <c r="S500" s="2"/>
    </row>
    <row r="501" spans="8:19">
      <c r="H501" s="3"/>
      <c r="I501" s="3"/>
      <c r="J501" s="2"/>
      <c r="K501" s="2"/>
      <c r="L501" s="2"/>
      <c r="M501" s="2"/>
      <c r="N501" s="2"/>
      <c r="O501" s="2"/>
      <c r="P501" s="2"/>
      <c r="Q501" s="2"/>
      <c r="R501" s="2"/>
      <c r="S501" s="2"/>
    </row>
    <row r="502" spans="8:19">
      <c r="H502" s="3"/>
      <c r="I502" s="3"/>
      <c r="J502" s="2"/>
      <c r="K502" s="2"/>
      <c r="L502" s="2"/>
      <c r="M502" s="2"/>
      <c r="N502" s="2"/>
      <c r="O502" s="2"/>
      <c r="P502" s="2"/>
      <c r="Q502" s="2"/>
      <c r="R502" s="2"/>
      <c r="S502" s="2"/>
    </row>
    <row r="503" spans="8:19">
      <c r="H503" s="3"/>
      <c r="I503" s="3"/>
      <c r="J503" s="2"/>
      <c r="K503" s="2"/>
      <c r="L503" s="2"/>
      <c r="M503" s="2"/>
      <c r="N503" s="2"/>
      <c r="O503" s="2"/>
      <c r="P503" s="2"/>
      <c r="Q503" s="2"/>
      <c r="R503" s="2"/>
      <c r="S503" s="2"/>
    </row>
    <row r="504" spans="8:19">
      <c r="H504" s="3"/>
      <c r="I504" s="3"/>
      <c r="J504" s="2"/>
      <c r="K504" s="2"/>
      <c r="L504" s="2"/>
      <c r="M504" s="2"/>
      <c r="N504" s="2"/>
      <c r="O504" s="2"/>
      <c r="P504" s="2"/>
      <c r="Q504" s="2"/>
      <c r="R504" s="2"/>
      <c r="S504" s="2"/>
    </row>
    <row r="505" spans="8:19">
      <c r="H505" s="3"/>
      <c r="I505" s="3"/>
      <c r="J505" s="2"/>
      <c r="K505" s="2"/>
      <c r="L505" s="2"/>
      <c r="M505" s="2"/>
      <c r="N505" s="2"/>
      <c r="O505" s="2"/>
      <c r="P505" s="2"/>
      <c r="Q505" s="2"/>
      <c r="R505" s="2"/>
      <c r="S505" s="2"/>
    </row>
    <row r="506" spans="8:19">
      <c r="H506" s="3"/>
      <c r="I506" s="3"/>
      <c r="J506" s="2"/>
      <c r="K506" s="2"/>
      <c r="L506" s="2"/>
      <c r="M506" s="2"/>
      <c r="N506" s="2"/>
      <c r="O506" s="2"/>
      <c r="P506" s="2"/>
      <c r="Q506" s="2"/>
      <c r="R506" s="2"/>
      <c r="S506" s="2"/>
    </row>
    <row r="507" spans="8:19">
      <c r="H507" s="3"/>
      <c r="I507" s="3"/>
      <c r="J507" s="2"/>
      <c r="K507" s="2"/>
      <c r="L507" s="2"/>
      <c r="M507" s="2"/>
      <c r="N507" s="2"/>
      <c r="O507" s="2"/>
      <c r="P507" s="2"/>
      <c r="Q507" s="2"/>
      <c r="R507" s="2"/>
      <c r="S507" s="2"/>
    </row>
    <row r="508" spans="8:19">
      <c r="H508" s="3"/>
      <c r="I508" s="3"/>
      <c r="J508" s="2"/>
      <c r="K508" s="2"/>
      <c r="L508" s="2"/>
      <c r="M508" s="2"/>
      <c r="N508" s="2"/>
      <c r="O508" s="2"/>
      <c r="P508" s="2"/>
      <c r="Q508" s="2"/>
      <c r="R508" s="2"/>
      <c r="S508" s="2"/>
    </row>
    <row r="509" spans="8:19">
      <c r="H509" s="3"/>
      <c r="I509" s="3"/>
      <c r="J509" s="2"/>
      <c r="K509" s="2"/>
      <c r="L509" s="2"/>
      <c r="M509" s="2"/>
      <c r="N509" s="2"/>
      <c r="O509" s="2"/>
      <c r="P509" s="2"/>
      <c r="Q509" s="2"/>
      <c r="R509" s="2"/>
      <c r="S509" s="2"/>
    </row>
    <row r="510" spans="8:19">
      <c r="H510" s="3"/>
      <c r="I510" s="3"/>
      <c r="J510" s="2"/>
      <c r="K510" s="2"/>
      <c r="L510" s="2"/>
      <c r="M510" s="2"/>
      <c r="N510" s="2"/>
      <c r="O510" s="2"/>
      <c r="P510" s="2"/>
      <c r="Q510" s="2"/>
      <c r="R510" s="2"/>
      <c r="S510" s="2"/>
    </row>
    <row r="511" spans="8:19">
      <c r="H511" s="3"/>
      <c r="I511" s="3"/>
      <c r="J511" s="2"/>
      <c r="K511" s="2"/>
      <c r="L511" s="2"/>
      <c r="M511" s="2"/>
      <c r="N511" s="2"/>
      <c r="O511" s="2"/>
      <c r="P511" s="2"/>
      <c r="Q511" s="2"/>
      <c r="R511" s="2"/>
      <c r="S511" s="2"/>
    </row>
    <row r="512" spans="8:19">
      <c r="H512" s="3"/>
      <c r="I512" s="3"/>
      <c r="J512" s="2"/>
      <c r="K512" s="2"/>
      <c r="L512" s="2"/>
      <c r="M512" s="2"/>
      <c r="N512" s="2"/>
      <c r="O512" s="2"/>
      <c r="P512" s="2"/>
      <c r="Q512" s="2"/>
      <c r="R512" s="2"/>
      <c r="S512" s="2"/>
    </row>
    <row r="513" spans="8:19">
      <c r="H513" s="3"/>
      <c r="I513" s="3"/>
      <c r="J513" s="2"/>
      <c r="K513" s="2"/>
      <c r="L513" s="2"/>
      <c r="M513" s="2"/>
      <c r="N513" s="2"/>
      <c r="O513" s="2"/>
      <c r="P513" s="2"/>
      <c r="Q513" s="2"/>
      <c r="R513" s="2"/>
      <c r="S513" s="2"/>
    </row>
    <row r="514" spans="8:19">
      <c r="H514" s="3"/>
      <c r="I514" s="3"/>
      <c r="J514" s="2"/>
      <c r="K514" s="2"/>
      <c r="L514" s="2"/>
      <c r="M514" s="2"/>
      <c r="N514" s="2"/>
      <c r="O514" s="2"/>
      <c r="P514" s="2"/>
      <c r="Q514" s="2"/>
      <c r="R514" s="2"/>
      <c r="S514" s="2"/>
    </row>
    <row r="515" spans="8:19">
      <c r="H515" s="3"/>
      <c r="I515" s="3"/>
      <c r="J515" s="2"/>
      <c r="K515" s="2"/>
      <c r="L515" s="2"/>
      <c r="M515" s="2"/>
      <c r="N515" s="2"/>
      <c r="O515" s="2"/>
      <c r="P515" s="2"/>
      <c r="Q515" s="2"/>
      <c r="R515" s="2"/>
      <c r="S515" s="2"/>
    </row>
    <row r="516" spans="8:19">
      <c r="H516" s="3"/>
      <c r="I516" s="3"/>
      <c r="J516" s="2"/>
      <c r="K516" s="2"/>
      <c r="L516" s="2"/>
      <c r="M516" s="2"/>
      <c r="N516" s="2"/>
      <c r="O516" s="2"/>
      <c r="P516" s="2"/>
      <c r="Q516" s="2"/>
      <c r="R516" s="2"/>
      <c r="S516" s="2"/>
    </row>
    <row r="517" spans="8:19">
      <c r="H517" s="3"/>
      <c r="I517" s="3"/>
      <c r="J517" s="2"/>
      <c r="K517" s="2"/>
      <c r="L517" s="2"/>
      <c r="M517" s="2"/>
      <c r="N517" s="2"/>
      <c r="O517" s="2"/>
      <c r="P517" s="2"/>
      <c r="Q517" s="2"/>
      <c r="R517" s="2"/>
      <c r="S517" s="2"/>
    </row>
    <row r="518" spans="8:19">
      <c r="H518" s="3"/>
      <c r="I518" s="3"/>
      <c r="J518" s="2"/>
      <c r="K518" s="2"/>
      <c r="L518" s="2"/>
      <c r="M518" s="2"/>
      <c r="N518" s="2"/>
      <c r="O518" s="2"/>
      <c r="P518" s="2"/>
      <c r="Q518" s="2"/>
      <c r="R518" s="2"/>
      <c r="S518" s="2"/>
    </row>
    <row r="519" spans="8:19">
      <c r="H519" s="3"/>
      <c r="I519" s="3"/>
      <c r="J519" s="2"/>
      <c r="K519" s="2"/>
      <c r="L519" s="2"/>
      <c r="M519" s="2"/>
      <c r="N519" s="2"/>
      <c r="O519" s="2"/>
      <c r="P519" s="2"/>
      <c r="Q519" s="2"/>
      <c r="R519" s="2"/>
      <c r="S519" s="2"/>
    </row>
    <row r="520" spans="8:19">
      <c r="H520" s="3"/>
      <c r="I520" s="3"/>
      <c r="J520" s="2"/>
      <c r="K520" s="2"/>
      <c r="L520" s="2"/>
      <c r="M520" s="2"/>
      <c r="N520" s="2"/>
      <c r="O520" s="2"/>
      <c r="P520" s="2"/>
      <c r="Q520" s="2"/>
      <c r="R520" s="2"/>
      <c r="S520" s="2"/>
    </row>
    <row r="521" spans="8:19">
      <c r="H521" s="3"/>
      <c r="I521" s="3"/>
      <c r="J521" s="2"/>
      <c r="K521" s="2"/>
      <c r="L521" s="2"/>
      <c r="M521" s="2"/>
      <c r="N521" s="2"/>
      <c r="O521" s="2"/>
      <c r="P521" s="2"/>
      <c r="Q521" s="2"/>
      <c r="R521" s="2"/>
      <c r="S521" s="2"/>
    </row>
    <row r="522" spans="8:19">
      <c r="H522" s="3"/>
      <c r="I522" s="3"/>
      <c r="J522" s="2"/>
      <c r="K522" s="2"/>
      <c r="L522" s="2"/>
      <c r="M522" s="2"/>
      <c r="N522" s="2"/>
      <c r="O522" s="2"/>
      <c r="P522" s="2"/>
      <c r="Q522" s="2"/>
      <c r="R522" s="2"/>
      <c r="S522" s="2"/>
    </row>
    <row r="523" spans="8:19">
      <c r="H523" s="3"/>
      <c r="I523" s="3"/>
      <c r="J523" s="2"/>
      <c r="K523" s="2"/>
      <c r="L523" s="2"/>
      <c r="M523" s="2"/>
      <c r="N523" s="2"/>
      <c r="O523" s="2"/>
      <c r="P523" s="2"/>
      <c r="Q523" s="2"/>
      <c r="R523" s="2"/>
      <c r="S523" s="2"/>
    </row>
    <row r="524" spans="8:19">
      <c r="H524" s="3"/>
      <c r="I524" s="3"/>
      <c r="J524" s="2"/>
      <c r="K524" s="2"/>
      <c r="L524" s="2"/>
      <c r="M524" s="2"/>
      <c r="N524" s="2"/>
      <c r="O524" s="2"/>
      <c r="P524" s="2"/>
      <c r="Q524" s="2"/>
      <c r="R524" s="2"/>
      <c r="S524" s="2"/>
    </row>
    <row r="525" spans="8:19">
      <c r="H525" s="3"/>
      <c r="I525" s="3"/>
      <c r="J525" s="2"/>
      <c r="K525" s="2"/>
      <c r="L525" s="2"/>
      <c r="M525" s="2"/>
      <c r="N525" s="2"/>
      <c r="O525" s="2"/>
      <c r="P525" s="2"/>
      <c r="Q525" s="2"/>
      <c r="R525" s="2"/>
      <c r="S525" s="2"/>
    </row>
    <row r="526" spans="8:19">
      <c r="H526" s="3"/>
      <c r="I526" s="3"/>
      <c r="J526" s="2"/>
      <c r="K526" s="2"/>
      <c r="L526" s="2"/>
      <c r="M526" s="2"/>
      <c r="N526" s="2"/>
      <c r="O526" s="2"/>
      <c r="P526" s="2"/>
      <c r="Q526" s="2"/>
      <c r="R526" s="2"/>
      <c r="S526" s="2"/>
    </row>
    <row r="527" spans="8:19">
      <c r="H527" s="3"/>
      <c r="I527" s="3"/>
      <c r="J527" s="2"/>
      <c r="K527" s="2"/>
      <c r="L527" s="2"/>
      <c r="M527" s="2"/>
      <c r="N527" s="2"/>
      <c r="O527" s="2"/>
      <c r="P527" s="2"/>
      <c r="Q527" s="2"/>
      <c r="R527" s="2"/>
      <c r="S527" s="2"/>
    </row>
    <row r="528" spans="8:19">
      <c r="H528" s="3"/>
      <c r="I528" s="3"/>
      <c r="J528" s="2"/>
      <c r="K528" s="2"/>
      <c r="L528" s="2"/>
      <c r="M528" s="2"/>
      <c r="N528" s="2"/>
      <c r="O528" s="2"/>
      <c r="P528" s="2"/>
      <c r="Q528" s="2"/>
      <c r="R528" s="2"/>
      <c r="S528" s="2"/>
    </row>
    <row r="529" spans="8:19">
      <c r="H529" s="3"/>
      <c r="I529" s="3"/>
      <c r="J529" s="2"/>
      <c r="K529" s="2"/>
      <c r="L529" s="2"/>
      <c r="M529" s="2"/>
      <c r="N529" s="2"/>
      <c r="O529" s="2"/>
      <c r="P529" s="2"/>
      <c r="Q529" s="2"/>
      <c r="R529" s="2"/>
      <c r="S529" s="2"/>
    </row>
    <row r="530" spans="8:19">
      <c r="H530" s="3"/>
      <c r="I530" s="3"/>
      <c r="J530" s="2"/>
      <c r="K530" s="2"/>
      <c r="L530" s="2"/>
      <c r="M530" s="2"/>
      <c r="N530" s="2"/>
      <c r="O530" s="2"/>
      <c r="P530" s="2"/>
      <c r="Q530" s="2"/>
      <c r="R530" s="2"/>
      <c r="S530" s="2"/>
    </row>
    <row r="531" spans="8:19">
      <c r="H531" s="3"/>
      <c r="I531" s="3"/>
      <c r="J531" s="2"/>
      <c r="K531" s="2"/>
      <c r="L531" s="2"/>
      <c r="M531" s="2"/>
      <c r="N531" s="2"/>
      <c r="O531" s="2"/>
      <c r="P531" s="2"/>
      <c r="Q531" s="2"/>
      <c r="R531" s="2"/>
      <c r="S531" s="2"/>
    </row>
    <row r="532" spans="8:19">
      <c r="H532" s="3"/>
      <c r="I532" s="3"/>
      <c r="J532" s="2"/>
      <c r="K532" s="2"/>
      <c r="L532" s="2"/>
      <c r="M532" s="2"/>
      <c r="N532" s="2"/>
      <c r="O532" s="2"/>
      <c r="P532" s="2"/>
      <c r="Q532" s="2"/>
      <c r="R532" s="2"/>
      <c r="S532" s="2"/>
    </row>
    <row r="533" spans="8:19">
      <c r="H533" s="3"/>
      <c r="I533" s="3"/>
      <c r="J533" s="2"/>
      <c r="K533" s="2"/>
      <c r="L533" s="2"/>
      <c r="M533" s="2"/>
      <c r="N533" s="2"/>
      <c r="O533" s="2"/>
      <c r="P533" s="2"/>
      <c r="Q533" s="2"/>
      <c r="R533" s="2"/>
      <c r="S533" s="2"/>
    </row>
    <row r="534" spans="8:19">
      <c r="H534" s="3"/>
      <c r="I534" s="3"/>
      <c r="J534" s="2"/>
      <c r="K534" s="2"/>
      <c r="L534" s="2"/>
      <c r="M534" s="2"/>
      <c r="N534" s="2"/>
      <c r="O534" s="2"/>
      <c r="P534" s="2"/>
      <c r="Q534" s="2"/>
      <c r="R534" s="2"/>
      <c r="S534" s="2"/>
    </row>
    <row r="535" spans="8:19">
      <c r="H535" s="3"/>
      <c r="I535" s="3"/>
      <c r="J535" s="2"/>
      <c r="K535" s="2"/>
      <c r="L535" s="2"/>
      <c r="M535" s="2"/>
      <c r="N535" s="2"/>
      <c r="O535" s="2"/>
      <c r="P535" s="2"/>
      <c r="Q535" s="2"/>
      <c r="R535" s="2"/>
      <c r="S535" s="2"/>
    </row>
    <row r="536" spans="8:19">
      <c r="H536" s="3"/>
      <c r="I536" s="3"/>
      <c r="J536" s="2"/>
      <c r="K536" s="2"/>
      <c r="L536" s="2"/>
      <c r="M536" s="2"/>
      <c r="N536" s="2"/>
      <c r="O536" s="2"/>
      <c r="P536" s="2"/>
      <c r="Q536" s="2"/>
      <c r="R536" s="2"/>
      <c r="S536" s="2"/>
    </row>
    <row r="537" spans="8:19">
      <c r="H537" s="3"/>
      <c r="I537" s="3"/>
      <c r="J537" s="2"/>
      <c r="K537" s="2"/>
      <c r="L537" s="2"/>
      <c r="M537" s="2"/>
      <c r="N537" s="2"/>
      <c r="O537" s="2"/>
      <c r="P537" s="2"/>
      <c r="Q537" s="2"/>
      <c r="R537" s="2"/>
      <c r="S537" s="2"/>
    </row>
    <row r="538" spans="8:19">
      <c r="H538" s="3"/>
      <c r="I538" s="3"/>
      <c r="J538" s="2"/>
      <c r="K538" s="2"/>
      <c r="L538" s="2"/>
      <c r="M538" s="2"/>
      <c r="N538" s="2"/>
      <c r="O538" s="2"/>
      <c r="P538" s="2"/>
      <c r="Q538" s="2"/>
      <c r="R538" s="2"/>
      <c r="S538" s="2"/>
    </row>
    <row r="539" spans="8:19">
      <c r="H539" s="3"/>
      <c r="I539" s="3"/>
      <c r="J539" s="2"/>
      <c r="K539" s="2"/>
      <c r="L539" s="2"/>
      <c r="M539" s="2"/>
      <c r="N539" s="2"/>
      <c r="O539" s="2"/>
      <c r="P539" s="2"/>
      <c r="Q539" s="2"/>
      <c r="R539" s="2"/>
      <c r="S539" s="2"/>
    </row>
    <row r="540" spans="8:19">
      <c r="H540" s="3"/>
      <c r="I540" s="3"/>
      <c r="J540" s="2"/>
      <c r="K540" s="2"/>
      <c r="L540" s="2"/>
      <c r="M540" s="2"/>
      <c r="N540" s="2"/>
      <c r="O540" s="2"/>
      <c r="P540" s="2"/>
      <c r="Q540" s="2"/>
      <c r="R540" s="2"/>
      <c r="S540" s="2"/>
    </row>
    <row r="541" spans="8:19">
      <c r="H541" s="3"/>
      <c r="I541" s="3"/>
      <c r="J541" s="2"/>
      <c r="K541" s="2"/>
      <c r="L541" s="2"/>
      <c r="M541" s="2"/>
      <c r="N541" s="2"/>
      <c r="O541" s="2"/>
      <c r="P541" s="2"/>
      <c r="Q541" s="2"/>
      <c r="R541" s="2"/>
      <c r="S541" s="2"/>
    </row>
    <row r="542" spans="8:19">
      <c r="H542" s="3"/>
      <c r="I542" s="3"/>
      <c r="J542" s="2"/>
      <c r="K542" s="2"/>
      <c r="L542" s="2"/>
      <c r="M542" s="2"/>
      <c r="N542" s="2"/>
      <c r="O542" s="2"/>
      <c r="P542" s="2"/>
      <c r="Q542" s="2"/>
      <c r="R542" s="2"/>
      <c r="S542" s="2"/>
    </row>
    <row r="543" spans="8:19">
      <c r="H543" s="3"/>
      <c r="I543" s="3"/>
      <c r="J543" s="2"/>
      <c r="K543" s="2"/>
      <c r="L543" s="2"/>
      <c r="M543" s="2"/>
      <c r="N543" s="2"/>
      <c r="O543" s="2"/>
      <c r="P543" s="2"/>
      <c r="Q543" s="2"/>
      <c r="R543" s="2"/>
      <c r="S543" s="2"/>
    </row>
    <row r="544" spans="8:19">
      <c r="H544" s="3"/>
      <c r="I544" s="3"/>
      <c r="J544" s="2"/>
      <c r="K544" s="2"/>
      <c r="L544" s="2"/>
      <c r="M544" s="2"/>
      <c r="N544" s="2"/>
      <c r="O544" s="2"/>
      <c r="P544" s="2"/>
      <c r="Q544" s="2"/>
      <c r="R544" s="2"/>
      <c r="S544" s="2"/>
    </row>
    <row r="545" spans="8:19">
      <c r="H545" s="3"/>
      <c r="I545" s="3"/>
      <c r="J545" s="2"/>
      <c r="K545" s="2"/>
      <c r="L545" s="2"/>
      <c r="M545" s="2"/>
      <c r="N545" s="2"/>
      <c r="O545" s="2"/>
      <c r="P545" s="2"/>
      <c r="Q545" s="2"/>
      <c r="R545" s="2"/>
      <c r="S545" s="2"/>
    </row>
    <row r="546" spans="8:19">
      <c r="H546" s="3"/>
      <c r="I546" s="3"/>
      <c r="J546" s="2"/>
      <c r="K546" s="2"/>
      <c r="L546" s="2"/>
      <c r="M546" s="2"/>
      <c r="N546" s="2"/>
      <c r="O546" s="2"/>
      <c r="P546" s="2"/>
      <c r="Q546" s="2"/>
      <c r="R546" s="2"/>
      <c r="S546" s="2"/>
    </row>
    <row r="547" spans="8:19">
      <c r="H547" s="3"/>
      <c r="I547" s="3"/>
      <c r="J547" s="2"/>
      <c r="K547" s="2"/>
      <c r="L547" s="2"/>
      <c r="M547" s="2"/>
      <c r="N547" s="2"/>
      <c r="O547" s="2"/>
      <c r="P547" s="2"/>
      <c r="Q547" s="2"/>
      <c r="R547" s="2"/>
      <c r="S547" s="2"/>
    </row>
    <row r="548" spans="8:19">
      <c r="H548" s="3"/>
      <c r="I548" s="3"/>
      <c r="J548" s="2"/>
      <c r="K548" s="2"/>
      <c r="L548" s="2"/>
      <c r="M548" s="2"/>
      <c r="N548" s="2"/>
      <c r="O548" s="2"/>
      <c r="P548" s="2"/>
      <c r="Q548" s="2"/>
      <c r="R548" s="2"/>
      <c r="S548" s="2"/>
    </row>
    <row r="549" spans="8:19">
      <c r="H549" s="3"/>
      <c r="I549" s="3"/>
      <c r="J549" s="2"/>
      <c r="K549" s="2"/>
      <c r="L549" s="2"/>
      <c r="M549" s="2"/>
      <c r="N549" s="2"/>
      <c r="O549" s="2"/>
      <c r="P549" s="2"/>
      <c r="Q549" s="2"/>
      <c r="R549" s="2"/>
      <c r="S549" s="2"/>
    </row>
    <row r="550" spans="8:19">
      <c r="H550" s="3"/>
      <c r="I550" s="3"/>
      <c r="J550" s="2"/>
      <c r="K550" s="2"/>
      <c r="L550" s="2"/>
      <c r="M550" s="2"/>
      <c r="N550" s="2"/>
      <c r="O550" s="2"/>
      <c r="P550" s="2"/>
      <c r="Q550" s="2"/>
      <c r="R550" s="2"/>
      <c r="S550" s="2"/>
    </row>
    <row r="551" spans="8:19">
      <c r="H551" s="3"/>
      <c r="I551" s="3"/>
      <c r="J551" s="2"/>
      <c r="K551" s="2"/>
      <c r="L551" s="2"/>
      <c r="M551" s="2"/>
      <c r="N551" s="2"/>
      <c r="O551" s="2"/>
      <c r="P551" s="2"/>
      <c r="Q551" s="2"/>
      <c r="R551" s="2"/>
      <c r="S551" s="2"/>
    </row>
    <row r="552" spans="8:19">
      <c r="H552" s="3"/>
      <c r="I552" s="3"/>
      <c r="J552" s="2"/>
      <c r="K552" s="2"/>
      <c r="L552" s="2"/>
      <c r="M552" s="2"/>
      <c r="N552" s="2"/>
      <c r="O552" s="2"/>
      <c r="P552" s="2"/>
      <c r="Q552" s="2"/>
      <c r="R552" s="2"/>
      <c r="S552" s="2"/>
    </row>
    <row r="553" spans="8:19">
      <c r="H553" s="3"/>
      <c r="I553" s="3"/>
      <c r="J553" s="2"/>
      <c r="K553" s="2"/>
      <c r="L553" s="2"/>
      <c r="M553" s="2"/>
      <c r="N553" s="2"/>
      <c r="O553" s="2"/>
      <c r="P553" s="2"/>
      <c r="Q553" s="2"/>
      <c r="R553" s="2"/>
      <c r="S553" s="2"/>
    </row>
    <row r="554" spans="8:19">
      <c r="H554" s="3"/>
      <c r="I554" s="3"/>
      <c r="J554" s="2"/>
      <c r="K554" s="2"/>
      <c r="L554" s="2"/>
      <c r="M554" s="2"/>
      <c r="N554" s="2"/>
      <c r="O554" s="2"/>
      <c r="P554" s="2"/>
      <c r="Q554" s="2"/>
      <c r="R554" s="2"/>
      <c r="S554" s="2"/>
    </row>
    <row r="555" spans="8:19">
      <c r="H555" s="3"/>
      <c r="I555" s="3"/>
      <c r="J555" s="2"/>
      <c r="K555" s="2"/>
      <c r="L555" s="2"/>
      <c r="M555" s="2"/>
      <c r="N555" s="2"/>
      <c r="O555" s="2"/>
      <c r="P555" s="2"/>
      <c r="Q555" s="2"/>
      <c r="R555" s="2"/>
      <c r="S555" s="2"/>
    </row>
    <row r="556" spans="8:19">
      <c r="H556" s="3"/>
      <c r="I556" s="3"/>
      <c r="J556" s="2"/>
      <c r="K556" s="2"/>
      <c r="L556" s="2"/>
      <c r="M556" s="2"/>
      <c r="N556" s="2"/>
      <c r="O556" s="2"/>
      <c r="P556" s="2"/>
      <c r="Q556" s="2"/>
      <c r="R556" s="2"/>
      <c r="S556" s="2"/>
    </row>
    <row r="557" spans="8:19">
      <c r="H557" s="3"/>
      <c r="I557" s="3"/>
      <c r="J557" s="2"/>
      <c r="K557" s="2"/>
      <c r="L557" s="2"/>
      <c r="M557" s="2"/>
      <c r="N557" s="2"/>
      <c r="O557" s="2"/>
      <c r="P557" s="2"/>
      <c r="Q557" s="2"/>
      <c r="R557" s="2"/>
      <c r="S557" s="2"/>
    </row>
    <row r="558" spans="8:19">
      <c r="H558" s="3"/>
      <c r="I558" s="3"/>
      <c r="J558" s="2"/>
      <c r="K558" s="2"/>
      <c r="L558" s="2"/>
      <c r="M558" s="2"/>
      <c r="N558" s="2"/>
      <c r="O558" s="2"/>
      <c r="P558" s="2"/>
      <c r="Q558" s="2"/>
      <c r="R558" s="2"/>
      <c r="S558" s="2"/>
    </row>
    <row r="559" spans="8:19">
      <c r="H559" s="3"/>
      <c r="I559" s="3"/>
      <c r="J559" s="2"/>
      <c r="K559" s="2"/>
      <c r="L559" s="2"/>
      <c r="M559" s="2"/>
      <c r="N559" s="2"/>
      <c r="O559" s="2"/>
      <c r="P559" s="2"/>
      <c r="Q559" s="2"/>
      <c r="R559" s="2"/>
      <c r="S559" s="2"/>
    </row>
    <row r="560" spans="8:19">
      <c r="H560" s="3"/>
      <c r="I560" s="3"/>
      <c r="J560" s="2"/>
      <c r="K560" s="2"/>
      <c r="L560" s="2"/>
      <c r="M560" s="2"/>
      <c r="N560" s="2"/>
      <c r="O560" s="2"/>
      <c r="P560" s="2"/>
      <c r="Q560" s="2"/>
      <c r="R560" s="2"/>
      <c r="S560" s="2"/>
    </row>
    <row r="561" spans="8:19">
      <c r="H561" s="3"/>
      <c r="I561" s="3"/>
      <c r="J561" s="2"/>
      <c r="K561" s="2"/>
      <c r="L561" s="2"/>
      <c r="M561" s="2"/>
      <c r="N561" s="2"/>
      <c r="O561" s="2"/>
      <c r="P561" s="2"/>
      <c r="Q561" s="2"/>
      <c r="R561" s="2"/>
      <c r="S561" s="2"/>
    </row>
    <row r="562" spans="8:19">
      <c r="H562" s="3"/>
      <c r="I562" s="3"/>
      <c r="J562" s="2"/>
      <c r="K562" s="2"/>
      <c r="L562" s="2"/>
      <c r="M562" s="2"/>
      <c r="N562" s="2"/>
      <c r="O562" s="2"/>
      <c r="P562" s="2"/>
      <c r="Q562" s="2"/>
      <c r="R562" s="2"/>
      <c r="S562" s="2"/>
    </row>
    <row r="563" spans="8:19">
      <c r="H563" s="3"/>
      <c r="I563" s="3"/>
      <c r="J563" s="2"/>
      <c r="K563" s="2"/>
      <c r="L563" s="2"/>
      <c r="M563" s="2"/>
      <c r="N563" s="2"/>
      <c r="O563" s="2"/>
      <c r="P563" s="2"/>
      <c r="Q563" s="2"/>
      <c r="R563" s="2"/>
      <c r="S563" s="2"/>
    </row>
    <row r="564" spans="8:19">
      <c r="H564" s="3"/>
      <c r="I564" s="3"/>
      <c r="J564" s="2"/>
      <c r="K564" s="2"/>
      <c r="L564" s="2"/>
      <c r="M564" s="2"/>
      <c r="N564" s="2"/>
      <c r="O564" s="2"/>
      <c r="P564" s="2"/>
      <c r="Q564" s="2"/>
      <c r="R564" s="2"/>
      <c r="S564" s="2"/>
    </row>
    <row r="565" spans="8:19">
      <c r="H565" s="3"/>
      <c r="I565" s="3"/>
      <c r="J565" s="2"/>
      <c r="K565" s="2"/>
      <c r="L565" s="2"/>
      <c r="M565" s="2"/>
      <c r="N565" s="2"/>
      <c r="O565" s="2"/>
      <c r="P565" s="2"/>
      <c r="Q565" s="2"/>
      <c r="R565" s="2"/>
      <c r="S565" s="2"/>
    </row>
    <row r="566" spans="8:19">
      <c r="H566" s="3"/>
      <c r="I566" s="3"/>
      <c r="J566" s="2"/>
      <c r="K566" s="2"/>
      <c r="L566" s="2"/>
      <c r="M566" s="2"/>
      <c r="N566" s="2"/>
      <c r="O566" s="2"/>
      <c r="P566" s="2"/>
      <c r="Q566" s="2"/>
      <c r="R566" s="2"/>
      <c r="S566" s="2"/>
    </row>
    <row r="567" spans="8:19">
      <c r="H567" s="3"/>
      <c r="I567" s="3"/>
      <c r="J567" s="2"/>
      <c r="K567" s="2"/>
      <c r="L567" s="2"/>
      <c r="M567" s="2"/>
      <c r="N567" s="2"/>
      <c r="O567" s="2"/>
      <c r="P567" s="2"/>
      <c r="Q567" s="2"/>
      <c r="R567" s="2"/>
      <c r="S567" s="2"/>
    </row>
    <row r="568" spans="8:19">
      <c r="H568" s="3"/>
      <c r="I568" s="3"/>
      <c r="J568" s="2"/>
      <c r="K568" s="2"/>
      <c r="L568" s="2"/>
      <c r="M568" s="2"/>
      <c r="N568" s="2"/>
      <c r="O568" s="2"/>
      <c r="P568" s="2"/>
      <c r="Q568" s="2"/>
      <c r="R568" s="2"/>
      <c r="S568" s="2"/>
    </row>
    <row r="569" spans="8:19">
      <c r="H569" s="3"/>
      <c r="I569" s="3"/>
      <c r="J569" s="2"/>
      <c r="K569" s="2"/>
      <c r="L569" s="2"/>
      <c r="M569" s="2"/>
      <c r="N569" s="2"/>
      <c r="O569" s="2"/>
      <c r="P569" s="2"/>
      <c r="Q569" s="2"/>
      <c r="R569" s="2"/>
      <c r="S569" s="2"/>
    </row>
    <row r="570" spans="8:19">
      <c r="H570" s="3"/>
      <c r="I570" s="3"/>
      <c r="J570" s="2"/>
      <c r="K570" s="2"/>
      <c r="L570" s="2"/>
      <c r="M570" s="2"/>
      <c r="N570" s="2"/>
      <c r="O570" s="2"/>
      <c r="P570" s="2"/>
      <c r="Q570" s="2"/>
      <c r="R570" s="2"/>
      <c r="S570" s="2"/>
    </row>
    <row r="571" spans="8:19">
      <c r="H571" s="3"/>
      <c r="I571" s="3"/>
      <c r="J571" s="2"/>
      <c r="K571" s="2"/>
      <c r="L571" s="2"/>
      <c r="M571" s="2"/>
      <c r="N571" s="2"/>
      <c r="O571" s="2"/>
      <c r="P571" s="2"/>
      <c r="Q571" s="2"/>
      <c r="R571" s="2"/>
      <c r="S571" s="2"/>
    </row>
    <row r="572" spans="8:19">
      <c r="H572" s="3"/>
      <c r="I572" s="3"/>
      <c r="J572" s="2"/>
      <c r="K572" s="2"/>
      <c r="L572" s="2"/>
      <c r="M572" s="2"/>
      <c r="N572" s="2"/>
      <c r="O572" s="2"/>
      <c r="P572" s="2"/>
      <c r="Q572" s="2"/>
      <c r="R572" s="2"/>
      <c r="S572" s="2"/>
    </row>
    <row r="573" spans="8:19">
      <c r="H573" s="3"/>
      <c r="I573" s="3"/>
      <c r="J573" s="2"/>
      <c r="K573" s="2"/>
      <c r="L573" s="2"/>
      <c r="M573" s="2"/>
      <c r="N573" s="2"/>
      <c r="O573" s="2"/>
      <c r="P573" s="2"/>
      <c r="Q573" s="2"/>
      <c r="R573" s="2"/>
      <c r="S573" s="2"/>
    </row>
    <row r="574" spans="8:19">
      <c r="H574" s="3"/>
      <c r="I574" s="3"/>
      <c r="J574" s="2"/>
      <c r="K574" s="2"/>
      <c r="L574" s="2"/>
      <c r="M574" s="2"/>
      <c r="N574" s="2"/>
      <c r="O574" s="2"/>
      <c r="P574" s="2"/>
      <c r="Q574" s="2"/>
      <c r="R574" s="2"/>
      <c r="S574" s="2"/>
    </row>
    <row r="575" spans="8:19">
      <c r="H575" s="3"/>
      <c r="I575" s="3"/>
      <c r="J575" s="2"/>
      <c r="K575" s="2"/>
      <c r="L575" s="2"/>
      <c r="M575" s="2"/>
      <c r="N575" s="2"/>
      <c r="O575" s="2"/>
      <c r="P575" s="2"/>
      <c r="Q575" s="2"/>
      <c r="R575" s="2"/>
      <c r="S575" s="2"/>
    </row>
    <row r="576" spans="8:19">
      <c r="H576" s="3"/>
      <c r="I576" s="3"/>
      <c r="J576" s="2"/>
      <c r="K576" s="2"/>
      <c r="L576" s="2"/>
      <c r="M576" s="2"/>
      <c r="N576" s="2"/>
      <c r="O576" s="2"/>
      <c r="P576" s="2"/>
      <c r="Q576" s="2"/>
      <c r="R576" s="2"/>
      <c r="S576" s="2"/>
    </row>
    <row r="577" spans="8:19">
      <c r="H577" s="3"/>
      <c r="I577" s="3"/>
      <c r="J577" s="2"/>
      <c r="K577" s="2"/>
      <c r="L577" s="2"/>
      <c r="M577" s="2"/>
      <c r="N577" s="2"/>
      <c r="O577" s="2"/>
      <c r="P577" s="2"/>
      <c r="Q577" s="2"/>
      <c r="R577" s="2"/>
      <c r="S577" s="2"/>
    </row>
    <row r="578" spans="8:19">
      <c r="H578" s="3"/>
      <c r="I578" s="3"/>
      <c r="J578" s="2"/>
      <c r="K578" s="2"/>
      <c r="L578" s="2"/>
      <c r="M578" s="2"/>
      <c r="N578" s="2"/>
      <c r="O578" s="2"/>
      <c r="P578" s="2"/>
      <c r="Q578" s="2"/>
      <c r="R578" s="2"/>
      <c r="S578" s="2"/>
    </row>
    <row r="579" spans="8:19">
      <c r="H579" s="3"/>
      <c r="I579" s="3"/>
      <c r="J579" s="2"/>
      <c r="K579" s="2"/>
      <c r="L579" s="2"/>
      <c r="M579" s="2"/>
      <c r="N579" s="2"/>
      <c r="O579" s="2"/>
      <c r="P579" s="2"/>
      <c r="Q579" s="2"/>
      <c r="R579" s="2"/>
      <c r="S579" s="2"/>
    </row>
    <row r="580" spans="8:19">
      <c r="H580" s="3"/>
      <c r="I580" s="3"/>
      <c r="J580" s="2"/>
      <c r="K580" s="2"/>
      <c r="L580" s="2"/>
      <c r="M580" s="2"/>
      <c r="N580" s="2"/>
      <c r="O580" s="2"/>
      <c r="P580" s="2"/>
      <c r="Q580" s="2"/>
      <c r="R580" s="2"/>
      <c r="S580" s="2"/>
    </row>
    <row r="581" spans="8:19">
      <c r="H581" s="3"/>
      <c r="I581" s="3"/>
      <c r="J581" s="2"/>
      <c r="K581" s="2"/>
      <c r="L581" s="2"/>
      <c r="M581" s="2"/>
      <c r="N581" s="2"/>
      <c r="O581" s="2"/>
      <c r="P581" s="2"/>
      <c r="Q581" s="2"/>
      <c r="R581" s="2"/>
      <c r="S581" s="2"/>
    </row>
    <row r="582" spans="8:19">
      <c r="H582" s="3"/>
      <c r="I582" s="3"/>
      <c r="J582" s="2"/>
      <c r="K582" s="2"/>
      <c r="L582" s="2"/>
      <c r="M582" s="2"/>
      <c r="N582" s="2"/>
      <c r="O582" s="2"/>
      <c r="P582" s="2"/>
      <c r="Q582" s="2"/>
      <c r="R582" s="2"/>
      <c r="S582" s="2"/>
    </row>
    <row r="583" spans="8:19">
      <c r="H583" s="3"/>
      <c r="I583" s="3"/>
      <c r="J583" s="2"/>
      <c r="K583" s="2"/>
      <c r="L583" s="2"/>
      <c r="M583" s="2"/>
      <c r="N583" s="2"/>
      <c r="O583" s="2"/>
      <c r="P583" s="2"/>
      <c r="Q583" s="2"/>
      <c r="R583" s="2"/>
      <c r="S583" s="2"/>
    </row>
    <row r="584" spans="8:19">
      <c r="H584" s="3"/>
      <c r="I584" s="3"/>
      <c r="J584" s="2"/>
      <c r="K584" s="2"/>
      <c r="L584" s="2"/>
      <c r="M584" s="2"/>
      <c r="N584" s="2"/>
      <c r="O584" s="2"/>
      <c r="P584" s="2"/>
      <c r="Q584" s="2"/>
      <c r="R584" s="2"/>
      <c r="S584" s="2"/>
    </row>
    <row r="585" spans="8:19">
      <c r="H585" s="3"/>
      <c r="I585" s="3"/>
      <c r="J585" s="2"/>
      <c r="K585" s="2"/>
      <c r="L585" s="2"/>
      <c r="M585" s="2"/>
      <c r="N585" s="2"/>
      <c r="O585" s="2"/>
      <c r="P585" s="2"/>
      <c r="Q585" s="2"/>
      <c r="R585" s="2"/>
      <c r="S585" s="2"/>
    </row>
    <row r="586" spans="8:19">
      <c r="H586" s="3"/>
      <c r="I586" s="3"/>
      <c r="J586" s="2"/>
      <c r="K586" s="2"/>
      <c r="L586" s="2"/>
      <c r="M586" s="2"/>
      <c r="N586" s="2"/>
      <c r="O586" s="2"/>
      <c r="P586" s="2"/>
      <c r="Q586" s="2"/>
      <c r="R586" s="2"/>
      <c r="S586" s="2"/>
    </row>
    <row r="587" spans="8:19">
      <c r="H587" s="3"/>
      <c r="I587" s="3"/>
      <c r="J587" s="2"/>
      <c r="K587" s="2"/>
      <c r="L587" s="2"/>
      <c r="M587" s="2"/>
      <c r="N587" s="2"/>
      <c r="O587" s="2"/>
      <c r="P587" s="2"/>
      <c r="Q587" s="2"/>
      <c r="R587" s="2"/>
      <c r="S587" s="2"/>
    </row>
    <row r="588" spans="8:19">
      <c r="H588" s="3"/>
      <c r="I588" s="3"/>
      <c r="J588" s="2"/>
      <c r="K588" s="2"/>
      <c r="L588" s="2"/>
      <c r="M588" s="2"/>
      <c r="N588" s="2"/>
      <c r="O588" s="2"/>
      <c r="P588" s="2"/>
      <c r="Q588" s="2"/>
      <c r="R588" s="2"/>
      <c r="S588" s="2"/>
    </row>
    <row r="589" spans="8:19">
      <c r="H589" s="3"/>
      <c r="I589" s="3"/>
      <c r="J589" s="2"/>
      <c r="K589" s="2"/>
      <c r="L589" s="2"/>
      <c r="M589" s="2"/>
      <c r="N589" s="2"/>
      <c r="O589" s="2"/>
      <c r="P589" s="2"/>
      <c r="Q589" s="2"/>
      <c r="R589" s="2"/>
      <c r="S589" s="2"/>
    </row>
    <row r="590" spans="8:19">
      <c r="H590" s="3"/>
      <c r="I590" s="3"/>
      <c r="J590" s="2"/>
      <c r="K590" s="2"/>
      <c r="L590" s="2"/>
      <c r="M590" s="2"/>
      <c r="N590" s="2"/>
      <c r="O590" s="2"/>
      <c r="P590" s="2"/>
      <c r="Q590" s="2"/>
      <c r="R590" s="2"/>
      <c r="S590" s="2"/>
    </row>
    <row r="591" spans="8:19">
      <c r="H591" s="3"/>
      <c r="I591" s="3"/>
      <c r="J591" s="2"/>
      <c r="K591" s="2"/>
      <c r="L591" s="2"/>
      <c r="M591" s="2"/>
      <c r="N591" s="2"/>
      <c r="O591" s="2"/>
      <c r="P591" s="2"/>
      <c r="Q591" s="2"/>
      <c r="R591" s="2"/>
      <c r="S591" s="2"/>
    </row>
    <row r="592" spans="8:19">
      <c r="H592" s="3"/>
      <c r="I592" s="3"/>
      <c r="J592" s="2"/>
      <c r="K592" s="2"/>
      <c r="L592" s="2"/>
      <c r="M592" s="2"/>
      <c r="N592" s="2"/>
      <c r="O592" s="2"/>
      <c r="P592" s="2"/>
      <c r="Q592" s="2"/>
      <c r="R592" s="2"/>
      <c r="S592" s="2"/>
    </row>
    <row r="593" spans="8:19">
      <c r="H593" s="3"/>
      <c r="I593" s="3"/>
      <c r="J593" s="2"/>
      <c r="K593" s="2"/>
      <c r="L593" s="2"/>
      <c r="M593" s="2"/>
      <c r="N593" s="2"/>
      <c r="O593" s="2"/>
      <c r="P593" s="2"/>
      <c r="Q593" s="2"/>
      <c r="R593" s="2"/>
      <c r="S593" s="2"/>
    </row>
    <row r="594" spans="8:19">
      <c r="H594" s="3"/>
      <c r="I594" s="3"/>
      <c r="J594" s="2"/>
      <c r="K594" s="2"/>
      <c r="L594" s="2"/>
      <c r="M594" s="2"/>
      <c r="N594" s="2"/>
      <c r="O594" s="2"/>
      <c r="P594" s="2"/>
      <c r="Q594" s="2"/>
      <c r="R594" s="2"/>
      <c r="S594" s="2"/>
    </row>
    <row r="595" spans="8:19">
      <c r="H595" s="3"/>
      <c r="I595" s="3"/>
      <c r="J595" s="2"/>
      <c r="K595" s="2"/>
      <c r="L595" s="2"/>
      <c r="M595" s="2"/>
      <c r="N595" s="2"/>
      <c r="O595" s="2"/>
      <c r="P595" s="2"/>
      <c r="Q595" s="2"/>
      <c r="R595" s="2"/>
      <c r="S595" s="2"/>
    </row>
    <row r="596" spans="8:19">
      <c r="H596" s="3"/>
      <c r="I596" s="3"/>
      <c r="J596" s="2"/>
      <c r="K596" s="2"/>
      <c r="L596" s="2"/>
      <c r="M596" s="2"/>
      <c r="N596" s="2"/>
      <c r="O596" s="2"/>
      <c r="P596" s="2"/>
      <c r="Q596" s="2"/>
      <c r="R596" s="2"/>
      <c r="S596" s="2"/>
    </row>
    <row r="597" spans="8:19">
      <c r="H597" s="3"/>
      <c r="I597" s="3"/>
      <c r="J597" s="2"/>
      <c r="K597" s="2"/>
      <c r="L597" s="2"/>
      <c r="M597" s="2"/>
      <c r="N597" s="2"/>
      <c r="O597" s="2"/>
      <c r="P597" s="2"/>
      <c r="Q597" s="2"/>
      <c r="R597" s="2"/>
      <c r="S597" s="2"/>
    </row>
    <row r="598" spans="8:19">
      <c r="H598" s="3"/>
      <c r="I598" s="3"/>
      <c r="J598" s="2"/>
      <c r="K598" s="2"/>
      <c r="L598" s="2"/>
      <c r="M598" s="2"/>
      <c r="N598" s="2"/>
      <c r="O598" s="2"/>
      <c r="P598" s="2"/>
      <c r="Q598" s="2"/>
      <c r="R598" s="2"/>
      <c r="S598" s="2"/>
    </row>
    <row r="599" spans="8:19">
      <c r="H599" s="3"/>
      <c r="I599" s="3"/>
      <c r="J599" s="2"/>
      <c r="K599" s="2"/>
      <c r="L599" s="2"/>
      <c r="M599" s="2"/>
      <c r="N599" s="2"/>
      <c r="O599" s="2"/>
      <c r="P599" s="2"/>
      <c r="Q599" s="2"/>
      <c r="R599" s="2"/>
      <c r="S599" s="2"/>
    </row>
    <row r="600" spans="8:19">
      <c r="H600" s="3"/>
      <c r="I600" s="3"/>
      <c r="J600" s="2"/>
      <c r="K600" s="2"/>
      <c r="L600" s="2"/>
      <c r="M600" s="2"/>
      <c r="N600" s="2"/>
      <c r="O600" s="2"/>
      <c r="P600" s="2"/>
      <c r="Q600" s="2"/>
      <c r="R600" s="2"/>
      <c r="S600" s="2"/>
    </row>
    <row r="601" spans="8:19">
      <c r="H601" s="3"/>
      <c r="I601" s="3"/>
      <c r="J601" s="2"/>
      <c r="K601" s="2"/>
      <c r="L601" s="2"/>
      <c r="M601" s="2"/>
      <c r="N601" s="2"/>
      <c r="O601" s="2"/>
      <c r="P601" s="2"/>
      <c r="Q601" s="2"/>
      <c r="R601" s="2"/>
      <c r="S601" s="2"/>
    </row>
    <row r="602" spans="8:19">
      <c r="H602" s="3"/>
      <c r="I602" s="3"/>
      <c r="J602" s="2"/>
      <c r="K602" s="2"/>
      <c r="L602" s="2"/>
      <c r="M602" s="2"/>
      <c r="N602" s="2"/>
      <c r="O602" s="2"/>
      <c r="P602" s="2"/>
      <c r="Q602" s="2"/>
      <c r="R602" s="2"/>
      <c r="S602" s="2"/>
    </row>
    <row r="603" spans="8:19">
      <c r="H603" s="3"/>
      <c r="I603" s="3"/>
      <c r="J603" s="2"/>
      <c r="K603" s="2"/>
      <c r="L603" s="2"/>
      <c r="M603" s="2"/>
      <c r="N603" s="2"/>
      <c r="O603" s="2"/>
      <c r="P603" s="2"/>
      <c r="Q603" s="2"/>
      <c r="R603" s="2"/>
      <c r="S603" s="2"/>
    </row>
    <row r="604" spans="8:19">
      <c r="H604" s="3"/>
      <c r="I604" s="3"/>
      <c r="J604" s="2"/>
      <c r="K604" s="2"/>
      <c r="L604" s="2"/>
      <c r="M604" s="2"/>
      <c r="N604" s="2"/>
      <c r="O604" s="2"/>
      <c r="P604" s="2"/>
      <c r="Q604" s="2"/>
      <c r="R604" s="2"/>
      <c r="S604" s="2"/>
    </row>
    <row r="605" spans="8:19">
      <c r="H605" s="3"/>
      <c r="I605" s="3"/>
      <c r="J605" s="2"/>
      <c r="K605" s="2"/>
      <c r="L605" s="2"/>
      <c r="M605" s="2"/>
      <c r="N605" s="2"/>
      <c r="O605" s="2"/>
      <c r="P605" s="2"/>
      <c r="Q605" s="2"/>
      <c r="R605" s="2"/>
      <c r="S605" s="2"/>
    </row>
    <row r="606" spans="8:19">
      <c r="H606" s="3"/>
      <c r="I606" s="3"/>
      <c r="J606" s="2"/>
      <c r="K606" s="2"/>
      <c r="L606" s="2"/>
      <c r="M606" s="2"/>
      <c r="N606" s="2"/>
      <c r="O606" s="2"/>
      <c r="P606" s="2"/>
      <c r="Q606" s="2"/>
      <c r="R606" s="2"/>
      <c r="S606" s="2"/>
    </row>
    <row r="607" spans="8:19">
      <c r="H607" s="3"/>
      <c r="I607" s="3"/>
      <c r="J607" s="2"/>
      <c r="K607" s="2"/>
      <c r="L607" s="2"/>
      <c r="M607" s="2"/>
      <c r="N607" s="2"/>
      <c r="O607" s="2"/>
      <c r="P607" s="2"/>
      <c r="Q607" s="2"/>
      <c r="R607" s="2"/>
      <c r="S607" s="2"/>
    </row>
    <row r="608" spans="8:19">
      <c r="H608" s="3"/>
      <c r="I608" s="3"/>
      <c r="J608" s="2"/>
      <c r="K608" s="2"/>
      <c r="L608" s="2"/>
      <c r="M608" s="2"/>
      <c r="N608" s="2"/>
      <c r="O608" s="2"/>
      <c r="P608" s="2"/>
      <c r="Q608" s="2"/>
      <c r="R608" s="2"/>
      <c r="S608" s="2"/>
    </row>
    <row r="609" spans="8:19">
      <c r="H609" s="3"/>
      <c r="I609" s="3"/>
      <c r="J609" s="2"/>
      <c r="K609" s="2"/>
      <c r="L609" s="2"/>
      <c r="M609" s="2"/>
      <c r="N609" s="2"/>
      <c r="O609" s="2"/>
      <c r="P609" s="2"/>
      <c r="Q609" s="2"/>
      <c r="R609" s="2"/>
      <c r="S609" s="2"/>
    </row>
    <row r="610" spans="8:19">
      <c r="H610" s="3"/>
      <c r="I610" s="3"/>
      <c r="J610" s="2"/>
      <c r="K610" s="2"/>
      <c r="L610" s="2"/>
      <c r="M610" s="2"/>
      <c r="N610" s="2"/>
      <c r="O610" s="2"/>
      <c r="P610" s="2"/>
      <c r="Q610" s="2"/>
      <c r="R610" s="2"/>
      <c r="S610" s="2"/>
    </row>
    <row r="611" spans="8:19">
      <c r="H611" s="3"/>
      <c r="I611" s="3"/>
      <c r="J611" s="2"/>
      <c r="K611" s="2"/>
      <c r="L611" s="2"/>
      <c r="M611" s="2"/>
      <c r="N611" s="2"/>
      <c r="O611" s="2"/>
      <c r="P611" s="2"/>
      <c r="Q611" s="2"/>
      <c r="R611" s="2"/>
      <c r="S611" s="2"/>
    </row>
    <row r="612" spans="8:19">
      <c r="H612" s="3"/>
      <c r="I612" s="3"/>
      <c r="J612" s="2"/>
      <c r="K612" s="2"/>
      <c r="L612" s="2"/>
      <c r="M612" s="2"/>
      <c r="N612" s="2"/>
      <c r="O612" s="2"/>
      <c r="P612" s="2"/>
      <c r="Q612" s="2"/>
      <c r="R612" s="2"/>
      <c r="S612" s="2"/>
    </row>
    <row r="613" spans="8:19">
      <c r="H613" s="3"/>
      <c r="I613" s="3"/>
      <c r="J613" s="2"/>
      <c r="K613" s="2"/>
      <c r="L613" s="2"/>
      <c r="M613" s="2"/>
      <c r="N613" s="2"/>
      <c r="O613" s="2"/>
      <c r="P613" s="2"/>
      <c r="Q613" s="2"/>
      <c r="R613" s="2"/>
      <c r="S613" s="2"/>
    </row>
    <row r="614" spans="8:19">
      <c r="H614" s="3"/>
      <c r="I614" s="3"/>
      <c r="J614" s="2"/>
      <c r="K614" s="2"/>
      <c r="L614" s="2"/>
      <c r="M614" s="2"/>
      <c r="N614" s="2"/>
      <c r="O614" s="2"/>
      <c r="P614" s="2"/>
      <c r="Q614" s="2"/>
      <c r="R614" s="2"/>
      <c r="S614" s="2"/>
    </row>
    <row r="615" spans="8:19">
      <c r="H615" s="3"/>
      <c r="I615" s="3"/>
      <c r="J615" s="2"/>
      <c r="K615" s="2"/>
      <c r="L615" s="2"/>
      <c r="M615" s="2"/>
      <c r="N615" s="2"/>
      <c r="O615" s="2"/>
      <c r="P615" s="2"/>
      <c r="Q615" s="2"/>
      <c r="R615" s="2"/>
      <c r="S615" s="2"/>
    </row>
    <row r="616" spans="8:19">
      <c r="H616" s="3"/>
      <c r="I616" s="3"/>
      <c r="J616" s="2"/>
      <c r="K616" s="2"/>
      <c r="L616" s="2"/>
      <c r="M616" s="2"/>
      <c r="N616" s="2"/>
      <c r="O616" s="2"/>
      <c r="P616" s="2"/>
      <c r="Q616" s="2"/>
      <c r="R616" s="2"/>
      <c r="S616" s="2"/>
    </row>
    <row r="617" spans="8:19">
      <c r="H617" s="3"/>
      <c r="I617" s="3"/>
      <c r="J617" s="2"/>
      <c r="K617" s="2"/>
      <c r="L617" s="2"/>
      <c r="M617" s="2"/>
      <c r="N617" s="2"/>
      <c r="O617" s="2"/>
      <c r="P617" s="2"/>
      <c r="Q617" s="2"/>
      <c r="R617" s="2"/>
      <c r="S617" s="2"/>
    </row>
    <row r="618" spans="8:19">
      <c r="H618" s="3"/>
      <c r="I618" s="3"/>
      <c r="J618" s="2"/>
      <c r="K618" s="2"/>
      <c r="L618" s="2"/>
      <c r="M618" s="2"/>
      <c r="N618" s="2"/>
      <c r="O618" s="2"/>
      <c r="P618" s="2"/>
      <c r="Q618" s="2"/>
      <c r="R618" s="2"/>
      <c r="S618" s="2"/>
    </row>
    <row r="619" spans="8:19">
      <c r="H619" s="3"/>
      <c r="I619" s="3"/>
      <c r="J619" s="2"/>
      <c r="K619" s="2"/>
      <c r="L619" s="2"/>
      <c r="M619" s="2"/>
      <c r="N619" s="2"/>
      <c r="O619" s="2"/>
      <c r="P619" s="2"/>
      <c r="Q619" s="2"/>
      <c r="R619" s="2"/>
      <c r="S619" s="2"/>
    </row>
    <row r="620" spans="8:19">
      <c r="H620" s="3"/>
      <c r="I620" s="3"/>
      <c r="J620" s="2"/>
      <c r="K620" s="2"/>
      <c r="L620" s="2"/>
      <c r="M620" s="2"/>
      <c r="N620" s="2"/>
      <c r="O620" s="2"/>
      <c r="P620" s="2"/>
      <c r="Q620" s="2"/>
      <c r="R620" s="2"/>
      <c r="S620" s="2"/>
    </row>
    <row r="621" spans="8:19">
      <c r="H621" s="3"/>
      <c r="I621" s="3"/>
      <c r="J621" s="2"/>
      <c r="K621" s="2"/>
      <c r="L621" s="2"/>
      <c r="M621" s="2"/>
      <c r="N621" s="2"/>
      <c r="O621" s="2"/>
      <c r="P621" s="2"/>
      <c r="Q621" s="2"/>
      <c r="R621" s="2"/>
      <c r="S621" s="2"/>
    </row>
    <row r="622" spans="8:19">
      <c r="H622" s="3"/>
      <c r="I622" s="3"/>
      <c r="J622" s="2"/>
      <c r="K622" s="2"/>
      <c r="L622" s="2"/>
      <c r="M622" s="2"/>
      <c r="N622" s="2"/>
      <c r="O622" s="2"/>
      <c r="P622" s="2"/>
      <c r="Q622" s="2"/>
      <c r="R622" s="2"/>
      <c r="S622" s="2"/>
    </row>
    <row r="623" spans="8:19">
      <c r="H623" s="3"/>
      <c r="I623" s="3"/>
      <c r="J623" s="2"/>
      <c r="K623" s="2"/>
      <c r="L623" s="2"/>
      <c r="M623" s="2"/>
      <c r="N623" s="2"/>
      <c r="O623" s="2"/>
      <c r="P623" s="2"/>
      <c r="Q623" s="2"/>
      <c r="R623" s="2"/>
      <c r="S623" s="2"/>
    </row>
    <row r="624" spans="8:19">
      <c r="H624" s="3"/>
      <c r="I624" s="3"/>
      <c r="J624" s="2"/>
      <c r="K624" s="2"/>
      <c r="L624" s="2"/>
      <c r="M624" s="2"/>
      <c r="N624" s="2"/>
      <c r="O624" s="2"/>
      <c r="P624" s="2"/>
      <c r="Q624" s="2"/>
      <c r="R624" s="2"/>
      <c r="S624" s="2"/>
    </row>
    <row r="625" spans="8:19">
      <c r="H625" s="3"/>
      <c r="I625" s="3"/>
      <c r="J625" s="2"/>
      <c r="K625" s="2"/>
      <c r="L625" s="2"/>
      <c r="M625" s="2"/>
      <c r="N625" s="2"/>
      <c r="O625" s="2"/>
      <c r="P625" s="2"/>
      <c r="Q625" s="2"/>
      <c r="R625" s="2"/>
      <c r="S625" s="2"/>
    </row>
    <row r="626" spans="8:19">
      <c r="H626" s="3"/>
      <c r="I626" s="3"/>
      <c r="J626" s="2"/>
      <c r="K626" s="2"/>
      <c r="L626" s="2"/>
      <c r="M626" s="2"/>
      <c r="N626" s="2"/>
      <c r="O626" s="2"/>
      <c r="P626" s="2"/>
      <c r="Q626" s="2"/>
      <c r="R626" s="2"/>
      <c r="S626" s="2"/>
    </row>
    <row r="627" spans="8:19">
      <c r="H627" s="3"/>
      <c r="I627" s="3"/>
      <c r="J627" s="2"/>
      <c r="K627" s="2"/>
      <c r="L627" s="2"/>
      <c r="M627" s="2"/>
      <c r="N627" s="2"/>
      <c r="O627" s="2"/>
      <c r="P627" s="2"/>
      <c r="Q627" s="2"/>
      <c r="R627" s="2"/>
      <c r="S627" s="2"/>
    </row>
    <row r="628" spans="8:19">
      <c r="H628" s="3"/>
      <c r="I628" s="3"/>
      <c r="J628" s="2"/>
      <c r="K628" s="2"/>
      <c r="L628" s="2"/>
      <c r="M628" s="2"/>
      <c r="N628" s="2"/>
      <c r="O628" s="2"/>
      <c r="P628" s="2"/>
      <c r="Q628" s="2"/>
      <c r="R628" s="2"/>
      <c r="S628" s="2"/>
    </row>
    <row r="629" spans="8:19">
      <c r="H629" s="3"/>
      <c r="I629" s="3"/>
      <c r="J629" s="2"/>
      <c r="K629" s="2"/>
      <c r="L629" s="2"/>
      <c r="M629" s="2"/>
      <c r="N629" s="2"/>
      <c r="O629" s="2"/>
      <c r="P629" s="2"/>
      <c r="Q629" s="2"/>
      <c r="R629" s="2"/>
      <c r="S629" s="2"/>
    </row>
    <row r="630" spans="8:19">
      <c r="H630" s="3"/>
      <c r="I630" s="3"/>
      <c r="J630" s="2"/>
      <c r="K630" s="2"/>
      <c r="L630" s="2"/>
      <c r="M630" s="2"/>
      <c r="N630" s="2"/>
      <c r="O630" s="2"/>
      <c r="P630" s="2"/>
      <c r="Q630" s="2"/>
      <c r="R630" s="2"/>
      <c r="S630" s="2"/>
    </row>
    <row r="631" spans="8:19">
      <c r="H631" s="3"/>
      <c r="I631" s="3"/>
      <c r="J631" s="2"/>
      <c r="K631" s="2"/>
      <c r="L631" s="2"/>
      <c r="M631" s="2"/>
      <c r="N631" s="2"/>
      <c r="O631" s="2"/>
      <c r="P631" s="2"/>
      <c r="Q631" s="2"/>
      <c r="R631" s="2"/>
      <c r="S631" s="2"/>
    </row>
    <row r="632" spans="8:19">
      <c r="H632" s="3"/>
      <c r="I632" s="3"/>
      <c r="J632" s="2"/>
      <c r="K632" s="2"/>
      <c r="L632" s="2"/>
      <c r="M632" s="2"/>
      <c r="N632" s="2"/>
      <c r="O632" s="2"/>
      <c r="P632" s="2"/>
      <c r="Q632" s="2"/>
      <c r="R632" s="2"/>
      <c r="S632" s="2"/>
    </row>
    <row r="633" spans="8:19">
      <c r="H633" s="3"/>
      <c r="I633" s="3"/>
      <c r="J633" s="2"/>
      <c r="K633" s="2"/>
      <c r="L633" s="2"/>
      <c r="M633" s="2"/>
      <c r="N633" s="2"/>
      <c r="O633" s="2"/>
      <c r="P633" s="2"/>
      <c r="Q633" s="2"/>
      <c r="R633" s="2"/>
      <c r="S633" s="2"/>
    </row>
    <row r="634" spans="8:19">
      <c r="H634" s="3"/>
      <c r="I634" s="3"/>
      <c r="J634" s="2"/>
      <c r="K634" s="2"/>
      <c r="L634" s="2"/>
      <c r="M634" s="2"/>
      <c r="N634" s="2"/>
      <c r="O634" s="2"/>
      <c r="P634" s="2"/>
      <c r="Q634" s="2"/>
      <c r="R634" s="2"/>
      <c r="S634" s="2"/>
    </row>
    <row r="635" spans="8:19">
      <c r="H635" s="3"/>
      <c r="I635" s="3"/>
      <c r="J635" s="2"/>
      <c r="K635" s="2"/>
      <c r="L635" s="2"/>
      <c r="M635" s="2"/>
      <c r="N635" s="2"/>
      <c r="O635" s="2"/>
      <c r="P635" s="2"/>
      <c r="Q635" s="2"/>
      <c r="R635" s="2"/>
      <c r="S635" s="2"/>
    </row>
    <row r="636" spans="8:19">
      <c r="H636" s="3"/>
      <c r="I636" s="3"/>
      <c r="J636" s="2"/>
      <c r="K636" s="2"/>
      <c r="L636" s="2"/>
      <c r="M636" s="2"/>
      <c r="N636" s="2"/>
      <c r="O636" s="2"/>
      <c r="P636" s="2"/>
      <c r="Q636" s="2"/>
      <c r="R636" s="2"/>
      <c r="S636" s="2"/>
    </row>
    <row r="637" spans="8:19">
      <c r="H637" s="3"/>
      <c r="I637" s="3"/>
      <c r="J637" s="2"/>
      <c r="K637" s="2"/>
      <c r="L637" s="2"/>
      <c r="M637" s="2"/>
      <c r="N637" s="2"/>
      <c r="O637" s="2"/>
      <c r="P637" s="2"/>
      <c r="Q637" s="2"/>
      <c r="R637" s="2"/>
      <c r="S637" s="2"/>
    </row>
    <row r="638" spans="8:19">
      <c r="H638" s="3"/>
      <c r="I638" s="3"/>
      <c r="J638" s="2"/>
      <c r="K638" s="2"/>
      <c r="L638" s="2"/>
      <c r="M638" s="2"/>
      <c r="N638" s="2"/>
      <c r="O638" s="2"/>
      <c r="P638" s="2"/>
      <c r="Q638" s="2"/>
      <c r="R638" s="2"/>
      <c r="S638" s="2"/>
    </row>
    <row r="639" spans="8:19">
      <c r="H639" s="3"/>
      <c r="I639" s="3"/>
      <c r="J639" s="2"/>
      <c r="K639" s="2"/>
      <c r="L639" s="2"/>
      <c r="M639" s="2"/>
      <c r="N639" s="2"/>
      <c r="O639" s="2"/>
      <c r="P639" s="2"/>
      <c r="Q639" s="2"/>
      <c r="R639" s="2"/>
      <c r="S639" s="2"/>
    </row>
    <row r="640" spans="8:19">
      <c r="H640" s="3"/>
      <c r="I640" s="3"/>
      <c r="J640" s="2"/>
      <c r="K640" s="2"/>
      <c r="L640" s="2"/>
      <c r="M640" s="2"/>
      <c r="N640" s="2"/>
      <c r="O640" s="2"/>
      <c r="P640" s="2"/>
      <c r="Q640" s="2"/>
      <c r="R640" s="2"/>
      <c r="S640" s="2"/>
    </row>
    <row r="641" spans="8:19">
      <c r="H641" s="3"/>
      <c r="I641" s="3"/>
      <c r="J641" s="2"/>
      <c r="K641" s="2"/>
      <c r="L641" s="2"/>
      <c r="M641" s="2"/>
      <c r="N641" s="2"/>
      <c r="O641" s="2"/>
      <c r="P641" s="2"/>
      <c r="Q641" s="2"/>
      <c r="R641" s="2"/>
      <c r="S641" s="2"/>
    </row>
    <row r="642" spans="8:19">
      <c r="H642" s="3"/>
      <c r="I642" s="3"/>
      <c r="J642" s="2"/>
      <c r="K642" s="2"/>
      <c r="L642" s="2"/>
      <c r="M642" s="2"/>
      <c r="N642" s="2"/>
      <c r="O642" s="2"/>
      <c r="P642" s="2"/>
      <c r="Q642" s="2"/>
      <c r="R642" s="2"/>
      <c r="S642" s="2"/>
    </row>
    <row r="643" spans="8:19">
      <c r="H643" s="3"/>
      <c r="I643" s="3"/>
      <c r="J643" s="2"/>
      <c r="K643" s="2"/>
      <c r="L643" s="2"/>
      <c r="M643" s="2"/>
      <c r="N643" s="2"/>
      <c r="O643" s="2"/>
      <c r="P643" s="2"/>
      <c r="Q643" s="2"/>
      <c r="R643" s="2"/>
      <c r="S643" s="2"/>
    </row>
    <row r="644" spans="8:19">
      <c r="H644" s="3"/>
      <c r="I644" s="3"/>
      <c r="J644" s="2"/>
      <c r="K644" s="2"/>
      <c r="L644" s="2"/>
      <c r="M644" s="2"/>
      <c r="N644" s="2"/>
      <c r="O644" s="2"/>
      <c r="P644" s="2"/>
      <c r="Q644" s="2"/>
      <c r="R644" s="2"/>
      <c r="S644" s="2"/>
    </row>
    <row r="645" spans="8:19">
      <c r="H645" s="3"/>
      <c r="I645" s="3"/>
      <c r="J645" s="2"/>
      <c r="K645" s="2"/>
      <c r="L645" s="2"/>
      <c r="M645" s="2"/>
      <c r="N645" s="2"/>
      <c r="O645" s="2"/>
      <c r="P645" s="2"/>
      <c r="Q645" s="2"/>
      <c r="R645" s="2"/>
      <c r="S645" s="2"/>
    </row>
    <row r="646" spans="8:19">
      <c r="H646" s="3"/>
      <c r="I646" s="3"/>
      <c r="J646" s="2"/>
      <c r="K646" s="2"/>
      <c r="L646" s="2"/>
      <c r="M646" s="2"/>
      <c r="N646" s="2"/>
      <c r="O646" s="2"/>
      <c r="P646" s="2"/>
      <c r="Q646" s="2"/>
      <c r="R646" s="2"/>
      <c r="S646" s="2"/>
    </row>
    <row r="647" spans="8:19">
      <c r="H647" s="3"/>
      <c r="I647" s="3"/>
      <c r="J647" s="2"/>
      <c r="K647" s="2"/>
      <c r="L647" s="2"/>
      <c r="M647" s="2"/>
      <c r="N647" s="2"/>
      <c r="O647" s="2"/>
      <c r="P647" s="2"/>
      <c r="Q647" s="2"/>
      <c r="R647" s="2"/>
      <c r="S647" s="2"/>
    </row>
    <row r="648" spans="8:19">
      <c r="H648" s="3"/>
      <c r="I648" s="3"/>
      <c r="J648" s="2"/>
      <c r="K648" s="2"/>
      <c r="L648" s="2"/>
      <c r="M648" s="2"/>
      <c r="N648" s="2"/>
      <c r="O648" s="2"/>
      <c r="P648" s="2"/>
      <c r="Q648" s="2"/>
      <c r="R648" s="2"/>
      <c r="S648" s="2"/>
    </row>
    <row r="649" spans="8:19">
      <c r="H649" s="3"/>
      <c r="I649" s="3"/>
      <c r="J649" s="2"/>
      <c r="K649" s="2"/>
      <c r="L649" s="2"/>
      <c r="M649" s="2"/>
      <c r="N649" s="2"/>
      <c r="O649" s="2"/>
      <c r="P649" s="2"/>
      <c r="Q649" s="2"/>
      <c r="R649" s="2"/>
      <c r="S649" s="2"/>
    </row>
    <row r="650" spans="8:19">
      <c r="H650" s="3"/>
      <c r="I650" s="3"/>
      <c r="J650" s="2"/>
      <c r="K650" s="2"/>
      <c r="L650" s="2"/>
      <c r="M650" s="2"/>
      <c r="N650" s="2"/>
      <c r="O650" s="2"/>
      <c r="P650" s="2"/>
      <c r="Q650" s="2"/>
      <c r="R650" s="2"/>
      <c r="S650" s="2"/>
    </row>
    <row r="651" spans="8:19">
      <c r="H651" s="3"/>
      <c r="I651" s="3"/>
      <c r="J651" s="2"/>
      <c r="K651" s="2"/>
      <c r="L651" s="2"/>
      <c r="M651" s="2"/>
      <c r="N651" s="2"/>
      <c r="O651" s="2"/>
      <c r="P651" s="2"/>
      <c r="Q651" s="2"/>
      <c r="R651" s="2"/>
      <c r="S651" s="2"/>
    </row>
    <row r="652" spans="8:19">
      <c r="H652" s="3"/>
      <c r="I652" s="3"/>
      <c r="J652" s="2"/>
      <c r="K652" s="2"/>
      <c r="L652" s="2"/>
      <c r="M652" s="2"/>
      <c r="N652" s="2"/>
      <c r="O652" s="2"/>
      <c r="P652" s="2"/>
      <c r="Q652" s="2"/>
      <c r="R652" s="2"/>
      <c r="S652" s="2"/>
    </row>
    <row r="653" spans="8:19">
      <c r="H653" s="3"/>
      <c r="I653" s="3"/>
      <c r="J653" s="2"/>
      <c r="K653" s="2"/>
      <c r="L653" s="2"/>
      <c r="M653" s="2"/>
      <c r="N653" s="2"/>
      <c r="O653" s="2"/>
      <c r="P653" s="2"/>
      <c r="Q653" s="2"/>
      <c r="R653" s="2"/>
      <c r="S653" s="2"/>
    </row>
    <row r="654" spans="8:19">
      <c r="H654" s="3"/>
      <c r="I654" s="3"/>
      <c r="J654" s="2"/>
      <c r="K654" s="2"/>
      <c r="L654" s="2"/>
      <c r="M654" s="2"/>
      <c r="N654" s="2"/>
      <c r="O654" s="2"/>
      <c r="P654" s="2"/>
      <c r="Q654" s="2"/>
      <c r="R654" s="2"/>
      <c r="S654" s="2"/>
    </row>
    <row r="655" spans="8:19">
      <c r="H655" s="3"/>
      <c r="I655" s="3"/>
      <c r="J655" s="2"/>
      <c r="K655" s="2"/>
      <c r="L655" s="2"/>
      <c r="M655" s="2"/>
      <c r="N655" s="2"/>
      <c r="O655" s="2"/>
      <c r="P655" s="2"/>
      <c r="Q655" s="2"/>
      <c r="R655" s="2"/>
      <c r="S655" s="2"/>
    </row>
    <row r="656" spans="8:19">
      <c r="H656" s="3"/>
      <c r="I656" s="3"/>
      <c r="J656" s="2"/>
      <c r="K656" s="2"/>
      <c r="L656" s="2"/>
      <c r="M656" s="2"/>
      <c r="N656" s="2"/>
      <c r="O656" s="2"/>
      <c r="P656" s="2"/>
      <c r="Q656" s="2"/>
      <c r="R656" s="2"/>
      <c r="S656" s="2"/>
    </row>
    <row r="657" spans="8:19">
      <c r="H657" s="3"/>
      <c r="I657" s="3"/>
      <c r="J657" s="2"/>
      <c r="K657" s="2"/>
      <c r="L657" s="2"/>
      <c r="M657" s="2"/>
      <c r="N657" s="2"/>
      <c r="O657" s="2"/>
      <c r="P657" s="2"/>
      <c r="Q657" s="2"/>
      <c r="R657" s="2"/>
      <c r="S657" s="2"/>
    </row>
    <row r="658" spans="8:19">
      <c r="H658" s="3"/>
      <c r="I658" s="3"/>
      <c r="J658" s="2"/>
      <c r="K658" s="2"/>
      <c r="L658" s="2"/>
      <c r="M658" s="2"/>
      <c r="N658" s="2"/>
      <c r="O658" s="2"/>
      <c r="P658" s="2"/>
      <c r="Q658" s="2"/>
      <c r="R658" s="2"/>
      <c r="S658" s="2"/>
    </row>
    <row r="659" spans="8:19">
      <c r="H659" s="3"/>
      <c r="I659" s="3"/>
      <c r="J659" s="2"/>
      <c r="K659" s="2"/>
      <c r="L659" s="2"/>
      <c r="M659" s="2"/>
      <c r="N659" s="2"/>
      <c r="O659" s="2"/>
      <c r="P659" s="2"/>
      <c r="Q659" s="2"/>
      <c r="R659" s="2"/>
      <c r="S659" s="2"/>
    </row>
    <row r="660" spans="8:19">
      <c r="H660" s="3"/>
      <c r="I660" s="3"/>
      <c r="J660" s="2"/>
      <c r="K660" s="2"/>
      <c r="L660" s="2"/>
      <c r="M660" s="2"/>
      <c r="N660" s="2"/>
      <c r="O660" s="2"/>
      <c r="P660" s="2"/>
      <c r="Q660" s="2"/>
      <c r="R660" s="2"/>
      <c r="S660" s="2"/>
    </row>
    <row r="661" spans="8:19">
      <c r="H661" s="3"/>
      <c r="I661" s="3"/>
      <c r="J661" s="2"/>
      <c r="K661" s="2"/>
      <c r="L661" s="2"/>
      <c r="M661" s="2"/>
      <c r="N661" s="2"/>
      <c r="O661" s="2"/>
      <c r="P661" s="2"/>
      <c r="Q661" s="2"/>
      <c r="R661" s="2"/>
      <c r="S661" s="2"/>
    </row>
    <row r="662" spans="8:19">
      <c r="H662" s="3"/>
      <c r="I662" s="3"/>
      <c r="J662" s="2"/>
      <c r="K662" s="2"/>
      <c r="L662" s="2"/>
      <c r="M662" s="2"/>
      <c r="N662" s="2"/>
      <c r="O662" s="2"/>
      <c r="P662" s="2"/>
      <c r="Q662" s="2"/>
      <c r="R662" s="2"/>
      <c r="S662" s="2"/>
    </row>
    <row r="663" spans="8:19">
      <c r="H663" s="3"/>
      <c r="I663" s="3"/>
      <c r="J663" s="2"/>
      <c r="K663" s="2"/>
      <c r="L663" s="2"/>
      <c r="M663" s="2"/>
      <c r="N663" s="2"/>
      <c r="O663" s="2"/>
      <c r="P663" s="2"/>
      <c r="Q663" s="2"/>
      <c r="R663" s="2"/>
      <c r="S663" s="2"/>
    </row>
    <row r="664" spans="8:19">
      <c r="H664" s="3"/>
      <c r="I664" s="3"/>
      <c r="J664" s="2"/>
      <c r="K664" s="2"/>
      <c r="L664" s="2"/>
      <c r="M664" s="2"/>
      <c r="N664" s="2"/>
      <c r="O664" s="2"/>
      <c r="P664" s="2"/>
      <c r="Q664" s="2"/>
      <c r="R664" s="2"/>
      <c r="S664" s="2"/>
    </row>
    <row r="665" spans="8:19">
      <c r="H665" s="3"/>
      <c r="I665" s="3"/>
      <c r="J665" s="2"/>
      <c r="K665" s="2"/>
      <c r="L665" s="2"/>
      <c r="M665" s="2"/>
      <c r="N665" s="2"/>
      <c r="O665" s="2"/>
      <c r="P665" s="2"/>
      <c r="Q665" s="2"/>
      <c r="R665" s="2"/>
      <c r="S665" s="2"/>
    </row>
    <row r="666" spans="8:19">
      <c r="H666" s="3"/>
      <c r="I666" s="3"/>
      <c r="J666" s="2"/>
      <c r="K666" s="2"/>
      <c r="L666" s="2"/>
      <c r="M666" s="2"/>
      <c r="N666" s="2"/>
      <c r="O666" s="2"/>
      <c r="P666" s="2"/>
      <c r="Q666" s="2"/>
      <c r="R666" s="2"/>
      <c r="S666" s="2"/>
    </row>
    <row r="667" spans="8:19">
      <c r="H667" s="3"/>
      <c r="I667" s="3"/>
      <c r="J667" s="2"/>
      <c r="K667" s="2"/>
      <c r="L667" s="2"/>
      <c r="M667" s="2"/>
      <c r="N667" s="2"/>
      <c r="O667" s="2"/>
      <c r="P667" s="2"/>
      <c r="Q667" s="2"/>
      <c r="R667" s="2"/>
      <c r="S667" s="2"/>
    </row>
    <row r="668" spans="8:19">
      <c r="H668" s="3"/>
      <c r="I668" s="3"/>
      <c r="J668" s="2"/>
      <c r="K668" s="2"/>
      <c r="L668" s="2"/>
      <c r="M668" s="2"/>
      <c r="N668" s="2"/>
      <c r="O668" s="2"/>
      <c r="P668" s="2"/>
      <c r="Q668" s="2"/>
      <c r="R668" s="2"/>
      <c r="S668" s="2"/>
    </row>
    <row r="669" spans="8:19">
      <c r="H669" s="3"/>
      <c r="I669" s="3"/>
      <c r="J669" s="2"/>
      <c r="K669" s="2"/>
      <c r="L669" s="2"/>
      <c r="M669" s="2"/>
      <c r="N669" s="2"/>
      <c r="O669" s="2"/>
      <c r="P669" s="2"/>
      <c r="Q669" s="2"/>
      <c r="R669" s="2"/>
      <c r="S669" s="2"/>
    </row>
    <row r="670" spans="8:19">
      <c r="H670" s="3"/>
      <c r="I670" s="3"/>
      <c r="J670" s="2"/>
      <c r="K670" s="2"/>
      <c r="L670" s="2"/>
      <c r="M670" s="2"/>
      <c r="N670" s="2"/>
      <c r="O670" s="2"/>
      <c r="P670" s="2"/>
      <c r="Q670" s="2"/>
      <c r="R670" s="2"/>
      <c r="S670" s="2"/>
    </row>
    <row r="671" spans="8:19">
      <c r="H671" s="3"/>
      <c r="I671" s="3"/>
      <c r="J671" s="2"/>
      <c r="K671" s="2"/>
      <c r="L671" s="2"/>
      <c r="M671" s="2"/>
      <c r="N671" s="2"/>
      <c r="O671" s="2"/>
      <c r="P671" s="2"/>
      <c r="Q671" s="2"/>
      <c r="R671" s="2"/>
      <c r="S671" s="2"/>
    </row>
    <row r="672" spans="8:19">
      <c r="H672" s="3"/>
      <c r="I672" s="3"/>
      <c r="J672" s="2"/>
      <c r="K672" s="2"/>
      <c r="L672" s="2"/>
      <c r="M672" s="2"/>
      <c r="N672" s="2"/>
      <c r="O672" s="2"/>
      <c r="P672" s="2"/>
      <c r="Q672" s="2"/>
      <c r="R672" s="2"/>
      <c r="S672" s="2"/>
    </row>
    <row r="673" spans="8:19">
      <c r="H673" s="3"/>
      <c r="I673" s="3"/>
      <c r="J673" s="2"/>
      <c r="K673" s="2"/>
      <c r="L673" s="2"/>
      <c r="M673" s="2"/>
      <c r="N673" s="2"/>
      <c r="O673" s="2"/>
      <c r="P673" s="2"/>
      <c r="Q673" s="2"/>
      <c r="R673" s="2"/>
      <c r="S673" s="2"/>
    </row>
    <row r="674" spans="8:19">
      <c r="H674" s="3"/>
      <c r="I674" s="3"/>
      <c r="J674" s="2"/>
      <c r="K674" s="2"/>
      <c r="L674" s="2"/>
      <c r="M674" s="2"/>
      <c r="N674" s="2"/>
      <c r="O674" s="2"/>
      <c r="P674" s="2"/>
      <c r="Q674" s="2"/>
      <c r="R674" s="2"/>
      <c r="S674" s="2"/>
    </row>
    <row r="675" spans="8:19">
      <c r="H675" s="3"/>
      <c r="I675" s="3"/>
      <c r="J675" s="2"/>
      <c r="K675" s="2"/>
      <c r="L675" s="2"/>
      <c r="M675" s="2"/>
      <c r="N675" s="2"/>
      <c r="O675" s="2"/>
      <c r="P675" s="2"/>
      <c r="Q675" s="2"/>
      <c r="R675" s="2"/>
      <c r="S675" s="2"/>
    </row>
    <row r="676" spans="8:19">
      <c r="H676" s="3"/>
      <c r="I676" s="3"/>
      <c r="J676" s="2"/>
      <c r="K676" s="2"/>
      <c r="L676" s="2"/>
      <c r="M676" s="2"/>
      <c r="N676" s="2"/>
      <c r="O676" s="2"/>
      <c r="P676" s="2"/>
      <c r="Q676" s="2"/>
      <c r="R676" s="2"/>
      <c r="S676" s="2"/>
    </row>
    <row r="677" spans="8:19">
      <c r="H677" s="3"/>
      <c r="I677" s="3"/>
      <c r="J677" s="2"/>
      <c r="K677" s="2"/>
      <c r="L677" s="2"/>
      <c r="M677" s="2"/>
      <c r="N677" s="2"/>
      <c r="O677" s="2"/>
      <c r="P677" s="2"/>
      <c r="Q677" s="2"/>
      <c r="R677" s="2"/>
      <c r="S677" s="2"/>
    </row>
    <row r="678" spans="8:19">
      <c r="H678" s="3"/>
      <c r="I678" s="3"/>
      <c r="J678" s="2"/>
      <c r="K678" s="2"/>
      <c r="L678" s="2"/>
      <c r="M678" s="2"/>
      <c r="N678" s="2"/>
      <c r="O678" s="2"/>
      <c r="P678" s="2"/>
      <c r="Q678" s="2"/>
      <c r="R678" s="2"/>
      <c r="S678" s="2"/>
    </row>
    <row r="679" spans="8:19">
      <c r="H679" s="3"/>
      <c r="I679" s="3"/>
      <c r="J679" s="2"/>
      <c r="K679" s="2"/>
      <c r="L679" s="2"/>
      <c r="M679" s="2"/>
      <c r="N679" s="2"/>
      <c r="O679" s="2"/>
      <c r="P679" s="2"/>
      <c r="Q679" s="2"/>
      <c r="R679" s="2"/>
      <c r="S679" s="2"/>
    </row>
    <row r="680" spans="8:19">
      <c r="H680" s="3"/>
      <c r="I680" s="3"/>
      <c r="J680" s="2"/>
      <c r="K680" s="2"/>
      <c r="L680" s="2"/>
      <c r="M680" s="2"/>
      <c r="N680" s="2"/>
      <c r="O680" s="2"/>
      <c r="P680" s="2"/>
      <c r="Q680" s="2"/>
      <c r="R680" s="2"/>
      <c r="S680" s="2"/>
    </row>
    <row r="681" spans="8:19">
      <c r="H681" s="3"/>
      <c r="I681" s="3"/>
      <c r="J681" s="2"/>
      <c r="K681" s="2"/>
      <c r="L681" s="2"/>
      <c r="M681" s="2"/>
      <c r="N681" s="2"/>
      <c r="O681" s="2"/>
      <c r="P681" s="2"/>
      <c r="Q681" s="2"/>
      <c r="R681" s="2"/>
      <c r="S681" s="2"/>
    </row>
    <row r="682" spans="8:19">
      <c r="H682" s="3"/>
      <c r="I682" s="3"/>
      <c r="J682" s="2"/>
      <c r="K682" s="2"/>
      <c r="L682" s="2"/>
      <c r="M682" s="2"/>
      <c r="N682" s="2"/>
      <c r="O682" s="2"/>
      <c r="P682" s="2"/>
      <c r="Q682" s="2"/>
      <c r="R682" s="2"/>
      <c r="S682" s="2"/>
    </row>
    <row r="683" spans="8:19">
      <c r="H683" s="3"/>
      <c r="I683" s="3"/>
      <c r="J683" s="2"/>
      <c r="K683" s="2"/>
      <c r="L683" s="2"/>
      <c r="M683" s="2"/>
      <c r="N683" s="2"/>
      <c r="O683" s="2"/>
      <c r="P683" s="2"/>
      <c r="Q683" s="2"/>
      <c r="R683" s="2"/>
      <c r="S683" s="2"/>
    </row>
    <row r="684" spans="8:19">
      <c r="H684" s="3"/>
      <c r="I684" s="3"/>
      <c r="J684" s="2"/>
      <c r="K684" s="2"/>
      <c r="L684" s="2"/>
      <c r="M684" s="2"/>
      <c r="N684" s="2"/>
      <c r="O684" s="2"/>
      <c r="P684" s="2"/>
      <c r="Q684" s="2"/>
      <c r="R684" s="2"/>
      <c r="S684" s="2"/>
    </row>
    <row r="685" spans="8:19">
      <c r="H685" s="3"/>
      <c r="I685" s="3"/>
      <c r="J685" s="2"/>
      <c r="K685" s="2"/>
      <c r="L685" s="2"/>
      <c r="M685" s="2"/>
      <c r="N685" s="2"/>
      <c r="O685" s="2"/>
      <c r="P685" s="2"/>
      <c r="Q685" s="2"/>
      <c r="R685" s="2"/>
      <c r="S685" s="2"/>
    </row>
    <row r="686" spans="8:19">
      <c r="H686" s="3"/>
      <c r="I686" s="3"/>
      <c r="J686" s="2"/>
      <c r="K686" s="2"/>
      <c r="L686" s="2"/>
      <c r="M686" s="2"/>
      <c r="N686" s="2"/>
      <c r="O686" s="2"/>
      <c r="P686" s="2"/>
      <c r="Q686" s="2"/>
      <c r="R686" s="2"/>
      <c r="S686" s="2"/>
    </row>
    <row r="687" spans="8:19">
      <c r="H687" s="3"/>
      <c r="I687" s="3"/>
      <c r="J687" s="2"/>
      <c r="K687" s="2"/>
      <c r="L687" s="2"/>
      <c r="M687" s="2"/>
      <c r="N687" s="2"/>
      <c r="O687" s="2"/>
      <c r="P687" s="2"/>
      <c r="Q687" s="2"/>
      <c r="R687" s="2"/>
      <c r="S687" s="2"/>
    </row>
    <row r="688" spans="8:19">
      <c r="H688" s="3"/>
      <c r="I688" s="3"/>
      <c r="J688" s="2"/>
      <c r="K688" s="2"/>
      <c r="L688" s="2"/>
      <c r="M688" s="2"/>
      <c r="N688" s="2"/>
      <c r="O688" s="2"/>
      <c r="P688" s="2"/>
      <c r="Q688" s="2"/>
      <c r="R688" s="2"/>
      <c r="S688" s="2"/>
    </row>
    <row r="689" spans="8:19">
      <c r="H689" s="3"/>
      <c r="I689" s="3"/>
      <c r="J689" s="2"/>
      <c r="K689" s="2"/>
      <c r="L689" s="2"/>
      <c r="M689" s="2"/>
      <c r="N689" s="2"/>
      <c r="O689" s="2"/>
      <c r="P689" s="2"/>
      <c r="Q689" s="2"/>
      <c r="R689" s="2"/>
      <c r="S689" s="2"/>
    </row>
    <row r="690" spans="8:19">
      <c r="H690" s="3"/>
      <c r="I690" s="3"/>
      <c r="J690" s="2"/>
      <c r="K690" s="2"/>
      <c r="L690" s="2"/>
      <c r="M690" s="2"/>
      <c r="N690" s="2"/>
      <c r="O690" s="2"/>
      <c r="P690" s="2"/>
      <c r="Q690" s="2"/>
      <c r="R690" s="2"/>
      <c r="S690" s="2"/>
    </row>
    <row r="691" spans="8:19">
      <c r="H691" s="3"/>
      <c r="I691" s="3"/>
      <c r="J691" s="2"/>
      <c r="K691" s="2"/>
      <c r="L691" s="2"/>
      <c r="M691" s="2"/>
      <c r="N691" s="2"/>
      <c r="O691" s="2"/>
      <c r="P691" s="2"/>
      <c r="Q691" s="2"/>
      <c r="R691" s="2"/>
      <c r="S691" s="2"/>
    </row>
    <row r="692" spans="8:19">
      <c r="H692" s="3"/>
      <c r="I692" s="3"/>
      <c r="J692" s="2"/>
      <c r="K692" s="2"/>
      <c r="L692" s="2"/>
      <c r="M692" s="2"/>
      <c r="N692" s="2"/>
      <c r="O692" s="2"/>
      <c r="P692" s="2"/>
      <c r="Q692" s="2"/>
      <c r="R692" s="2"/>
      <c r="S692" s="2"/>
    </row>
    <row r="693" spans="8:19">
      <c r="H693" s="3"/>
      <c r="I693" s="3"/>
      <c r="J693" s="2"/>
      <c r="K693" s="2"/>
      <c r="L693" s="2"/>
      <c r="M693" s="2"/>
      <c r="N693" s="2"/>
      <c r="O693" s="2"/>
      <c r="P693" s="2"/>
      <c r="Q693" s="2"/>
      <c r="R693" s="2"/>
      <c r="S693" s="2"/>
    </row>
    <row r="694" spans="8:19">
      <c r="H694" s="3"/>
      <c r="I694" s="3"/>
      <c r="J694" s="2"/>
      <c r="K694" s="2"/>
      <c r="L694" s="2"/>
      <c r="M694" s="2"/>
      <c r="N694" s="2"/>
      <c r="O694" s="2"/>
      <c r="P694" s="2"/>
      <c r="Q694" s="2"/>
      <c r="R694" s="2"/>
      <c r="S694" s="2"/>
    </row>
    <row r="695" spans="8:19">
      <c r="H695" s="3"/>
      <c r="I695" s="3"/>
      <c r="J695" s="2"/>
      <c r="K695" s="2"/>
      <c r="L695" s="2"/>
      <c r="M695" s="2"/>
      <c r="N695" s="2"/>
      <c r="O695" s="2"/>
      <c r="P695" s="2"/>
      <c r="Q695" s="2"/>
      <c r="R695" s="2"/>
      <c r="S695" s="2"/>
    </row>
    <row r="696" spans="8:19">
      <c r="H696" s="3"/>
      <c r="I696" s="3"/>
      <c r="J696" s="2"/>
      <c r="K696" s="2"/>
      <c r="L696" s="2"/>
      <c r="M696" s="2"/>
      <c r="N696" s="2"/>
      <c r="O696" s="2"/>
      <c r="P696" s="2"/>
      <c r="Q696" s="2"/>
      <c r="R696" s="2"/>
      <c r="S696" s="2"/>
    </row>
    <row r="697" spans="8:19">
      <c r="H697" s="3"/>
      <c r="I697" s="3"/>
      <c r="J697" s="2"/>
      <c r="K697" s="2"/>
      <c r="L697" s="2"/>
      <c r="M697" s="2"/>
      <c r="N697" s="2"/>
      <c r="O697" s="2"/>
      <c r="P697" s="2"/>
      <c r="Q697" s="2"/>
      <c r="R697" s="2"/>
      <c r="S697" s="2"/>
    </row>
    <row r="698" spans="8:19">
      <c r="H698" s="3"/>
      <c r="I698" s="3"/>
      <c r="J698" s="2"/>
      <c r="K698" s="2"/>
      <c r="L698" s="2"/>
      <c r="M698" s="2"/>
      <c r="N698" s="2"/>
      <c r="O698" s="2"/>
      <c r="P698" s="2"/>
      <c r="Q698" s="2"/>
      <c r="R698" s="2"/>
      <c r="S698" s="2"/>
    </row>
    <row r="699" spans="8:19">
      <c r="H699" s="3"/>
      <c r="I699" s="3"/>
      <c r="J699" s="2"/>
      <c r="K699" s="2"/>
      <c r="L699" s="2"/>
      <c r="M699" s="2"/>
      <c r="N699" s="2"/>
      <c r="O699" s="2"/>
      <c r="P699" s="2"/>
      <c r="Q699" s="2"/>
      <c r="R699" s="2"/>
      <c r="S699" s="2"/>
    </row>
    <row r="700" spans="8:19">
      <c r="H700" s="3"/>
      <c r="I700" s="3"/>
      <c r="J700" s="2"/>
      <c r="K700" s="2"/>
      <c r="L700" s="2"/>
      <c r="M700" s="2"/>
      <c r="N700" s="2"/>
      <c r="O700" s="2"/>
      <c r="P700" s="2"/>
      <c r="Q700" s="2"/>
      <c r="R700" s="2"/>
      <c r="S700" s="2"/>
    </row>
    <row r="701" spans="8:19">
      <c r="H701" s="3"/>
      <c r="I701" s="3"/>
      <c r="J701" s="2"/>
      <c r="K701" s="2"/>
      <c r="L701" s="2"/>
      <c r="M701" s="2"/>
      <c r="N701" s="2"/>
      <c r="O701" s="2"/>
      <c r="P701" s="2"/>
      <c r="Q701" s="2"/>
      <c r="R701" s="2"/>
      <c r="S701" s="2"/>
    </row>
    <row r="702" spans="8:19">
      <c r="H702" s="3"/>
      <c r="I702" s="3"/>
      <c r="J702" s="2"/>
      <c r="K702" s="2"/>
      <c r="L702" s="2"/>
      <c r="M702" s="2"/>
      <c r="N702" s="2"/>
      <c r="O702" s="2"/>
      <c r="P702" s="2"/>
      <c r="Q702" s="2"/>
      <c r="R702" s="2"/>
      <c r="S702" s="2"/>
    </row>
    <row r="703" spans="8:19">
      <c r="H703" s="3"/>
      <c r="I703" s="3"/>
      <c r="J703" s="2"/>
      <c r="K703" s="2"/>
      <c r="L703" s="2"/>
      <c r="M703" s="2"/>
      <c r="N703" s="2"/>
      <c r="O703" s="2"/>
      <c r="P703" s="2"/>
      <c r="Q703" s="2"/>
      <c r="R703" s="2"/>
      <c r="S703" s="2"/>
    </row>
    <row r="704" spans="8:19">
      <c r="H704" s="3"/>
      <c r="I704" s="3"/>
      <c r="J704" s="2"/>
      <c r="K704" s="2"/>
      <c r="L704" s="2"/>
      <c r="M704" s="2"/>
      <c r="N704" s="2"/>
      <c r="O704" s="2"/>
      <c r="P704" s="2"/>
      <c r="Q704" s="2"/>
      <c r="R704" s="2"/>
      <c r="S704" s="2"/>
    </row>
    <row r="705" spans="8:19">
      <c r="H705" s="3"/>
      <c r="I705" s="3"/>
      <c r="J705" s="2"/>
      <c r="K705" s="2"/>
      <c r="L705" s="2"/>
      <c r="M705" s="2"/>
      <c r="N705" s="2"/>
      <c r="O705" s="2"/>
      <c r="P705" s="2"/>
      <c r="Q705" s="2"/>
      <c r="R705" s="2"/>
      <c r="S705" s="2"/>
    </row>
    <row r="706" spans="8:19">
      <c r="H706" s="3"/>
      <c r="I706" s="3"/>
      <c r="J706" s="2"/>
      <c r="K706" s="2"/>
      <c r="L706" s="2"/>
      <c r="M706" s="2"/>
      <c r="N706" s="2"/>
      <c r="O706" s="2"/>
      <c r="P706" s="2"/>
      <c r="Q706" s="2"/>
      <c r="R706" s="2"/>
      <c r="S706" s="2"/>
    </row>
    <row r="707" spans="8:19">
      <c r="H707" s="3"/>
      <c r="I707" s="3"/>
      <c r="J707" s="2"/>
      <c r="K707" s="2"/>
      <c r="L707" s="2"/>
      <c r="M707" s="2"/>
      <c r="N707" s="2"/>
      <c r="O707" s="2"/>
      <c r="P707" s="2"/>
      <c r="Q707" s="2"/>
      <c r="R707" s="2"/>
      <c r="S707" s="2"/>
    </row>
    <row r="708" spans="8:19">
      <c r="H708" s="3"/>
      <c r="I708" s="3"/>
      <c r="J708" s="2"/>
      <c r="K708" s="2"/>
      <c r="L708" s="2"/>
      <c r="M708" s="2"/>
      <c r="N708" s="2"/>
      <c r="O708" s="2"/>
      <c r="P708" s="2"/>
      <c r="Q708" s="2"/>
      <c r="R708" s="2"/>
      <c r="S708" s="2"/>
    </row>
    <row r="709" spans="8:19">
      <c r="H709" s="3"/>
      <c r="I709" s="3"/>
      <c r="J709" s="2"/>
      <c r="K709" s="2"/>
      <c r="L709" s="2"/>
      <c r="M709" s="2"/>
      <c r="N709" s="2"/>
      <c r="O709" s="2"/>
      <c r="P709" s="2"/>
      <c r="Q709" s="2"/>
      <c r="R709" s="2"/>
      <c r="S709" s="2"/>
    </row>
    <row r="710" spans="8:19">
      <c r="H710" s="3"/>
      <c r="I710" s="3"/>
      <c r="J710" s="2"/>
      <c r="K710" s="2"/>
      <c r="L710" s="2"/>
      <c r="M710" s="2"/>
      <c r="N710" s="2"/>
      <c r="O710" s="2"/>
      <c r="P710" s="2"/>
      <c r="Q710" s="2"/>
      <c r="R710" s="2"/>
      <c r="S710" s="2"/>
    </row>
    <row r="711" spans="8:19">
      <c r="H711" s="3"/>
      <c r="I711" s="3"/>
      <c r="J711" s="2"/>
      <c r="K711" s="2"/>
      <c r="L711" s="2"/>
      <c r="M711" s="2"/>
      <c r="N711" s="2"/>
      <c r="O711" s="2"/>
      <c r="P711" s="2"/>
      <c r="Q711" s="2"/>
      <c r="R711" s="2"/>
      <c r="S711" s="2"/>
    </row>
    <row r="712" spans="8:19">
      <c r="H712" s="3"/>
      <c r="I712" s="3"/>
      <c r="J712" s="2"/>
      <c r="K712" s="2"/>
      <c r="L712" s="2"/>
      <c r="M712" s="2"/>
      <c r="N712" s="2"/>
      <c r="O712" s="2"/>
      <c r="P712" s="2"/>
      <c r="Q712" s="2"/>
      <c r="R712" s="2"/>
      <c r="S712" s="2"/>
    </row>
    <row r="713" spans="8:19">
      <c r="H713" s="3"/>
      <c r="I713" s="3"/>
      <c r="J713" s="2"/>
      <c r="K713" s="2"/>
      <c r="L713" s="2"/>
      <c r="M713" s="2"/>
      <c r="N713" s="2"/>
      <c r="O713" s="2"/>
      <c r="P713" s="2"/>
      <c r="Q713" s="2"/>
      <c r="R713" s="2"/>
      <c r="S713" s="2"/>
    </row>
    <row r="714" spans="8:19">
      <c r="H714" s="3"/>
      <c r="I714" s="3"/>
      <c r="J714" s="2"/>
      <c r="K714" s="2"/>
      <c r="L714" s="2"/>
      <c r="M714" s="2"/>
      <c r="N714" s="2"/>
      <c r="O714" s="2"/>
      <c r="P714" s="2"/>
      <c r="Q714" s="2"/>
      <c r="R714" s="2"/>
      <c r="S714" s="2"/>
    </row>
    <row r="715" spans="8:19">
      <c r="H715" s="3"/>
      <c r="I715" s="3"/>
      <c r="J715" s="2"/>
      <c r="K715" s="2"/>
      <c r="L715" s="2"/>
      <c r="M715" s="2"/>
      <c r="N715" s="2"/>
      <c r="O715" s="2"/>
      <c r="P715" s="2"/>
      <c r="Q715" s="2"/>
      <c r="R715" s="2"/>
      <c r="S715" s="2"/>
    </row>
    <row r="716" spans="8:19">
      <c r="H716" s="3"/>
      <c r="I716" s="3"/>
      <c r="J716" s="2"/>
      <c r="K716" s="2"/>
      <c r="L716" s="2"/>
      <c r="M716" s="2"/>
      <c r="N716" s="2"/>
      <c r="O716" s="2"/>
      <c r="P716" s="2"/>
      <c r="Q716" s="2"/>
      <c r="R716" s="2"/>
      <c r="S716" s="2"/>
    </row>
    <row r="717" spans="8:19">
      <c r="H717" s="3"/>
      <c r="I717" s="3"/>
      <c r="J717" s="2"/>
      <c r="K717" s="2"/>
      <c r="L717" s="2"/>
      <c r="M717" s="2"/>
      <c r="N717" s="2"/>
      <c r="O717" s="2"/>
      <c r="P717" s="2"/>
      <c r="Q717" s="2"/>
      <c r="R717" s="2"/>
      <c r="S717" s="2"/>
    </row>
    <row r="718" spans="8:19">
      <c r="H718" s="3"/>
      <c r="I718" s="3"/>
      <c r="J718" s="2"/>
      <c r="K718" s="2"/>
      <c r="L718" s="2"/>
      <c r="M718" s="2"/>
      <c r="N718" s="2"/>
      <c r="O718" s="2"/>
      <c r="P718" s="2"/>
      <c r="Q718" s="2"/>
      <c r="R718" s="2"/>
      <c r="S718" s="2"/>
    </row>
    <row r="719" spans="8:19">
      <c r="H719" s="3"/>
      <c r="I719" s="3"/>
      <c r="J719" s="2"/>
      <c r="K719" s="2"/>
      <c r="L719" s="2"/>
      <c r="M719" s="2"/>
      <c r="N719" s="2"/>
      <c r="O719" s="2"/>
      <c r="P719" s="2"/>
      <c r="Q719" s="2"/>
      <c r="R719" s="2"/>
      <c r="S719" s="2"/>
    </row>
    <row r="720" spans="8:19">
      <c r="H720" s="3"/>
      <c r="I720" s="3"/>
      <c r="J720" s="2"/>
      <c r="K720" s="2"/>
      <c r="L720" s="2"/>
      <c r="M720" s="2"/>
      <c r="N720" s="2"/>
      <c r="O720" s="2"/>
      <c r="P720" s="2"/>
      <c r="Q720" s="2"/>
      <c r="R720" s="2"/>
      <c r="S720" s="2"/>
    </row>
    <row r="721" spans="8:19">
      <c r="H721" s="3"/>
      <c r="I721" s="3"/>
      <c r="J721" s="2"/>
      <c r="K721" s="2"/>
      <c r="L721" s="2"/>
      <c r="M721" s="2"/>
      <c r="N721" s="2"/>
      <c r="O721" s="2"/>
      <c r="P721" s="2"/>
      <c r="Q721" s="2"/>
      <c r="R721" s="2"/>
      <c r="S721" s="2"/>
    </row>
    <row r="722" spans="8:19">
      <c r="H722" s="3"/>
      <c r="I722" s="3"/>
      <c r="J722" s="2"/>
      <c r="K722" s="2"/>
      <c r="L722" s="2"/>
      <c r="M722" s="2"/>
      <c r="N722" s="2"/>
      <c r="O722" s="2"/>
      <c r="P722" s="2"/>
      <c r="Q722" s="2"/>
      <c r="R722" s="2"/>
      <c r="S722" s="2"/>
    </row>
    <row r="723" spans="8:19">
      <c r="H723" s="3"/>
      <c r="I723" s="3"/>
      <c r="J723" s="2"/>
      <c r="K723" s="2"/>
      <c r="L723" s="2"/>
      <c r="M723" s="2"/>
      <c r="N723" s="2"/>
      <c r="O723" s="2"/>
      <c r="P723" s="2"/>
      <c r="Q723" s="2"/>
      <c r="R723" s="2"/>
      <c r="S723" s="2"/>
    </row>
    <row r="724" spans="8:19">
      <c r="H724" s="3"/>
      <c r="I724" s="3"/>
      <c r="J724" s="2"/>
      <c r="K724" s="2"/>
      <c r="L724" s="2"/>
      <c r="M724" s="2"/>
      <c r="N724" s="2"/>
      <c r="O724" s="2"/>
      <c r="P724" s="2"/>
      <c r="Q724" s="2"/>
      <c r="R724" s="2"/>
      <c r="S724" s="2"/>
    </row>
    <row r="725" spans="8:19">
      <c r="H725" s="3"/>
      <c r="I725" s="3"/>
      <c r="J725" s="2"/>
      <c r="K725" s="2"/>
      <c r="L725" s="2"/>
      <c r="M725" s="2"/>
      <c r="N725" s="2"/>
      <c r="O725" s="2"/>
      <c r="P725" s="2"/>
      <c r="Q725" s="2"/>
      <c r="R725" s="2"/>
      <c r="S725" s="2"/>
    </row>
    <row r="726" spans="8:19">
      <c r="H726" s="3"/>
      <c r="I726" s="3"/>
      <c r="J726" s="2"/>
      <c r="K726" s="2"/>
      <c r="L726" s="2"/>
      <c r="M726" s="2"/>
      <c r="N726" s="2"/>
      <c r="O726" s="2"/>
      <c r="P726" s="2"/>
      <c r="Q726" s="2"/>
      <c r="R726" s="2"/>
      <c r="S726" s="2"/>
    </row>
    <row r="727" spans="8:19">
      <c r="H727" s="3"/>
      <c r="I727" s="3"/>
      <c r="J727" s="2"/>
      <c r="K727" s="2"/>
      <c r="L727" s="2"/>
      <c r="M727" s="2"/>
      <c r="N727" s="2"/>
      <c r="O727" s="2"/>
      <c r="P727" s="2"/>
      <c r="Q727" s="2"/>
      <c r="R727" s="2"/>
      <c r="S727" s="2"/>
    </row>
    <row r="728" spans="8:19">
      <c r="H728" s="3"/>
      <c r="I728" s="3"/>
      <c r="J728" s="2"/>
      <c r="K728" s="2"/>
      <c r="L728" s="2"/>
      <c r="M728" s="2"/>
      <c r="N728" s="2"/>
      <c r="O728" s="2"/>
      <c r="P728" s="2"/>
      <c r="Q728" s="2"/>
      <c r="R728" s="2"/>
      <c r="S728" s="2"/>
    </row>
    <row r="729" spans="8:19">
      <c r="H729" s="3"/>
      <c r="I729" s="3"/>
      <c r="J729" s="2"/>
      <c r="K729" s="2"/>
      <c r="L729" s="2"/>
      <c r="M729" s="2"/>
      <c r="N729" s="2"/>
      <c r="O729" s="2"/>
      <c r="P729" s="2"/>
      <c r="Q729" s="2"/>
      <c r="R729" s="2"/>
      <c r="S729" s="2"/>
    </row>
    <row r="730" spans="8:19">
      <c r="H730" s="3"/>
      <c r="I730" s="3"/>
      <c r="J730" s="2"/>
      <c r="K730" s="2"/>
      <c r="L730" s="2"/>
      <c r="M730" s="2"/>
      <c r="N730" s="2"/>
      <c r="O730" s="2"/>
      <c r="P730" s="2"/>
      <c r="Q730" s="2"/>
      <c r="R730" s="2"/>
      <c r="S730" s="2"/>
    </row>
    <row r="731" spans="8:19">
      <c r="H731" s="3"/>
      <c r="I731" s="3"/>
      <c r="J731" s="2"/>
      <c r="K731" s="2"/>
      <c r="L731" s="2"/>
      <c r="M731" s="2"/>
      <c r="N731" s="2"/>
      <c r="O731" s="2"/>
      <c r="P731" s="2"/>
      <c r="Q731" s="2"/>
      <c r="R731" s="2"/>
      <c r="S731" s="2"/>
    </row>
    <row r="732" spans="8:19">
      <c r="H732" s="3"/>
      <c r="I732" s="3"/>
      <c r="J732" s="2"/>
      <c r="K732" s="2"/>
      <c r="L732" s="2"/>
      <c r="M732" s="2"/>
      <c r="N732" s="2"/>
      <c r="O732" s="2"/>
      <c r="P732" s="2"/>
      <c r="Q732" s="2"/>
      <c r="R732" s="2"/>
      <c r="S732" s="2"/>
    </row>
    <row r="733" spans="8:19">
      <c r="H733" s="3"/>
      <c r="I733" s="3"/>
      <c r="J733" s="2"/>
      <c r="K733" s="2"/>
      <c r="L733" s="2"/>
      <c r="M733" s="2"/>
      <c r="N733" s="2"/>
      <c r="O733" s="2"/>
      <c r="P733" s="2"/>
      <c r="Q733" s="2"/>
      <c r="R733" s="2"/>
      <c r="S733" s="2"/>
    </row>
    <row r="734" spans="8:19">
      <c r="H734" s="3"/>
      <c r="I734" s="3"/>
      <c r="J734" s="2"/>
      <c r="K734" s="2"/>
      <c r="L734" s="2"/>
      <c r="M734" s="2"/>
      <c r="N734" s="2"/>
      <c r="O734" s="2"/>
      <c r="P734" s="2"/>
      <c r="Q734" s="2"/>
      <c r="R734" s="2"/>
      <c r="S734" s="2"/>
    </row>
    <row r="735" spans="8:19">
      <c r="H735" s="3"/>
      <c r="I735" s="3"/>
      <c r="J735" s="2"/>
      <c r="K735" s="2"/>
      <c r="L735" s="2"/>
      <c r="M735" s="2"/>
      <c r="N735" s="2"/>
      <c r="O735" s="2"/>
      <c r="P735" s="2"/>
      <c r="Q735" s="2"/>
      <c r="R735" s="2"/>
      <c r="S735" s="2"/>
    </row>
    <row r="736" spans="8:19">
      <c r="H736" s="3"/>
      <c r="I736" s="3"/>
      <c r="J736" s="2"/>
      <c r="K736" s="2"/>
      <c r="L736" s="2"/>
      <c r="M736" s="2"/>
      <c r="N736" s="2"/>
      <c r="O736" s="2"/>
      <c r="P736" s="2"/>
      <c r="Q736" s="2"/>
      <c r="R736" s="2"/>
      <c r="S736" s="2"/>
    </row>
    <row r="737" spans="8:19">
      <c r="H737" s="3"/>
      <c r="I737" s="3"/>
      <c r="J737" s="2"/>
      <c r="K737" s="2"/>
      <c r="L737" s="2"/>
      <c r="M737" s="2"/>
      <c r="N737" s="2"/>
      <c r="O737" s="2"/>
      <c r="P737" s="2"/>
      <c r="Q737" s="2"/>
      <c r="R737" s="2"/>
      <c r="S737" s="2"/>
    </row>
    <row r="738" spans="8:19">
      <c r="H738" s="3"/>
      <c r="I738" s="3"/>
      <c r="J738" s="2"/>
      <c r="K738" s="2"/>
      <c r="L738" s="2"/>
      <c r="M738" s="2"/>
      <c r="N738" s="2"/>
      <c r="O738" s="2"/>
      <c r="P738" s="2"/>
      <c r="Q738" s="2"/>
      <c r="R738" s="2"/>
      <c r="S738" s="2"/>
    </row>
    <row r="739" spans="8:19">
      <c r="H739" s="3"/>
      <c r="I739" s="3"/>
      <c r="J739" s="2"/>
      <c r="K739" s="2"/>
      <c r="L739" s="2"/>
      <c r="M739" s="2"/>
      <c r="N739" s="2"/>
      <c r="O739" s="2"/>
      <c r="P739" s="2"/>
      <c r="Q739" s="2"/>
      <c r="R739" s="2"/>
      <c r="S739" s="2"/>
    </row>
    <row r="740" spans="8:19">
      <c r="H740" s="3"/>
      <c r="I740" s="3"/>
      <c r="J740" s="2"/>
      <c r="K740" s="2"/>
      <c r="L740" s="2"/>
      <c r="M740" s="2"/>
      <c r="N740" s="2"/>
      <c r="O740" s="2"/>
      <c r="P740" s="2"/>
      <c r="Q740" s="2"/>
      <c r="R740" s="2"/>
      <c r="S740" s="2"/>
    </row>
    <row r="741" spans="8:19">
      <c r="H741" s="3"/>
      <c r="I741" s="3"/>
      <c r="J741" s="2"/>
      <c r="K741" s="2"/>
      <c r="L741" s="2"/>
      <c r="M741" s="2"/>
      <c r="N741" s="2"/>
      <c r="O741" s="2"/>
      <c r="P741" s="2"/>
      <c r="Q741" s="2"/>
      <c r="R741" s="2"/>
      <c r="S741" s="2"/>
    </row>
    <row r="742" spans="8:19">
      <c r="H742" s="3"/>
      <c r="I742" s="3"/>
      <c r="J742" s="2"/>
      <c r="K742" s="2"/>
      <c r="L742" s="2"/>
      <c r="M742" s="2"/>
      <c r="N742" s="2"/>
      <c r="O742" s="2"/>
      <c r="P742" s="2"/>
      <c r="Q742" s="2"/>
      <c r="R742" s="2"/>
      <c r="S742" s="2"/>
    </row>
    <row r="743" spans="8:19">
      <c r="H743" s="3"/>
      <c r="I743" s="3"/>
      <c r="J743" s="2"/>
      <c r="K743" s="2"/>
      <c r="L743" s="2"/>
      <c r="M743" s="2"/>
      <c r="N743" s="2"/>
      <c r="O743" s="2"/>
      <c r="P743" s="2"/>
      <c r="Q743" s="2"/>
      <c r="R743" s="2"/>
      <c r="S743" s="2"/>
    </row>
    <row r="744" spans="8:19">
      <c r="H744" s="3"/>
      <c r="I744" s="3"/>
      <c r="J744" s="2"/>
      <c r="K744" s="2"/>
      <c r="L744" s="2"/>
      <c r="M744" s="2"/>
      <c r="N744" s="2"/>
      <c r="O744" s="2"/>
      <c r="P744" s="2"/>
      <c r="Q744" s="2"/>
      <c r="R744" s="2"/>
      <c r="S744" s="2"/>
    </row>
    <row r="745" spans="8:19">
      <c r="H745" s="3"/>
      <c r="I745" s="3"/>
      <c r="J745" s="2"/>
      <c r="K745" s="2"/>
      <c r="L745" s="2"/>
      <c r="M745" s="2"/>
      <c r="N745" s="2"/>
      <c r="O745" s="2"/>
      <c r="P745" s="2"/>
      <c r="Q745" s="2"/>
      <c r="R745" s="2"/>
      <c r="S745" s="2"/>
    </row>
    <row r="746" spans="8:19">
      <c r="H746" s="3"/>
      <c r="I746" s="3"/>
      <c r="J746" s="2"/>
      <c r="K746" s="2"/>
      <c r="L746" s="2"/>
      <c r="M746" s="2"/>
      <c r="N746" s="2"/>
      <c r="O746" s="2"/>
      <c r="P746" s="2"/>
      <c r="Q746" s="2"/>
      <c r="R746" s="2"/>
      <c r="S746" s="2"/>
    </row>
    <row r="747" spans="8:19">
      <c r="H747" s="3"/>
      <c r="I747" s="3"/>
      <c r="J747" s="2"/>
      <c r="K747" s="2"/>
      <c r="L747" s="2"/>
      <c r="M747" s="2"/>
      <c r="N747" s="2"/>
      <c r="O747" s="2"/>
      <c r="P747" s="2"/>
      <c r="Q747" s="2"/>
      <c r="R747" s="2"/>
      <c r="S747" s="2"/>
    </row>
    <row r="748" spans="8:19">
      <c r="H748" s="3"/>
      <c r="I748" s="3"/>
      <c r="J748" s="2"/>
      <c r="K748" s="2"/>
      <c r="L748" s="2"/>
      <c r="M748" s="2"/>
      <c r="N748" s="2"/>
      <c r="O748" s="2"/>
      <c r="P748" s="2"/>
      <c r="Q748" s="2"/>
      <c r="R748" s="2"/>
      <c r="S748" s="2"/>
    </row>
    <row r="749" spans="8:19">
      <c r="H749" s="3"/>
      <c r="I749" s="3"/>
      <c r="J749" s="2"/>
      <c r="K749" s="2"/>
      <c r="L749" s="2"/>
      <c r="M749" s="2"/>
      <c r="N749" s="2"/>
      <c r="O749" s="2"/>
      <c r="P749" s="2"/>
      <c r="Q749" s="2"/>
      <c r="R749" s="2"/>
      <c r="S749" s="2"/>
    </row>
    <row r="750" spans="8:19">
      <c r="H750" s="3"/>
      <c r="I750" s="3"/>
      <c r="J750" s="2"/>
      <c r="K750" s="2"/>
      <c r="L750" s="2"/>
      <c r="M750" s="2"/>
      <c r="N750" s="2"/>
      <c r="O750" s="2"/>
      <c r="P750" s="2"/>
      <c r="Q750" s="2"/>
      <c r="R750" s="2"/>
      <c r="S750" s="2"/>
    </row>
    <row r="751" spans="8:19">
      <c r="H751" s="3"/>
      <c r="I751" s="3"/>
      <c r="J751" s="2"/>
      <c r="K751" s="2"/>
      <c r="L751" s="2"/>
      <c r="M751" s="2"/>
      <c r="N751" s="2"/>
      <c r="O751" s="2"/>
      <c r="P751" s="2"/>
      <c r="Q751" s="2"/>
      <c r="R751" s="2"/>
      <c r="S751" s="2"/>
    </row>
    <row r="752" spans="8:19">
      <c r="H752" s="3"/>
      <c r="I752" s="3"/>
      <c r="J752" s="2"/>
      <c r="K752" s="2"/>
      <c r="L752" s="2"/>
      <c r="M752" s="2"/>
      <c r="N752" s="2"/>
      <c r="O752" s="2"/>
      <c r="P752" s="2"/>
      <c r="Q752" s="2"/>
      <c r="R752" s="2"/>
      <c r="S752" s="2"/>
    </row>
    <row r="753" spans="8:19">
      <c r="H753" s="3"/>
      <c r="I753" s="3"/>
      <c r="J753" s="2"/>
      <c r="K753" s="2"/>
      <c r="L753" s="2"/>
      <c r="M753" s="2"/>
      <c r="N753" s="2"/>
      <c r="O753" s="2"/>
      <c r="P753" s="2"/>
      <c r="Q753" s="2"/>
      <c r="R753" s="2"/>
      <c r="S753" s="2"/>
    </row>
    <row r="754" spans="8:19">
      <c r="H754" s="3"/>
      <c r="I754" s="3"/>
      <c r="J754" s="2"/>
      <c r="K754" s="2"/>
      <c r="L754" s="2"/>
      <c r="M754" s="2"/>
      <c r="N754" s="2"/>
      <c r="O754" s="2"/>
      <c r="P754" s="2"/>
      <c r="Q754" s="2"/>
      <c r="R754" s="2"/>
      <c r="S754" s="2"/>
    </row>
    <row r="755" spans="8:19">
      <c r="H755" s="3"/>
      <c r="I755" s="3"/>
      <c r="J755" s="2"/>
      <c r="K755" s="2"/>
      <c r="L755" s="2"/>
      <c r="M755" s="2"/>
      <c r="N755" s="2"/>
      <c r="O755" s="2"/>
      <c r="P755" s="2"/>
      <c r="Q755" s="2"/>
      <c r="R755" s="2"/>
      <c r="S755" s="2"/>
    </row>
    <row r="756" spans="8:19">
      <c r="H756" s="3"/>
      <c r="I756" s="3"/>
      <c r="J756" s="2"/>
      <c r="K756" s="2"/>
      <c r="L756" s="2"/>
      <c r="M756" s="2"/>
      <c r="N756" s="2"/>
      <c r="O756" s="2"/>
      <c r="P756" s="2"/>
      <c r="Q756" s="2"/>
      <c r="R756" s="2"/>
      <c r="S756" s="2"/>
    </row>
    <row r="757" spans="8:19">
      <c r="H757" s="3"/>
      <c r="I757" s="3"/>
      <c r="J757" s="2"/>
      <c r="K757" s="2"/>
      <c r="L757" s="2"/>
      <c r="M757" s="2"/>
      <c r="N757" s="2"/>
      <c r="O757" s="2"/>
      <c r="P757" s="2"/>
      <c r="Q757" s="2"/>
      <c r="R757" s="2"/>
      <c r="S757" s="2"/>
    </row>
    <row r="758" spans="8:19">
      <c r="H758" s="3"/>
      <c r="I758" s="3"/>
      <c r="J758" s="2"/>
      <c r="K758" s="2"/>
      <c r="L758" s="2"/>
      <c r="M758" s="2"/>
      <c r="N758" s="2"/>
      <c r="O758" s="2"/>
      <c r="P758" s="2"/>
      <c r="Q758" s="2"/>
      <c r="R758" s="2"/>
      <c r="S758" s="2"/>
    </row>
    <row r="759" spans="8:19">
      <c r="H759" s="3"/>
      <c r="I759" s="3"/>
      <c r="J759" s="2"/>
      <c r="K759" s="2"/>
      <c r="L759" s="2"/>
      <c r="M759" s="2"/>
      <c r="N759" s="2"/>
      <c r="O759" s="2"/>
      <c r="P759" s="2"/>
      <c r="Q759" s="2"/>
      <c r="R759" s="2"/>
      <c r="S759" s="2"/>
    </row>
    <row r="760" spans="8:19">
      <c r="H760" s="3"/>
      <c r="I760" s="3"/>
      <c r="J760" s="2"/>
      <c r="K760" s="2"/>
      <c r="L760" s="2"/>
      <c r="M760" s="2"/>
      <c r="N760" s="2"/>
      <c r="O760" s="2"/>
      <c r="P760" s="2"/>
      <c r="Q760" s="2"/>
      <c r="R760" s="2"/>
      <c r="S760" s="2"/>
    </row>
    <row r="761" spans="8:19">
      <c r="H761" s="3"/>
      <c r="I761" s="3"/>
      <c r="J761" s="2"/>
      <c r="K761" s="2"/>
      <c r="L761" s="2"/>
      <c r="M761" s="2"/>
      <c r="N761" s="2"/>
      <c r="O761" s="2"/>
      <c r="P761" s="2"/>
      <c r="Q761" s="2"/>
      <c r="R761" s="2"/>
      <c r="S761" s="2"/>
    </row>
    <row r="762" spans="8:19">
      <c r="H762" s="3"/>
      <c r="I762" s="3"/>
      <c r="J762" s="2"/>
      <c r="K762" s="2"/>
      <c r="L762" s="2"/>
      <c r="M762" s="2"/>
      <c r="N762" s="2"/>
      <c r="O762" s="2"/>
      <c r="P762" s="2"/>
      <c r="Q762" s="2"/>
      <c r="R762" s="2"/>
      <c r="S762" s="2"/>
    </row>
    <row r="763" spans="8:19">
      <c r="H763" s="3"/>
      <c r="I763" s="3"/>
      <c r="J763" s="2"/>
      <c r="K763" s="2"/>
      <c r="L763" s="2"/>
      <c r="M763" s="2"/>
      <c r="N763" s="2"/>
      <c r="O763" s="2"/>
      <c r="P763" s="2"/>
      <c r="Q763" s="2"/>
      <c r="R763" s="2"/>
      <c r="S763" s="2"/>
    </row>
    <row r="764" spans="8:19">
      <c r="H764" s="3"/>
      <c r="I764" s="3"/>
      <c r="J764" s="2"/>
      <c r="K764" s="2"/>
      <c r="L764" s="2"/>
      <c r="M764" s="2"/>
      <c r="N764" s="2"/>
      <c r="O764" s="2"/>
      <c r="P764" s="2"/>
      <c r="Q764" s="2"/>
      <c r="R764" s="2"/>
      <c r="S764" s="2"/>
    </row>
    <row r="765" spans="8:19">
      <c r="H765" s="3"/>
      <c r="I765" s="3"/>
      <c r="J765" s="2"/>
      <c r="K765" s="2"/>
      <c r="L765" s="2"/>
      <c r="M765" s="2"/>
      <c r="N765" s="2"/>
      <c r="O765" s="2"/>
      <c r="P765" s="2"/>
      <c r="Q765" s="2"/>
      <c r="R765" s="2"/>
      <c r="S765" s="2"/>
    </row>
    <row r="766" spans="8:19">
      <c r="H766" s="3"/>
      <c r="I766" s="3"/>
      <c r="J766" s="2"/>
      <c r="K766" s="2"/>
      <c r="L766" s="2"/>
      <c r="M766" s="2"/>
      <c r="N766" s="2"/>
      <c r="O766" s="2"/>
      <c r="P766" s="2"/>
      <c r="Q766" s="2"/>
      <c r="R766" s="2"/>
      <c r="S766" s="2"/>
    </row>
    <row r="767" spans="8:19">
      <c r="H767" s="3"/>
      <c r="I767" s="3"/>
      <c r="J767" s="2"/>
      <c r="K767" s="2"/>
      <c r="L767" s="2"/>
      <c r="M767" s="2"/>
      <c r="N767" s="2"/>
      <c r="O767" s="2"/>
      <c r="P767" s="2"/>
      <c r="Q767" s="2"/>
      <c r="R767" s="2"/>
      <c r="S767" s="2"/>
    </row>
    <row r="768" spans="8:19">
      <c r="H768" s="3"/>
      <c r="I768" s="3"/>
      <c r="J768" s="2"/>
      <c r="K768" s="2"/>
      <c r="L768" s="2"/>
      <c r="M768" s="2"/>
      <c r="N768" s="2"/>
      <c r="O768" s="2"/>
      <c r="P768" s="2"/>
      <c r="Q768" s="2"/>
      <c r="R768" s="2"/>
      <c r="S768" s="2"/>
    </row>
    <row r="769" spans="8:19">
      <c r="H769" s="3"/>
      <c r="I769" s="3"/>
      <c r="J769" s="2"/>
      <c r="K769" s="2"/>
      <c r="L769" s="2"/>
      <c r="M769" s="2"/>
      <c r="N769" s="2"/>
      <c r="O769" s="2"/>
      <c r="P769" s="2"/>
      <c r="Q769" s="2"/>
      <c r="R769" s="2"/>
      <c r="S769" s="2"/>
    </row>
    <row r="770" spans="8:19">
      <c r="H770" s="3"/>
      <c r="I770" s="3"/>
      <c r="J770" s="2"/>
      <c r="K770" s="2"/>
      <c r="L770" s="2"/>
      <c r="M770" s="2"/>
      <c r="N770" s="2"/>
      <c r="O770" s="2"/>
      <c r="P770" s="2"/>
      <c r="Q770" s="2"/>
      <c r="R770" s="2"/>
      <c r="S770" s="2"/>
    </row>
    <row r="771" spans="8:19">
      <c r="H771" s="3"/>
      <c r="I771" s="3"/>
      <c r="J771" s="2"/>
      <c r="K771" s="2"/>
      <c r="L771" s="2"/>
      <c r="M771" s="2"/>
      <c r="N771" s="2"/>
      <c r="O771" s="2"/>
      <c r="P771" s="2"/>
      <c r="Q771" s="2"/>
      <c r="R771" s="2"/>
      <c r="S771" s="2"/>
    </row>
    <row r="772" spans="8:19">
      <c r="H772" s="3"/>
      <c r="I772" s="3"/>
      <c r="J772" s="2"/>
      <c r="K772" s="2"/>
      <c r="L772" s="2"/>
      <c r="M772" s="2"/>
      <c r="N772" s="2"/>
      <c r="O772" s="2"/>
      <c r="P772" s="2"/>
      <c r="Q772" s="2"/>
      <c r="R772" s="2"/>
      <c r="S772" s="2"/>
    </row>
    <row r="773" spans="8:19">
      <c r="H773" s="3"/>
      <c r="I773" s="3"/>
      <c r="J773" s="2"/>
      <c r="K773" s="2"/>
      <c r="L773" s="2"/>
      <c r="M773" s="2"/>
      <c r="N773" s="2"/>
      <c r="O773" s="2"/>
      <c r="P773" s="2"/>
      <c r="Q773" s="2"/>
      <c r="R773" s="2"/>
      <c r="S773" s="2"/>
    </row>
    <row r="774" spans="8:19">
      <c r="H774" s="3"/>
      <c r="I774" s="3"/>
      <c r="J774" s="2"/>
      <c r="K774" s="2"/>
      <c r="L774" s="2"/>
      <c r="M774" s="2"/>
      <c r="N774" s="2"/>
      <c r="O774" s="2"/>
      <c r="P774" s="2"/>
      <c r="Q774" s="2"/>
      <c r="R774" s="2"/>
      <c r="S774" s="2"/>
    </row>
    <row r="775" spans="8:19">
      <c r="H775" s="3"/>
      <c r="I775" s="3"/>
      <c r="J775" s="2"/>
      <c r="K775" s="2"/>
      <c r="L775" s="2"/>
      <c r="M775" s="2"/>
      <c r="N775" s="2"/>
      <c r="O775" s="2"/>
      <c r="P775" s="2"/>
      <c r="Q775" s="2"/>
      <c r="R775" s="2"/>
      <c r="S775" s="2"/>
    </row>
    <row r="776" spans="8:19">
      <c r="H776" s="3"/>
      <c r="I776" s="3"/>
      <c r="J776" s="2"/>
      <c r="K776" s="2"/>
      <c r="L776" s="2"/>
      <c r="M776" s="2"/>
      <c r="N776" s="2"/>
      <c r="O776" s="2"/>
      <c r="P776" s="2"/>
      <c r="Q776" s="2"/>
      <c r="R776" s="2"/>
      <c r="S776" s="2"/>
    </row>
    <row r="777" spans="8:19">
      <c r="H777" s="3"/>
      <c r="I777" s="3"/>
      <c r="J777" s="2"/>
      <c r="K777" s="2"/>
      <c r="L777" s="2"/>
      <c r="M777" s="2"/>
      <c r="N777" s="2"/>
      <c r="O777" s="2"/>
      <c r="P777" s="2"/>
      <c r="Q777" s="2"/>
      <c r="R777" s="2"/>
      <c r="S777" s="2"/>
    </row>
    <row r="778" spans="8:19">
      <c r="H778" s="3"/>
      <c r="I778" s="3"/>
      <c r="J778" s="2"/>
      <c r="K778" s="2"/>
      <c r="L778" s="2"/>
      <c r="M778" s="2"/>
      <c r="N778" s="2"/>
      <c r="O778" s="2"/>
      <c r="P778" s="2"/>
      <c r="Q778" s="2"/>
      <c r="R778" s="2"/>
      <c r="S778" s="2"/>
    </row>
    <row r="779" spans="8:19">
      <c r="H779" s="3"/>
      <c r="I779" s="3"/>
      <c r="J779" s="2"/>
      <c r="K779" s="2"/>
      <c r="L779" s="2"/>
      <c r="M779" s="2"/>
      <c r="N779" s="2"/>
      <c r="O779" s="2"/>
      <c r="P779" s="2"/>
      <c r="Q779" s="2"/>
      <c r="R779" s="2"/>
      <c r="S779" s="2"/>
    </row>
    <row r="780" spans="8:19">
      <c r="H780" s="3"/>
      <c r="I780" s="3"/>
      <c r="J780" s="2"/>
      <c r="K780" s="2"/>
      <c r="L780" s="2"/>
      <c r="M780" s="2"/>
      <c r="N780" s="2"/>
      <c r="O780" s="2"/>
      <c r="P780" s="2"/>
      <c r="Q780" s="2"/>
      <c r="R780" s="2"/>
      <c r="S780" s="2"/>
    </row>
    <row r="781" spans="8:19">
      <c r="H781" s="3"/>
      <c r="I781" s="3"/>
      <c r="J781" s="2"/>
      <c r="K781" s="2"/>
      <c r="L781" s="2"/>
      <c r="M781" s="2"/>
      <c r="N781" s="2"/>
      <c r="O781" s="2"/>
      <c r="P781" s="2"/>
      <c r="Q781" s="2"/>
      <c r="R781" s="2"/>
      <c r="S781" s="2"/>
    </row>
    <row r="782" spans="8:19">
      <c r="H782" s="3"/>
      <c r="I782" s="3"/>
      <c r="J782" s="2"/>
      <c r="K782" s="2"/>
      <c r="L782" s="2"/>
      <c r="M782" s="2"/>
      <c r="N782" s="2"/>
      <c r="O782" s="2"/>
      <c r="P782" s="2"/>
      <c r="Q782" s="2"/>
      <c r="R782" s="2"/>
      <c r="S782" s="2"/>
    </row>
    <row r="783" spans="8:19">
      <c r="H783" s="3"/>
      <c r="I783" s="3"/>
      <c r="J783" s="2"/>
      <c r="K783" s="2"/>
      <c r="L783" s="2"/>
      <c r="M783" s="2"/>
      <c r="N783" s="2"/>
      <c r="O783" s="2"/>
      <c r="P783" s="2"/>
      <c r="Q783" s="2"/>
      <c r="R783" s="2"/>
      <c r="S783" s="2"/>
    </row>
    <row r="784" spans="8:19">
      <c r="H784" s="3"/>
      <c r="I784" s="3"/>
      <c r="J784" s="2"/>
      <c r="K784" s="2"/>
      <c r="L784" s="2"/>
      <c r="M784" s="2"/>
      <c r="N784" s="2"/>
      <c r="O784" s="2"/>
      <c r="P784" s="2"/>
      <c r="Q784" s="2"/>
      <c r="R784" s="2"/>
      <c r="S784" s="2"/>
    </row>
    <row r="785" spans="8:19">
      <c r="H785" s="3"/>
      <c r="I785" s="3"/>
      <c r="J785" s="2"/>
      <c r="K785" s="2"/>
      <c r="L785" s="2"/>
      <c r="M785" s="2"/>
      <c r="N785" s="2"/>
      <c r="O785" s="2"/>
      <c r="P785" s="2"/>
      <c r="Q785" s="2"/>
      <c r="R785" s="2"/>
      <c r="S785" s="2"/>
    </row>
    <row r="786" spans="8:19">
      <c r="H786" s="3"/>
      <c r="I786" s="3"/>
      <c r="J786" s="2"/>
      <c r="K786" s="2"/>
      <c r="L786" s="2"/>
      <c r="M786" s="2"/>
      <c r="N786" s="2"/>
      <c r="O786" s="2"/>
      <c r="P786" s="2"/>
      <c r="Q786" s="2"/>
      <c r="R786" s="2"/>
      <c r="S786" s="2"/>
    </row>
    <row r="787" spans="8:19">
      <c r="H787" s="3"/>
      <c r="I787" s="3"/>
      <c r="J787" s="2"/>
      <c r="K787" s="2"/>
      <c r="L787" s="2"/>
      <c r="M787" s="2"/>
      <c r="N787" s="2"/>
      <c r="O787" s="2"/>
      <c r="P787" s="2"/>
      <c r="Q787" s="2"/>
      <c r="R787" s="2"/>
      <c r="S787" s="2"/>
    </row>
    <row r="788" spans="8:19">
      <c r="H788" s="3"/>
      <c r="I788" s="3"/>
      <c r="J788" s="2"/>
      <c r="K788" s="2"/>
      <c r="L788" s="2"/>
      <c r="M788" s="2"/>
      <c r="N788" s="2"/>
      <c r="O788" s="2"/>
      <c r="P788" s="2"/>
      <c r="Q788" s="2"/>
      <c r="R788" s="2"/>
      <c r="S788" s="2"/>
    </row>
    <row r="789" spans="8:19">
      <c r="H789" s="3"/>
      <c r="I789" s="3"/>
      <c r="J789" s="2"/>
      <c r="K789" s="2"/>
      <c r="L789" s="2"/>
      <c r="M789" s="2"/>
      <c r="N789" s="2"/>
      <c r="O789" s="2"/>
      <c r="P789" s="2"/>
      <c r="Q789" s="2"/>
      <c r="R789" s="2"/>
      <c r="S789" s="2"/>
    </row>
    <row r="790" spans="8:19">
      <c r="H790" s="3"/>
      <c r="I790" s="3"/>
      <c r="J790" s="2"/>
      <c r="K790" s="2"/>
      <c r="L790" s="2"/>
      <c r="M790" s="2"/>
      <c r="N790" s="2"/>
      <c r="O790" s="2"/>
      <c r="P790" s="2"/>
      <c r="Q790" s="2"/>
      <c r="R790" s="2"/>
      <c r="S790" s="2"/>
    </row>
    <row r="791" spans="8:19">
      <c r="H791" s="3"/>
      <c r="I791" s="3"/>
      <c r="J791" s="2"/>
      <c r="K791" s="2"/>
      <c r="L791" s="2"/>
      <c r="M791" s="2"/>
      <c r="N791" s="2"/>
      <c r="O791" s="2"/>
      <c r="P791" s="2"/>
      <c r="Q791" s="2"/>
      <c r="R791" s="2"/>
      <c r="S791" s="2"/>
    </row>
    <row r="792" spans="8:19">
      <c r="H792" s="3"/>
      <c r="I792" s="3"/>
      <c r="J792" s="2"/>
      <c r="K792" s="2"/>
      <c r="L792" s="2"/>
      <c r="M792" s="2"/>
      <c r="N792" s="2"/>
      <c r="O792" s="2"/>
      <c r="P792" s="2"/>
      <c r="Q792" s="2"/>
      <c r="R792" s="2"/>
      <c r="S792" s="2"/>
    </row>
    <row r="793" spans="8:19">
      <c r="H793" s="3"/>
      <c r="I793" s="3"/>
      <c r="J793" s="2"/>
      <c r="K793" s="2"/>
      <c r="L793" s="2"/>
      <c r="M793" s="2"/>
      <c r="N793" s="2"/>
      <c r="O793" s="2"/>
      <c r="P793" s="2"/>
      <c r="Q793" s="2"/>
      <c r="R793" s="2"/>
      <c r="S793" s="2"/>
    </row>
    <row r="794" spans="8:19">
      <c r="H794" s="3"/>
      <c r="I794" s="3"/>
      <c r="J794" s="2"/>
      <c r="K794" s="2"/>
      <c r="L794" s="2"/>
      <c r="M794" s="2"/>
      <c r="N794" s="2"/>
      <c r="O794" s="2"/>
      <c r="P794" s="2"/>
      <c r="Q794" s="2"/>
      <c r="R794" s="2"/>
      <c r="S794" s="2"/>
    </row>
    <row r="795" spans="8:19">
      <c r="H795" s="3"/>
      <c r="I795" s="3"/>
      <c r="J795" s="2"/>
      <c r="K795" s="2"/>
      <c r="L795" s="2"/>
      <c r="M795" s="2"/>
      <c r="N795" s="2"/>
      <c r="O795" s="2"/>
      <c r="P795" s="2"/>
      <c r="Q795" s="2"/>
      <c r="R795" s="2"/>
      <c r="S795" s="2"/>
    </row>
    <row r="796" spans="8:19">
      <c r="H796" s="3"/>
      <c r="I796" s="3"/>
      <c r="J796" s="2"/>
      <c r="K796" s="2"/>
      <c r="L796" s="2"/>
      <c r="M796" s="2"/>
      <c r="N796" s="2"/>
      <c r="O796" s="2"/>
      <c r="P796" s="2"/>
      <c r="Q796" s="2"/>
      <c r="R796" s="2"/>
      <c r="S796" s="2"/>
    </row>
    <row r="797" spans="8:19">
      <c r="H797" s="3"/>
      <c r="I797" s="3"/>
      <c r="J797" s="2"/>
      <c r="K797" s="2"/>
      <c r="L797" s="2"/>
      <c r="M797" s="2"/>
      <c r="N797" s="2"/>
      <c r="O797" s="2"/>
      <c r="P797" s="2"/>
      <c r="Q797" s="2"/>
      <c r="R797" s="2"/>
      <c r="S797" s="2"/>
    </row>
    <row r="798" spans="8:19">
      <c r="H798" s="3"/>
      <c r="I798" s="3"/>
      <c r="J798" s="2"/>
      <c r="K798" s="2"/>
      <c r="L798" s="2"/>
      <c r="M798" s="2"/>
      <c r="N798" s="2"/>
      <c r="O798" s="2"/>
      <c r="P798" s="2"/>
      <c r="Q798" s="2"/>
      <c r="R798" s="2"/>
      <c r="S798" s="2"/>
    </row>
    <row r="799" spans="8:19">
      <c r="H799" s="3"/>
      <c r="I799" s="3"/>
      <c r="J799" s="2"/>
      <c r="K799" s="2"/>
      <c r="L799" s="2"/>
      <c r="M799" s="2"/>
      <c r="N799" s="2"/>
      <c r="O799" s="2"/>
      <c r="P799" s="2"/>
      <c r="Q799" s="2"/>
      <c r="R799" s="2"/>
      <c r="S799" s="2"/>
    </row>
    <row r="800" spans="8:19">
      <c r="H800" s="3"/>
      <c r="I800" s="3"/>
      <c r="J800" s="2"/>
      <c r="K800" s="2"/>
      <c r="L800" s="2"/>
      <c r="M800" s="2"/>
      <c r="N800" s="2"/>
      <c r="O800" s="2"/>
      <c r="P800" s="2"/>
      <c r="Q800" s="2"/>
      <c r="R800" s="2"/>
      <c r="S800" s="2"/>
    </row>
    <row r="801" spans="8:19">
      <c r="H801" s="3"/>
      <c r="I801" s="3"/>
      <c r="J801" s="2"/>
      <c r="K801" s="2"/>
      <c r="L801" s="2"/>
      <c r="M801" s="2"/>
      <c r="N801" s="2"/>
      <c r="O801" s="2"/>
      <c r="P801" s="2"/>
      <c r="Q801" s="2"/>
      <c r="R801" s="2"/>
      <c r="S801" s="2"/>
    </row>
    <row r="802" spans="8:19">
      <c r="H802" s="3"/>
      <c r="I802" s="3"/>
      <c r="J802" s="2"/>
      <c r="K802" s="2"/>
      <c r="L802" s="2"/>
      <c r="M802" s="2"/>
      <c r="N802" s="2"/>
      <c r="O802" s="2"/>
      <c r="P802" s="2"/>
      <c r="Q802" s="2"/>
      <c r="R802" s="2"/>
      <c r="S802" s="2"/>
    </row>
    <row r="803" spans="8:19">
      <c r="H803" s="3"/>
      <c r="I803" s="3"/>
      <c r="J803" s="2"/>
      <c r="K803" s="2"/>
      <c r="L803" s="2"/>
      <c r="M803" s="2"/>
      <c r="N803" s="2"/>
      <c r="O803" s="2"/>
      <c r="P803" s="2"/>
      <c r="Q803" s="2"/>
      <c r="R803" s="2"/>
      <c r="S803" s="2"/>
    </row>
    <row r="804" spans="8:19">
      <c r="H804" s="3"/>
      <c r="I804" s="3"/>
      <c r="J804" s="2"/>
      <c r="K804" s="2"/>
      <c r="L804" s="2"/>
      <c r="M804" s="2"/>
      <c r="N804" s="2"/>
      <c r="O804" s="2"/>
      <c r="P804" s="2"/>
      <c r="Q804" s="2"/>
      <c r="R804" s="2"/>
      <c r="S804" s="2"/>
    </row>
    <row r="805" spans="8:19">
      <c r="H805" s="3"/>
      <c r="I805" s="3"/>
      <c r="J805" s="2"/>
      <c r="K805" s="2"/>
      <c r="L805" s="2"/>
      <c r="M805" s="2"/>
      <c r="N805" s="2"/>
      <c r="O805" s="2"/>
      <c r="P805" s="2"/>
      <c r="Q805" s="2"/>
      <c r="R805" s="2"/>
      <c r="S805" s="2"/>
    </row>
    <row r="806" spans="8:19">
      <c r="H806" s="3"/>
      <c r="I806" s="3"/>
      <c r="J806" s="2"/>
      <c r="K806" s="2"/>
      <c r="L806" s="2"/>
      <c r="M806" s="2"/>
      <c r="N806" s="2"/>
      <c r="O806" s="2"/>
      <c r="P806" s="2"/>
      <c r="Q806" s="2"/>
      <c r="R806" s="2"/>
      <c r="S806" s="2"/>
    </row>
    <row r="807" spans="8:19">
      <c r="H807" s="3"/>
      <c r="I807" s="3"/>
      <c r="J807" s="2"/>
      <c r="K807" s="2"/>
      <c r="L807" s="2"/>
      <c r="M807" s="2"/>
      <c r="N807" s="2"/>
      <c r="O807" s="2"/>
      <c r="P807" s="2"/>
      <c r="Q807" s="2"/>
      <c r="R807" s="2"/>
      <c r="S807" s="2"/>
    </row>
    <row r="808" spans="8:19">
      <c r="H808" s="3"/>
      <c r="I808" s="3"/>
      <c r="J808" s="2"/>
      <c r="K808" s="2"/>
      <c r="L808" s="2"/>
      <c r="M808" s="2"/>
      <c r="N808" s="2"/>
      <c r="O808" s="2"/>
      <c r="P808" s="2"/>
      <c r="Q808" s="2"/>
      <c r="R808" s="2"/>
      <c r="S808" s="2"/>
    </row>
    <row r="809" spans="8:19">
      <c r="H809" s="3"/>
      <c r="I809" s="3"/>
      <c r="J809" s="2"/>
      <c r="K809" s="2"/>
      <c r="L809" s="2"/>
      <c r="M809" s="2"/>
      <c r="N809" s="2"/>
      <c r="O809" s="2"/>
      <c r="P809" s="2"/>
      <c r="Q809" s="2"/>
      <c r="R809" s="2"/>
      <c r="S809" s="2"/>
    </row>
    <row r="810" spans="8:19">
      <c r="H810" s="3"/>
      <c r="I810" s="3"/>
      <c r="J810" s="2"/>
      <c r="K810" s="2"/>
      <c r="L810" s="2"/>
      <c r="M810" s="2"/>
      <c r="N810" s="2"/>
      <c r="O810" s="2"/>
      <c r="P810" s="2"/>
      <c r="Q810" s="2"/>
      <c r="R810" s="2"/>
      <c r="S810" s="2"/>
    </row>
    <row r="811" spans="8:19">
      <c r="H811" s="3"/>
      <c r="I811" s="3"/>
      <c r="J811" s="2"/>
      <c r="K811" s="2"/>
      <c r="L811" s="2"/>
      <c r="M811" s="2"/>
      <c r="N811" s="2"/>
      <c r="O811" s="2"/>
      <c r="P811" s="2"/>
      <c r="Q811" s="2"/>
      <c r="R811" s="2"/>
      <c r="S811" s="2"/>
    </row>
    <row r="812" spans="8:19">
      <c r="H812" s="3"/>
      <c r="I812" s="3"/>
      <c r="J812" s="2"/>
      <c r="K812" s="2"/>
      <c r="L812" s="2"/>
      <c r="M812" s="2"/>
      <c r="N812" s="2"/>
      <c r="O812" s="2"/>
      <c r="P812" s="2"/>
      <c r="Q812" s="2"/>
      <c r="R812" s="2"/>
      <c r="S812" s="2"/>
    </row>
    <row r="813" spans="8:19">
      <c r="H813" s="3"/>
      <c r="I813" s="3"/>
      <c r="J813" s="2"/>
      <c r="K813" s="2"/>
      <c r="L813" s="2"/>
      <c r="M813" s="2"/>
      <c r="N813" s="2"/>
      <c r="O813" s="2"/>
      <c r="P813" s="2"/>
      <c r="Q813" s="2"/>
      <c r="R813" s="2"/>
      <c r="S813" s="2"/>
    </row>
    <row r="814" spans="8:19">
      <c r="H814" s="3"/>
      <c r="I814" s="3"/>
      <c r="J814" s="2"/>
      <c r="K814" s="2"/>
      <c r="L814" s="2"/>
      <c r="M814" s="2"/>
      <c r="N814" s="2"/>
      <c r="O814" s="2"/>
      <c r="P814" s="2"/>
      <c r="Q814" s="2"/>
      <c r="R814" s="2"/>
      <c r="S814" s="2"/>
    </row>
    <row r="815" spans="8:19">
      <c r="H815" s="3"/>
      <c r="I815" s="3"/>
      <c r="J815" s="2"/>
      <c r="K815" s="2"/>
      <c r="L815" s="2"/>
      <c r="M815" s="2"/>
      <c r="N815" s="2"/>
      <c r="O815" s="2"/>
      <c r="P815" s="2"/>
      <c r="Q815" s="2"/>
      <c r="R815" s="2"/>
      <c r="S815" s="2"/>
    </row>
    <row r="816" spans="8:19">
      <c r="H816" s="3"/>
      <c r="I816" s="3"/>
      <c r="J816" s="2"/>
      <c r="K816" s="2"/>
      <c r="L816" s="2"/>
      <c r="M816" s="2"/>
      <c r="N816" s="2"/>
      <c r="O816" s="2"/>
      <c r="P816" s="2"/>
      <c r="Q816" s="2"/>
      <c r="R816" s="2"/>
      <c r="S816" s="2"/>
    </row>
    <row r="817" spans="8:19">
      <c r="H817" s="3"/>
      <c r="I817" s="3"/>
      <c r="J817" s="2"/>
      <c r="K817" s="2"/>
      <c r="L817" s="2"/>
      <c r="M817" s="2"/>
      <c r="N817" s="2"/>
      <c r="O817" s="2"/>
      <c r="P817" s="2"/>
      <c r="Q817" s="2"/>
      <c r="R817" s="2"/>
      <c r="S817" s="2"/>
    </row>
    <row r="818" spans="8:19">
      <c r="H818" s="3"/>
      <c r="I818" s="3"/>
      <c r="J818" s="2"/>
      <c r="K818" s="2"/>
      <c r="L818" s="2"/>
      <c r="M818" s="2"/>
      <c r="N818" s="2"/>
      <c r="O818" s="2"/>
      <c r="P818" s="2"/>
      <c r="Q818" s="2"/>
      <c r="R818" s="2"/>
      <c r="S818" s="2"/>
    </row>
    <row r="819" spans="8:19">
      <c r="H819" s="3"/>
      <c r="I819" s="3"/>
      <c r="J819" s="2"/>
      <c r="K819" s="2"/>
      <c r="L819" s="2"/>
      <c r="M819" s="2"/>
      <c r="N819" s="2"/>
      <c r="O819" s="2"/>
      <c r="P819" s="2"/>
      <c r="Q819" s="2"/>
      <c r="R819" s="2"/>
      <c r="S819" s="2"/>
    </row>
    <row r="820" spans="8:19">
      <c r="H820" s="3"/>
      <c r="I820" s="3"/>
      <c r="J820" s="2"/>
      <c r="K820" s="2"/>
      <c r="L820" s="2"/>
      <c r="M820" s="2"/>
      <c r="N820" s="2"/>
      <c r="O820" s="2"/>
      <c r="P820" s="2"/>
      <c r="Q820" s="2"/>
      <c r="R820" s="2"/>
      <c r="S820" s="2"/>
    </row>
    <row r="821" spans="8:19">
      <c r="H821" s="3"/>
      <c r="I821" s="3"/>
      <c r="J821" s="2"/>
      <c r="K821" s="2"/>
      <c r="L821" s="2"/>
      <c r="M821" s="2"/>
      <c r="N821" s="2"/>
      <c r="O821" s="2"/>
      <c r="P821" s="2"/>
      <c r="Q821" s="2"/>
      <c r="R821" s="2"/>
      <c r="S821" s="2"/>
    </row>
    <row r="822" spans="8:19">
      <c r="H822" s="3"/>
      <c r="I822" s="3"/>
      <c r="J822" s="2"/>
      <c r="K822" s="2"/>
      <c r="L822" s="2"/>
      <c r="M822" s="2"/>
      <c r="N822" s="2"/>
      <c r="O822" s="2"/>
      <c r="P822" s="2"/>
      <c r="Q822" s="2"/>
      <c r="R822" s="2"/>
      <c r="S822" s="2"/>
    </row>
    <row r="823" spans="8:19">
      <c r="H823" s="3"/>
      <c r="I823" s="3"/>
      <c r="J823" s="2"/>
      <c r="K823" s="2"/>
      <c r="L823" s="2"/>
      <c r="M823" s="2"/>
      <c r="N823" s="2"/>
      <c r="O823" s="2"/>
      <c r="P823" s="2"/>
      <c r="Q823" s="2"/>
      <c r="R823" s="2"/>
      <c r="S823" s="2"/>
    </row>
    <row r="824" spans="8:19">
      <c r="H824" s="3"/>
      <c r="I824" s="3"/>
      <c r="J824" s="2"/>
      <c r="K824" s="2"/>
      <c r="L824" s="2"/>
      <c r="M824" s="2"/>
      <c r="N824" s="2"/>
      <c r="O824" s="2"/>
      <c r="P824" s="2"/>
      <c r="Q824" s="2"/>
      <c r="R824" s="2"/>
      <c r="S824" s="2"/>
    </row>
    <row r="825" spans="8:19">
      <c r="H825" s="3"/>
      <c r="I825" s="3"/>
      <c r="J825" s="2"/>
      <c r="K825" s="2"/>
      <c r="L825" s="2"/>
      <c r="M825" s="2"/>
      <c r="N825" s="2"/>
      <c r="O825" s="2"/>
      <c r="P825" s="2"/>
      <c r="Q825" s="2"/>
      <c r="R825" s="2"/>
      <c r="S825" s="2"/>
    </row>
    <row r="826" spans="8:19">
      <c r="H826" s="3"/>
      <c r="I826" s="3"/>
      <c r="J826" s="2"/>
      <c r="K826" s="2"/>
      <c r="L826" s="2"/>
      <c r="M826" s="2"/>
      <c r="N826" s="2"/>
      <c r="O826" s="2"/>
      <c r="P826" s="2"/>
      <c r="Q826" s="2"/>
      <c r="R826" s="2"/>
      <c r="S826" s="2"/>
    </row>
    <row r="827" spans="8:19">
      <c r="H827" s="3"/>
      <c r="I827" s="3"/>
      <c r="J827" s="2"/>
      <c r="K827" s="2"/>
      <c r="L827" s="2"/>
      <c r="M827" s="2"/>
      <c r="N827" s="2"/>
      <c r="O827" s="2"/>
      <c r="P827" s="2"/>
      <c r="Q827" s="2"/>
      <c r="R827" s="2"/>
      <c r="S827" s="2"/>
    </row>
    <row r="828" spans="8:19">
      <c r="H828" s="3"/>
      <c r="I828" s="3"/>
      <c r="J828" s="2"/>
      <c r="K828" s="2"/>
      <c r="L828" s="2"/>
      <c r="M828" s="2"/>
      <c r="N828" s="2"/>
      <c r="O828" s="2"/>
      <c r="P828" s="2"/>
      <c r="Q828" s="2"/>
      <c r="R828" s="2"/>
      <c r="S828" s="2"/>
    </row>
    <row r="829" spans="8:19">
      <c r="H829" s="3"/>
      <c r="I829" s="3"/>
      <c r="J829" s="2"/>
      <c r="K829" s="2"/>
      <c r="L829" s="2"/>
      <c r="M829" s="2"/>
      <c r="N829" s="2"/>
      <c r="O829" s="2"/>
      <c r="P829" s="2"/>
      <c r="Q829" s="2"/>
      <c r="R829" s="2"/>
      <c r="S829" s="2"/>
    </row>
    <row r="830" spans="8:19">
      <c r="H830" s="3"/>
      <c r="I830" s="3"/>
      <c r="J830" s="2"/>
      <c r="K830" s="2"/>
      <c r="L830" s="2"/>
      <c r="M830" s="2"/>
      <c r="N830" s="2"/>
      <c r="O830" s="2"/>
      <c r="P830" s="2"/>
      <c r="Q830" s="2"/>
      <c r="R830" s="2"/>
      <c r="S830" s="2"/>
    </row>
    <row r="831" spans="8:19">
      <c r="H831" s="3"/>
      <c r="I831" s="3"/>
      <c r="J831" s="2"/>
      <c r="K831" s="2"/>
      <c r="L831" s="2"/>
      <c r="M831" s="2"/>
      <c r="N831" s="2"/>
      <c r="O831" s="2"/>
      <c r="P831" s="2"/>
      <c r="Q831" s="2"/>
      <c r="R831" s="2"/>
      <c r="S831" s="2"/>
    </row>
    <row r="832" spans="8:19">
      <c r="H832" s="3"/>
      <c r="I832" s="3"/>
      <c r="J832" s="2"/>
      <c r="K832" s="2"/>
      <c r="L832" s="2"/>
      <c r="M832" s="2"/>
      <c r="N832" s="2"/>
      <c r="O832" s="2"/>
      <c r="P832" s="2"/>
      <c r="Q832" s="2"/>
      <c r="R832" s="2"/>
      <c r="S832" s="2"/>
    </row>
    <row r="833" spans="8:19">
      <c r="H833" s="3"/>
      <c r="I833" s="3"/>
      <c r="J833" s="2"/>
      <c r="K833" s="2"/>
      <c r="L833" s="2"/>
      <c r="M833" s="2"/>
      <c r="N833" s="2"/>
      <c r="O833" s="2"/>
      <c r="P833" s="2"/>
      <c r="Q833" s="2"/>
      <c r="R833" s="2"/>
      <c r="S833" s="2"/>
    </row>
    <row r="834" spans="8:19">
      <c r="H834" s="3"/>
      <c r="I834" s="3"/>
      <c r="J834" s="2"/>
      <c r="K834" s="2"/>
      <c r="L834" s="2"/>
      <c r="M834" s="2"/>
      <c r="N834" s="2"/>
      <c r="O834" s="2"/>
      <c r="P834" s="2"/>
      <c r="Q834" s="2"/>
      <c r="R834" s="2"/>
      <c r="S834" s="2"/>
    </row>
    <row r="835" spans="8:19">
      <c r="H835" s="3"/>
      <c r="I835" s="3"/>
      <c r="J835" s="2"/>
      <c r="K835" s="2"/>
      <c r="L835" s="2"/>
      <c r="M835" s="2"/>
      <c r="N835" s="2"/>
      <c r="O835" s="2"/>
      <c r="P835" s="2"/>
      <c r="Q835" s="2"/>
      <c r="R835" s="2"/>
      <c r="S835" s="2"/>
    </row>
    <row r="836" spans="8:19">
      <c r="H836" s="3"/>
      <c r="I836" s="3"/>
      <c r="J836" s="2"/>
      <c r="K836" s="2"/>
      <c r="L836" s="2"/>
      <c r="M836" s="2"/>
      <c r="N836" s="2"/>
      <c r="O836" s="2"/>
      <c r="P836" s="2"/>
      <c r="Q836" s="2"/>
      <c r="R836" s="2"/>
      <c r="S836" s="2"/>
    </row>
    <row r="837" spans="8:19">
      <c r="H837" s="3"/>
      <c r="I837" s="3"/>
      <c r="J837" s="2"/>
      <c r="K837" s="2"/>
      <c r="L837" s="2"/>
      <c r="M837" s="2"/>
      <c r="N837" s="2"/>
      <c r="O837" s="2"/>
      <c r="P837" s="2"/>
      <c r="Q837" s="2"/>
      <c r="R837" s="2"/>
      <c r="S837" s="2"/>
    </row>
    <row r="838" spans="8:19">
      <c r="H838" s="3"/>
      <c r="I838" s="3"/>
      <c r="J838" s="2"/>
      <c r="K838" s="2"/>
      <c r="L838" s="2"/>
      <c r="M838" s="2"/>
      <c r="N838" s="2"/>
      <c r="O838" s="2"/>
      <c r="P838" s="2"/>
      <c r="Q838" s="2"/>
      <c r="R838" s="2"/>
      <c r="S838" s="2"/>
    </row>
    <row r="839" spans="8:19">
      <c r="H839" s="3"/>
      <c r="I839" s="3"/>
      <c r="J839" s="2"/>
      <c r="K839" s="2"/>
      <c r="L839" s="2"/>
      <c r="M839" s="2"/>
      <c r="N839" s="2"/>
      <c r="O839" s="2"/>
      <c r="P839" s="2"/>
      <c r="Q839" s="2"/>
      <c r="R839" s="2"/>
      <c r="S839" s="2"/>
    </row>
    <row r="840" spans="8:19">
      <c r="H840" s="3"/>
      <c r="I840" s="3"/>
      <c r="J840" s="2"/>
      <c r="K840" s="2"/>
      <c r="L840" s="2"/>
      <c r="M840" s="2"/>
      <c r="N840" s="2"/>
      <c r="O840" s="2"/>
      <c r="P840" s="2"/>
      <c r="Q840" s="2"/>
      <c r="R840" s="2"/>
      <c r="S840" s="2"/>
    </row>
    <row r="841" spans="8:19">
      <c r="H841" s="3"/>
      <c r="I841" s="3"/>
      <c r="J841" s="2"/>
      <c r="K841" s="2"/>
      <c r="L841" s="2"/>
      <c r="M841" s="2"/>
      <c r="N841" s="2"/>
      <c r="O841" s="2"/>
      <c r="P841" s="2"/>
      <c r="Q841" s="2"/>
      <c r="R841" s="2"/>
      <c r="S841" s="2"/>
    </row>
    <row r="842" spans="8:19">
      <c r="H842" s="3"/>
      <c r="I842" s="3"/>
      <c r="J842" s="2"/>
      <c r="K842" s="2"/>
      <c r="L842" s="2"/>
      <c r="M842" s="2"/>
      <c r="N842" s="2"/>
      <c r="O842" s="2"/>
      <c r="P842" s="2"/>
      <c r="Q842" s="2"/>
      <c r="R842" s="2"/>
      <c r="S842" s="2"/>
    </row>
    <row r="843" spans="8:19">
      <c r="H843" s="3"/>
      <c r="I843" s="3"/>
      <c r="J843" s="2"/>
      <c r="K843" s="2"/>
      <c r="L843" s="2"/>
      <c r="M843" s="2"/>
      <c r="N843" s="2"/>
      <c r="O843" s="2"/>
      <c r="P843" s="2"/>
      <c r="Q843" s="2"/>
      <c r="R843" s="2"/>
      <c r="S843" s="2"/>
    </row>
    <row r="844" spans="8:19">
      <c r="H844" s="3"/>
      <c r="I844" s="3"/>
      <c r="J844" s="2"/>
      <c r="K844" s="2"/>
      <c r="L844" s="2"/>
      <c r="M844" s="2"/>
      <c r="N844" s="2"/>
      <c r="O844" s="2"/>
      <c r="P844" s="2"/>
      <c r="Q844" s="2"/>
      <c r="R844" s="2"/>
      <c r="S844" s="2"/>
    </row>
    <row r="845" spans="8:19">
      <c r="H845" s="3"/>
      <c r="I845" s="3"/>
      <c r="J845" s="2"/>
      <c r="K845" s="2"/>
      <c r="L845" s="2"/>
      <c r="M845" s="2"/>
      <c r="N845" s="2"/>
      <c r="O845" s="2"/>
      <c r="P845" s="2"/>
      <c r="Q845" s="2"/>
      <c r="R845" s="2"/>
      <c r="S845" s="2"/>
    </row>
    <row r="846" spans="8:19">
      <c r="H846" s="3"/>
      <c r="I846" s="3"/>
      <c r="J846" s="2"/>
      <c r="K846" s="2"/>
      <c r="L846" s="2"/>
      <c r="M846" s="2"/>
      <c r="N846" s="2"/>
      <c r="O846" s="2"/>
      <c r="P846" s="2"/>
      <c r="Q846" s="2"/>
      <c r="R846" s="2"/>
      <c r="S846" s="2"/>
    </row>
    <row r="847" spans="8:19">
      <c r="H847" s="3"/>
      <c r="I847" s="3"/>
      <c r="J847" s="2"/>
      <c r="K847" s="2"/>
      <c r="L847" s="2"/>
      <c r="M847" s="2"/>
      <c r="N847" s="2"/>
      <c r="O847" s="2"/>
      <c r="P847" s="2"/>
      <c r="Q847" s="2"/>
      <c r="R847" s="2"/>
      <c r="S847" s="2"/>
    </row>
    <row r="848" spans="8:19">
      <c r="H848" s="3"/>
      <c r="I848" s="3"/>
      <c r="J848" s="2"/>
      <c r="K848" s="2"/>
      <c r="L848" s="2"/>
      <c r="M848" s="2"/>
      <c r="N848" s="2"/>
      <c r="O848" s="2"/>
      <c r="P848" s="2"/>
      <c r="Q848" s="2"/>
      <c r="R848" s="2"/>
      <c r="S848" s="2"/>
    </row>
    <row r="849" spans="8:19">
      <c r="H849" s="3"/>
      <c r="I849" s="3"/>
      <c r="J849" s="2"/>
      <c r="K849" s="2"/>
      <c r="L849" s="2"/>
      <c r="M849" s="2"/>
      <c r="N849" s="2"/>
      <c r="O849" s="2"/>
      <c r="P849" s="2"/>
      <c r="Q849" s="2"/>
      <c r="R849" s="2"/>
      <c r="S849" s="2"/>
    </row>
    <row r="850" spans="8:19">
      <c r="H850" s="3"/>
      <c r="I850" s="3"/>
      <c r="J850" s="2"/>
      <c r="K850" s="2"/>
      <c r="L850" s="2"/>
      <c r="M850" s="2"/>
      <c r="N850" s="2"/>
      <c r="O850" s="2"/>
      <c r="P850" s="2"/>
      <c r="Q850" s="2"/>
      <c r="R850" s="2"/>
      <c r="S850" s="2"/>
    </row>
    <row r="851" spans="8:19">
      <c r="H851" s="3"/>
      <c r="I851" s="3"/>
      <c r="J851" s="2"/>
      <c r="K851" s="2"/>
      <c r="L851" s="2"/>
      <c r="M851" s="2"/>
      <c r="N851" s="2"/>
      <c r="O851" s="2"/>
      <c r="P851" s="2"/>
      <c r="Q851" s="2"/>
      <c r="R851" s="2"/>
      <c r="S851" s="2"/>
    </row>
    <row r="852" spans="8:19">
      <c r="H852" s="3"/>
      <c r="I852" s="3"/>
      <c r="J852" s="2"/>
      <c r="K852" s="2"/>
      <c r="L852" s="2"/>
      <c r="M852" s="2"/>
      <c r="N852" s="2"/>
      <c r="O852" s="2"/>
      <c r="P852" s="2"/>
      <c r="Q852" s="2"/>
      <c r="R852" s="2"/>
      <c r="S852" s="2"/>
    </row>
    <row r="853" spans="8:19">
      <c r="H853" s="3"/>
      <c r="I853" s="3"/>
      <c r="J853" s="2"/>
      <c r="K853" s="2"/>
      <c r="L853" s="2"/>
      <c r="M853" s="2"/>
      <c r="N853" s="2"/>
      <c r="O853" s="2"/>
      <c r="P853" s="2"/>
      <c r="Q853" s="2"/>
      <c r="R853" s="2"/>
      <c r="S853" s="2"/>
    </row>
    <row r="854" spans="8:19">
      <c r="H854" s="3"/>
      <c r="I854" s="3"/>
      <c r="J854" s="2"/>
      <c r="K854" s="2"/>
      <c r="L854" s="2"/>
      <c r="M854" s="2"/>
      <c r="N854" s="2"/>
      <c r="O854" s="2"/>
      <c r="P854" s="2"/>
      <c r="Q854" s="2"/>
      <c r="R854" s="2"/>
      <c r="S854" s="2"/>
    </row>
    <row r="855" spans="8:19">
      <c r="H855" s="3"/>
      <c r="I855" s="3"/>
      <c r="J855" s="2"/>
      <c r="K855" s="2"/>
      <c r="L855" s="2"/>
      <c r="M855" s="2"/>
      <c r="N855" s="2"/>
      <c r="O855" s="2"/>
      <c r="P855" s="2"/>
      <c r="Q855" s="2"/>
      <c r="R855" s="2"/>
      <c r="S855" s="2"/>
    </row>
    <row r="856" spans="8:19">
      <c r="H856" s="3"/>
      <c r="I856" s="3"/>
      <c r="J856" s="2"/>
      <c r="K856" s="2"/>
      <c r="L856" s="2"/>
      <c r="M856" s="2"/>
      <c r="N856" s="2"/>
      <c r="O856" s="2"/>
      <c r="P856" s="2"/>
      <c r="Q856" s="2"/>
      <c r="R856" s="2"/>
      <c r="S856" s="2"/>
    </row>
    <row r="857" spans="8:19">
      <c r="H857" s="3"/>
      <c r="I857" s="3"/>
      <c r="J857" s="2"/>
      <c r="K857" s="2"/>
      <c r="L857" s="2"/>
      <c r="M857" s="2"/>
      <c r="N857" s="2"/>
      <c r="O857" s="2"/>
      <c r="P857" s="2"/>
      <c r="Q857" s="2"/>
      <c r="R857" s="2"/>
      <c r="S857" s="2"/>
    </row>
    <row r="858" spans="8:19">
      <c r="H858" s="3"/>
      <c r="I858" s="3"/>
      <c r="J858" s="2"/>
      <c r="K858" s="2"/>
      <c r="L858" s="2"/>
      <c r="M858" s="2"/>
      <c r="N858" s="2"/>
      <c r="O858" s="2"/>
      <c r="P858" s="2"/>
      <c r="Q858" s="2"/>
      <c r="R858" s="2"/>
      <c r="S858" s="2"/>
    </row>
    <row r="859" spans="8:19">
      <c r="H859" s="3"/>
      <c r="I859" s="3"/>
      <c r="J859" s="2"/>
      <c r="K859" s="2"/>
      <c r="L859" s="2"/>
      <c r="M859" s="2"/>
      <c r="N859" s="2"/>
      <c r="O859" s="2"/>
      <c r="P859" s="2"/>
      <c r="Q859" s="2"/>
      <c r="R859" s="2"/>
      <c r="S859" s="2"/>
    </row>
    <row r="860" spans="8:19">
      <c r="H860" s="3"/>
      <c r="I860" s="3"/>
      <c r="J860" s="2"/>
      <c r="K860" s="2"/>
      <c r="L860" s="2"/>
      <c r="M860" s="2"/>
      <c r="N860" s="2"/>
      <c r="O860" s="2"/>
      <c r="P860" s="2"/>
      <c r="Q860" s="2"/>
      <c r="R860" s="2"/>
      <c r="S860" s="2"/>
    </row>
    <row r="861" spans="8:19">
      <c r="H861" s="3"/>
      <c r="I861" s="3"/>
      <c r="J861" s="2"/>
      <c r="K861" s="2"/>
      <c r="L861" s="2"/>
      <c r="M861" s="2"/>
      <c r="N861" s="2"/>
      <c r="O861" s="2"/>
      <c r="P861" s="2"/>
      <c r="Q861" s="2"/>
      <c r="R861" s="2"/>
      <c r="S861" s="2"/>
    </row>
    <row r="862" spans="8:19">
      <c r="H862" s="3"/>
      <c r="I862" s="3"/>
      <c r="J862" s="2"/>
      <c r="K862" s="2"/>
      <c r="L862" s="2"/>
      <c r="M862" s="2"/>
      <c r="N862" s="2"/>
      <c r="O862" s="2"/>
      <c r="P862" s="2"/>
      <c r="Q862" s="2"/>
      <c r="R862" s="2"/>
      <c r="S862" s="2"/>
    </row>
    <row r="863" spans="8:19">
      <c r="H863" s="3"/>
      <c r="I863" s="3"/>
      <c r="J863" s="2"/>
      <c r="K863" s="2"/>
      <c r="L863" s="2"/>
      <c r="M863" s="2"/>
      <c r="N863" s="2"/>
      <c r="O863" s="2"/>
      <c r="P863" s="2"/>
      <c r="Q863" s="2"/>
      <c r="R863" s="2"/>
      <c r="S863" s="2"/>
    </row>
    <row r="864" spans="8:19">
      <c r="H864" s="3"/>
      <c r="I864" s="3"/>
      <c r="J864" s="2"/>
      <c r="K864" s="2"/>
      <c r="L864" s="2"/>
      <c r="M864" s="2"/>
      <c r="N864" s="2"/>
      <c r="O864" s="2"/>
      <c r="P864" s="2"/>
      <c r="Q864" s="2"/>
      <c r="R864" s="2"/>
      <c r="S864" s="2"/>
    </row>
    <row r="865" spans="8:19">
      <c r="H865" s="3"/>
      <c r="I865" s="3"/>
      <c r="J865" s="2"/>
      <c r="K865" s="2"/>
      <c r="L865" s="2"/>
      <c r="M865" s="2"/>
      <c r="N865" s="2"/>
      <c r="O865" s="2"/>
      <c r="P865" s="2"/>
      <c r="Q865" s="2"/>
      <c r="R865" s="2"/>
      <c r="S865" s="2"/>
    </row>
    <row r="866" spans="8:19">
      <c r="H866" s="3"/>
      <c r="I866" s="3"/>
      <c r="J866" s="2"/>
      <c r="K866" s="2"/>
      <c r="L866" s="2"/>
      <c r="M866" s="2"/>
      <c r="N866" s="2"/>
      <c r="O866" s="2"/>
      <c r="P866" s="2"/>
      <c r="Q866" s="2"/>
      <c r="R866" s="2"/>
      <c r="S866" s="2"/>
    </row>
    <row r="867" spans="8:19">
      <c r="H867" s="3"/>
      <c r="I867" s="3"/>
      <c r="J867" s="2"/>
      <c r="K867" s="2"/>
      <c r="L867" s="2"/>
      <c r="M867" s="2"/>
      <c r="N867" s="2"/>
      <c r="O867" s="2"/>
      <c r="P867" s="2"/>
      <c r="Q867" s="2"/>
      <c r="R867" s="2"/>
      <c r="S867" s="2"/>
    </row>
    <row r="868" spans="8:19">
      <c r="H868" s="3"/>
      <c r="I868" s="3"/>
      <c r="J868" s="2"/>
      <c r="K868" s="2"/>
      <c r="L868" s="2"/>
      <c r="M868" s="2"/>
      <c r="N868" s="2"/>
      <c r="O868" s="2"/>
      <c r="P868" s="2"/>
      <c r="Q868" s="2"/>
      <c r="R868" s="2"/>
      <c r="S868" s="2"/>
    </row>
    <row r="869" spans="8:19">
      <c r="H869" s="3"/>
      <c r="I869" s="3"/>
      <c r="J869" s="2"/>
      <c r="K869" s="2"/>
      <c r="L869" s="2"/>
      <c r="M869" s="2"/>
      <c r="N869" s="2"/>
      <c r="O869" s="2"/>
      <c r="P869" s="2"/>
      <c r="Q869" s="2"/>
      <c r="R869" s="2"/>
      <c r="S869" s="2"/>
    </row>
    <row r="870" spans="8:19">
      <c r="H870" s="3"/>
      <c r="I870" s="3"/>
      <c r="J870" s="2"/>
      <c r="K870" s="2"/>
      <c r="L870" s="2"/>
      <c r="M870" s="2"/>
      <c r="N870" s="2"/>
      <c r="O870" s="2"/>
      <c r="P870" s="2"/>
      <c r="Q870" s="2"/>
      <c r="R870" s="2"/>
      <c r="S870" s="2"/>
    </row>
    <row r="871" spans="8:19">
      <c r="H871" s="3"/>
      <c r="I871" s="3"/>
      <c r="J871" s="2"/>
      <c r="K871" s="2"/>
      <c r="L871" s="2"/>
      <c r="M871" s="2"/>
      <c r="N871" s="2"/>
      <c r="O871" s="2"/>
      <c r="P871" s="2"/>
      <c r="Q871" s="2"/>
      <c r="R871" s="2"/>
      <c r="S871" s="2"/>
    </row>
    <row r="872" spans="8:19">
      <c r="H872" s="3"/>
      <c r="I872" s="3"/>
      <c r="J872" s="2"/>
      <c r="K872" s="2"/>
      <c r="L872" s="2"/>
      <c r="M872" s="2"/>
      <c r="N872" s="2"/>
      <c r="O872" s="2"/>
      <c r="P872" s="2"/>
      <c r="Q872" s="2"/>
      <c r="R872" s="2"/>
      <c r="S872" s="2"/>
    </row>
    <row r="873" spans="8:19">
      <c r="H873" s="3"/>
      <c r="I873" s="3"/>
      <c r="J873" s="2"/>
      <c r="K873" s="2"/>
      <c r="L873" s="2"/>
      <c r="M873" s="2"/>
      <c r="N873" s="2"/>
      <c r="O873" s="2"/>
      <c r="P873" s="2"/>
      <c r="Q873" s="2"/>
      <c r="R873" s="2"/>
      <c r="S873" s="2"/>
    </row>
    <row r="874" spans="8:19">
      <c r="H874" s="3"/>
      <c r="I874" s="3"/>
      <c r="J874" s="2"/>
      <c r="K874" s="2"/>
      <c r="L874" s="2"/>
      <c r="M874" s="2"/>
      <c r="N874" s="2"/>
      <c r="O874" s="2"/>
      <c r="P874" s="2"/>
      <c r="Q874" s="2"/>
      <c r="R874" s="2"/>
      <c r="S874" s="2"/>
    </row>
    <row r="875" spans="8:19">
      <c r="H875" s="3"/>
      <c r="I875" s="3"/>
      <c r="J875" s="2"/>
      <c r="K875" s="2"/>
      <c r="L875" s="2"/>
      <c r="M875" s="2"/>
      <c r="N875" s="2"/>
      <c r="O875" s="2"/>
      <c r="P875" s="2"/>
      <c r="Q875" s="2"/>
      <c r="R875" s="2"/>
      <c r="S875" s="2"/>
    </row>
    <row r="876" spans="8:19">
      <c r="H876" s="3"/>
      <c r="I876" s="3"/>
      <c r="J876" s="2"/>
      <c r="K876" s="2"/>
      <c r="L876" s="2"/>
      <c r="M876" s="2"/>
      <c r="N876" s="2"/>
      <c r="O876" s="2"/>
      <c r="P876" s="2"/>
      <c r="Q876" s="2"/>
      <c r="R876" s="2"/>
      <c r="S876" s="2"/>
    </row>
    <row r="877" spans="8:19">
      <c r="H877" s="3"/>
      <c r="I877" s="3"/>
      <c r="J877" s="2"/>
      <c r="K877" s="2"/>
      <c r="L877" s="2"/>
      <c r="M877" s="2"/>
      <c r="N877" s="2"/>
      <c r="O877" s="2"/>
      <c r="P877" s="2"/>
      <c r="Q877" s="2"/>
      <c r="R877" s="2"/>
      <c r="S877" s="2"/>
    </row>
    <row r="878" spans="8:19">
      <c r="H878" s="3"/>
      <c r="I878" s="3"/>
      <c r="J878" s="2"/>
      <c r="K878" s="2"/>
      <c r="L878" s="2"/>
      <c r="M878" s="2"/>
      <c r="N878" s="2"/>
      <c r="O878" s="2"/>
      <c r="P878" s="2"/>
      <c r="Q878" s="2"/>
      <c r="R878" s="2"/>
      <c r="S878" s="2"/>
    </row>
    <row r="879" spans="8:19">
      <c r="H879" s="3"/>
      <c r="I879" s="3"/>
      <c r="J879" s="2"/>
      <c r="K879" s="2"/>
      <c r="L879" s="2"/>
      <c r="M879" s="2"/>
      <c r="N879" s="2"/>
      <c r="O879" s="2"/>
      <c r="P879" s="2"/>
      <c r="Q879" s="2"/>
      <c r="R879" s="2"/>
      <c r="S879" s="2"/>
    </row>
    <row r="880" spans="8:19">
      <c r="H880" s="3"/>
      <c r="I880" s="3"/>
      <c r="J880" s="2"/>
      <c r="K880" s="2"/>
      <c r="L880" s="2"/>
      <c r="M880" s="2"/>
      <c r="N880" s="2"/>
      <c r="O880" s="2"/>
      <c r="P880" s="2"/>
      <c r="Q880" s="2"/>
      <c r="R880" s="2"/>
      <c r="S880" s="2"/>
    </row>
    <row r="881" spans="8:19">
      <c r="H881" s="3"/>
      <c r="I881" s="3"/>
      <c r="J881" s="2"/>
      <c r="K881" s="2"/>
      <c r="L881" s="2"/>
      <c r="M881" s="2"/>
      <c r="N881" s="2"/>
      <c r="O881" s="2"/>
      <c r="P881" s="2"/>
      <c r="Q881" s="2"/>
      <c r="R881" s="2"/>
      <c r="S881" s="2"/>
    </row>
    <row r="882" spans="8:19">
      <c r="H882" s="3"/>
      <c r="I882" s="3"/>
      <c r="J882" s="2"/>
      <c r="K882" s="2"/>
      <c r="L882" s="2"/>
      <c r="M882" s="2"/>
      <c r="N882" s="2"/>
      <c r="O882" s="2"/>
      <c r="P882" s="2"/>
      <c r="Q882" s="2"/>
      <c r="R882" s="2"/>
      <c r="S882" s="2"/>
    </row>
    <row r="883" spans="8:19">
      <c r="H883" s="3"/>
      <c r="I883" s="3"/>
      <c r="J883" s="2"/>
      <c r="K883" s="2"/>
      <c r="L883" s="2"/>
      <c r="M883" s="2"/>
      <c r="N883" s="2"/>
      <c r="O883" s="2"/>
      <c r="P883" s="2"/>
      <c r="Q883" s="2"/>
      <c r="R883" s="2"/>
      <c r="S883" s="2"/>
    </row>
    <row r="884" spans="8:19">
      <c r="H884" s="3"/>
      <c r="I884" s="3"/>
      <c r="J884" s="2"/>
      <c r="K884" s="2"/>
      <c r="L884" s="2"/>
      <c r="M884" s="2"/>
      <c r="N884" s="2"/>
      <c r="O884" s="2"/>
      <c r="P884" s="2"/>
      <c r="Q884" s="2"/>
      <c r="R884" s="2"/>
      <c r="S884" s="2"/>
    </row>
    <row r="885" spans="8:19">
      <c r="H885" s="3"/>
      <c r="I885" s="3"/>
      <c r="J885" s="2"/>
      <c r="K885" s="2"/>
      <c r="L885" s="2"/>
      <c r="M885" s="2"/>
      <c r="N885" s="2"/>
      <c r="O885" s="2"/>
      <c r="P885" s="2"/>
      <c r="Q885" s="2"/>
      <c r="R885" s="2"/>
      <c r="S885" s="2"/>
    </row>
    <row r="886" spans="8:19">
      <c r="H886" s="3"/>
      <c r="I886" s="3"/>
      <c r="J886" s="2"/>
      <c r="K886" s="2"/>
      <c r="L886" s="2"/>
      <c r="M886" s="2"/>
      <c r="N886" s="2"/>
      <c r="O886" s="2"/>
      <c r="P886" s="2"/>
      <c r="Q886" s="2"/>
      <c r="R886" s="2"/>
      <c r="S886" s="2"/>
    </row>
    <row r="887" spans="8:19">
      <c r="H887" s="3"/>
      <c r="I887" s="3"/>
      <c r="J887" s="2"/>
      <c r="K887" s="2"/>
      <c r="L887" s="2"/>
      <c r="M887" s="2"/>
      <c r="N887" s="2"/>
      <c r="O887" s="2"/>
      <c r="P887" s="2"/>
      <c r="Q887" s="2"/>
      <c r="R887" s="2"/>
      <c r="S887" s="2"/>
    </row>
    <row r="888" spans="8:19">
      <c r="H888" s="3"/>
      <c r="I888" s="3"/>
      <c r="J888" s="2"/>
      <c r="K888" s="2"/>
      <c r="L888" s="2"/>
      <c r="M888" s="2"/>
      <c r="N888" s="2"/>
      <c r="O888" s="2"/>
      <c r="P888" s="2"/>
      <c r="Q888" s="2"/>
      <c r="R888" s="2"/>
      <c r="S888" s="2"/>
    </row>
    <row r="889" spans="8:19">
      <c r="H889" s="3"/>
      <c r="I889" s="3"/>
      <c r="J889" s="2"/>
      <c r="K889" s="2"/>
      <c r="L889" s="2"/>
      <c r="M889" s="2"/>
      <c r="N889" s="2"/>
      <c r="O889" s="2"/>
      <c r="P889" s="2"/>
      <c r="Q889" s="2"/>
      <c r="R889" s="2"/>
      <c r="S889" s="2"/>
    </row>
    <row r="890" spans="8:19">
      <c r="H890" s="3"/>
      <c r="I890" s="3"/>
      <c r="J890" s="2"/>
      <c r="K890" s="2"/>
      <c r="L890" s="2"/>
      <c r="M890" s="2"/>
      <c r="N890" s="2"/>
      <c r="O890" s="2"/>
      <c r="P890" s="2"/>
      <c r="Q890" s="2"/>
      <c r="R890" s="2"/>
      <c r="S890" s="2"/>
    </row>
    <row r="891" spans="8:19">
      <c r="H891" s="3"/>
      <c r="I891" s="3"/>
      <c r="J891" s="2"/>
      <c r="K891" s="2"/>
      <c r="L891" s="2"/>
      <c r="M891" s="2"/>
      <c r="N891" s="2"/>
      <c r="O891" s="2"/>
      <c r="P891" s="2"/>
      <c r="Q891" s="2"/>
      <c r="R891" s="2"/>
      <c r="S891" s="2"/>
    </row>
    <row r="892" spans="8:19">
      <c r="H892" s="3"/>
      <c r="I892" s="3"/>
      <c r="J892" s="2"/>
      <c r="K892" s="2"/>
      <c r="L892" s="2"/>
      <c r="M892" s="2"/>
      <c r="N892" s="2"/>
      <c r="O892" s="2"/>
      <c r="P892" s="2"/>
      <c r="Q892" s="2"/>
      <c r="R892" s="2"/>
      <c r="S892" s="2"/>
    </row>
    <row r="893" spans="8:19">
      <c r="H893" s="3"/>
      <c r="I893" s="3"/>
      <c r="J893" s="2"/>
      <c r="K893" s="2"/>
      <c r="L893" s="2"/>
      <c r="M893" s="2"/>
      <c r="N893" s="2"/>
      <c r="O893" s="2"/>
      <c r="P893" s="2"/>
      <c r="Q893" s="2"/>
      <c r="R893" s="2"/>
      <c r="S893" s="2"/>
    </row>
    <row r="894" spans="8:19">
      <c r="H894" s="3"/>
      <c r="I894" s="3"/>
      <c r="J894" s="2"/>
      <c r="K894" s="2"/>
      <c r="L894" s="2"/>
      <c r="M894" s="2"/>
      <c r="N894" s="2"/>
      <c r="O894" s="2"/>
      <c r="P894" s="2"/>
      <c r="Q894" s="2"/>
      <c r="R894" s="2"/>
      <c r="S894" s="2"/>
    </row>
    <row r="895" spans="8:19">
      <c r="H895" s="3"/>
      <c r="I895" s="3"/>
      <c r="J895" s="2"/>
      <c r="K895" s="2"/>
      <c r="L895" s="2"/>
      <c r="M895" s="2"/>
      <c r="N895" s="2"/>
      <c r="O895" s="2"/>
      <c r="P895" s="2"/>
      <c r="Q895" s="2"/>
      <c r="R895" s="2"/>
      <c r="S895" s="2"/>
    </row>
    <row r="896" spans="8:19">
      <c r="H896" s="3"/>
      <c r="I896" s="3"/>
      <c r="J896" s="2"/>
      <c r="K896" s="2"/>
      <c r="L896" s="2"/>
      <c r="M896" s="2"/>
      <c r="N896" s="2"/>
      <c r="O896" s="2"/>
      <c r="P896" s="2"/>
      <c r="Q896" s="2"/>
      <c r="R896" s="2"/>
      <c r="S896" s="2"/>
    </row>
    <row r="897" spans="8:19">
      <c r="H897" s="3"/>
      <c r="I897" s="3"/>
      <c r="J897" s="2"/>
      <c r="K897" s="2"/>
      <c r="L897" s="2"/>
      <c r="M897" s="2"/>
      <c r="N897" s="2"/>
      <c r="O897" s="2"/>
      <c r="P897" s="2"/>
      <c r="Q897" s="2"/>
      <c r="R897" s="2"/>
      <c r="S897" s="2"/>
    </row>
    <row r="898" spans="8:19">
      <c r="H898" s="3"/>
      <c r="I898" s="3"/>
      <c r="J898" s="2"/>
      <c r="K898" s="2"/>
      <c r="L898" s="2"/>
      <c r="M898" s="2"/>
      <c r="N898" s="2"/>
      <c r="O898" s="2"/>
      <c r="P898" s="2"/>
      <c r="Q898" s="2"/>
      <c r="R898" s="2"/>
      <c r="S898" s="2"/>
    </row>
    <row r="899" spans="8:19">
      <c r="H899" s="3"/>
      <c r="I899" s="3"/>
      <c r="J899" s="2"/>
      <c r="K899" s="2"/>
      <c r="L899" s="2"/>
      <c r="M899" s="2"/>
      <c r="N899" s="2"/>
      <c r="O899" s="2"/>
      <c r="P899" s="2"/>
      <c r="Q899" s="2"/>
      <c r="R899" s="2"/>
      <c r="S899" s="2"/>
    </row>
    <row r="900" spans="8:19">
      <c r="H900" s="3"/>
      <c r="I900" s="3"/>
      <c r="J900" s="2"/>
      <c r="K900" s="2"/>
      <c r="L900" s="2"/>
      <c r="M900" s="2"/>
      <c r="N900" s="2"/>
      <c r="O900" s="2"/>
      <c r="P900" s="2"/>
      <c r="Q900" s="2"/>
      <c r="R900" s="2"/>
      <c r="S900" s="2"/>
    </row>
    <row r="901" spans="8:19">
      <c r="H901" s="3"/>
      <c r="I901" s="3"/>
      <c r="J901" s="2"/>
      <c r="K901" s="2"/>
      <c r="L901" s="2"/>
      <c r="M901" s="2"/>
      <c r="N901" s="2"/>
      <c r="O901" s="2"/>
      <c r="P901" s="2"/>
      <c r="Q901" s="2"/>
      <c r="R901" s="2"/>
      <c r="S901" s="2"/>
    </row>
    <row r="902" spans="8:19">
      <c r="H902" s="3"/>
      <c r="I902" s="3"/>
      <c r="J902" s="2"/>
      <c r="K902" s="2"/>
      <c r="L902" s="2"/>
      <c r="M902" s="2"/>
      <c r="N902" s="2"/>
      <c r="O902" s="2"/>
      <c r="P902" s="2"/>
      <c r="Q902" s="2"/>
      <c r="R902" s="2"/>
      <c r="S902" s="2"/>
    </row>
    <row r="903" spans="8:19">
      <c r="H903" s="3"/>
      <c r="I903" s="3"/>
      <c r="J903" s="2"/>
      <c r="K903" s="2"/>
      <c r="L903" s="2"/>
      <c r="M903" s="2"/>
      <c r="N903" s="2"/>
      <c r="O903" s="2"/>
      <c r="P903" s="2"/>
      <c r="Q903" s="2"/>
      <c r="R903" s="2"/>
      <c r="S903" s="2"/>
    </row>
    <row r="904" spans="8:19">
      <c r="H904" s="3"/>
      <c r="I904" s="3"/>
      <c r="J904" s="2"/>
      <c r="K904" s="2"/>
      <c r="L904" s="2"/>
      <c r="M904" s="2"/>
      <c r="N904" s="2"/>
      <c r="O904" s="2"/>
      <c r="P904" s="2"/>
      <c r="Q904" s="2"/>
      <c r="R904" s="2"/>
      <c r="S904" s="2"/>
    </row>
    <row r="905" spans="8:19">
      <c r="H905" s="3"/>
      <c r="I905" s="3"/>
      <c r="J905" s="2"/>
      <c r="K905" s="2"/>
      <c r="L905" s="2"/>
      <c r="M905" s="2"/>
      <c r="N905" s="2"/>
      <c r="O905" s="2"/>
      <c r="P905" s="2"/>
      <c r="Q905" s="2"/>
      <c r="R905" s="2"/>
      <c r="S905" s="2"/>
    </row>
    <row r="906" spans="8:19">
      <c r="H906" s="3"/>
      <c r="I906" s="3"/>
      <c r="J906" s="2"/>
      <c r="K906" s="2"/>
      <c r="L906" s="2"/>
      <c r="M906" s="2"/>
      <c r="N906" s="2"/>
      <c r="O906" s="2"/>
      <c r="P906" s="2"/>
      <c r="Q906" s="2"/>
      <c r="R906" s="2"/>
      <c r="S906" s="2"/>
    </row>
    <row r="907" spans="8:19">
      <c r="H907" s="3"/>
      <c r="I907" s="3"/>
      <c r="J907" s="2"/>
      <c r="K907" s="2"/>
      <c r="L907" s="2"/>
      <c r="M907" s="2"/>
      <c r="N907" s="2"/>
      <c r="O907" s="2"/>
      <c r="P907" s="2"/>
      <c r="Q907" s="2"/>
      <c r="R907" s="2"/>
      <c r="S907" s="2"/>
    </row>
    <row r="908" spans="8:19">
      <c r="H908" s="3"/>
      <c r="I908" s="3"/>
      <c r="J908" s="2"/>
      <c r="K908" s="2"/>
      <c r="L908" s="2"/>
      <c r="M908" s="2"/>
      <c r="N908" s="2"/>
      <c r="O908" s="2"/>
      <c r="P908" s="2"/>
      <c r="Q908" s="2"/>
      <c r="R908" s="2"/>
      <c r="S908" s="2"/>
    </row>
    <row r="909" spans="8:19">
      <c r="H909" s="3"/>
      <c r="I909" s="3"/>
      <c r="J909" s="2"/>
      <c r="K909" s="2"/>
      <c r="L909" s="2"/>
      <c r="M909" s="2"/>
      <c r="N909" s="2"/>
      <c r="O909" s="2"/>
      <c r="P909" s="2"/>
      <c r="Q909" s="2"/>
      <c r="R909" s="2"/>
      <c r="S909" s="2"/>
    </row>
    <row r="910" spans="8:19">
      <c r="H910" s="3"/>
      <c r="I910" s="3"/>
      <c r="J910" s="2"/>
      <c r="K910" s="2"/>
      <c r="L910" s="2"/>
      <c r="M910" s="2"/>
      <c r="N910" s="2"/>
      <c r="O910" s="2"/>
      <c r="P910" s="2"/>
      <c r="Q910" s="2"/>
      <c r="R910" s="2"/>
      <c r="S910" s="2"/>
    </row>
    <row r="911" spans="8:19">
      <c r="H911" s="3"/>
      <c r="I911" s="3"/>
      <c r="J911" s="2"/>
      <c r="K911" s="2"/>
      <c r="L911" s="2"/>
      <c r="M911" s="2"/>
      <c r="N911" s="2"/>
      <c r="O911" s="2"/>
      <c r="P911" s="2"/>
      <c r="Q911" s="2"/>
      <c r="R911" s="2"/>
      <c r="S911" s="2"/>
    </row>
    <row r="912" spans="8:19">
      <c r="H912" s="3"/>
      <c r="I912" s="3"/>
      <c r="J912" s="2"/>
      <c r="K912" s="2"/>
      <c r="L912" s="2"/>
      <c r="M912" s="2"/>
      <c r="N912" s="2"/>
      <c r="O912" s="2"/>
      <c r="P912" s="2"/>
      <c r="Q912" s="2"/>
      <c r="R912" s="2"/>
      <c r="S912" s="2"/>
    </row>
    <row r="913" spans="8:19">
      <c r="H913" s="3"/>
      <c r="I913" s="3"/>
      <c r="J913" s="2"/>
      <c r="K913" s="2"/>
      <c r="L913" s="2"/>
      <c r="M913" s="2"/>
      <c r="N913" s="2"/>
      <c r="O913" s="2"/>
      <c r="P913" s="2"/>
      <c r="Q913" s="2"/>
      <c r="R913" s="2"/>
      <c r="S913" s="2"/>
    </row>
    <row r="914" spans="8:19">
      <c r="H914" s="3"/>
      <c r="I914" s="3"/>
      <c r="J914" s="2"/>
      <c r="K914" s="2"/>
      <c r="L914" s="2"/>
      <c r="M914" s="2"/>
      <c r="N914" s="2"/>
      <c r="O914" s="2"/>
      <c r="P914" s="2"/>
      <c r="Q914" s="2"/>
      <c r="R914" s="2"/>
      <c r="S914" s="2"/>
    </row>
    <row r="915" spans="8:19">
      <c r="H915" s="3"/>
      <c r="I915" s="3"/>
      <c r="J915" s="2"/>
      <c r="K915" s="2"/>
      <c r="L915" s="2"/>
      <c r="M915" s="2"/>
      <c r="N915" s="2"/>
      <c r="O915" s="2"/>
      <c r="P915" s="2"/>
      <c r="Q915" s="2"/>
      <c r="R915" s="2"/>
      <c r="S915" s="2"/>
    </row>
    <row r="916" spans="8:19">
      <c r="H916" s="3"/>
      <c r="I916" s="3"/>
      <c r="J916" s="2"/>
      <c r="K916" s="2"/>
      <c r="L916" s="2"/>
      <c r="M916" s="2"/>
      <c r="N916" s="2"/>
      <c r="O916" s="2"/>
      <c r="P916" s="2"/>
      <c r="Q916" s="2"/>
      <c r="R916" s="2"/>
      <c r="S916" s="2"/>
    </row>
    <row r="917" spans="8:19">
      <c r="H917" s="3"/>
      <c r="I917" s="3"/>
      <c r="J917" s="2"/>
      <c r="K917" s="2"/>
      <c r="L917" s="2"/>
      <c r="M917" s="2"/>
      <c r="N917" s="2"/>
      <c r="O917" s="2"/>
      <c r="P917" s="2"/>
      <c r="Q917" s="2"/>
      <c r="R917" s="2"/>
      <c r="S917" s="2"/>
    </row>
    <row r="918" spans="8:19">
      <c r="H918" s="3"/>
      <c r="I918" s="3"/>
      <c r="J918" s="2"/>
      <c r="K918" s="2"/>
      <c r="L918" s="2"/>
      <c r="M918" s="2"/>
      <c r="N918" s="2"/>
      <c r="O918" s="2"/>
      <c r="P918" s="2"/>
      <c r="Q918" s="2"/>
      <c r="R918" s="2"/>
      <c r="S918" s="2"/>
    </row>
    <row r="919" spans="8:19">
      <c r="H919" s="3"/>
      <c r="I919" s="3"/>
      <c r="J919" s="2"/>
      <c r="K919" s="2"/>
      <c r="L919" s="2"/>
      <c r="M919" s="2"/>
      <c r="N919" s="2"/>
      <c r="O919" s="2"/>
      <c r="P919" s="2"/>
      <c r="Q919" s="2"/>
      <c r="R919" s="2"/>
      <c r="S919" s="2"/>
    </row>
    <row r="920" spans="8:19">
      <c r="H920" s="3"/>
      <c r="I920" s="3"/>
      <c r="J920" s="2"/>
      <c r="K920" s="2"/>
      <c r="L920" s="2"/>
      <c r="M920" s="2"/>
      <c r="N920" s="2"/>
      <c r="O920" s="2"/>
      <c r="P920" s="2"/>
      <c r="Q920" s="2"/>
      <c r="R920" s="2"/>
      <c r="S920" s="2"/>
    </row>
    <row r="921" spans="8:19">
      <c r="H921" s="3"/>
      <c r="I921" s="3"/>
      <c r="J921" s="2"/>
      <c r="K921" s="2"/>
      <c r="L921" s="2"/>
      <c r="M921" s="2"/>
      <c r="N921" s="2"/>
      <c r="O921" s="2"/>
      <c r="P921" s="2"/>
      <c r="Q921" s="2"/>
      <c r="R921" s="2"/>
      <c r="S921" s="2"/>
    </row>
    <row r="922" spans="8:19">
      <c r="H922" s="3"/>
      <c r="I922" s="3"/>
      <c r="J922" s="2"/>
      <c r="K922" s="2"/>
      <c r="L922" s="2"/>
      <c r="M922" s="2"/>
      <c r="N922" s="2"/>
      <c r="O922" s="2"/>
      <c r="P922" s="2"/>
      <c r="Q922" s="2"/>
      <c r="R922" s="2"/>
      <c r="S922" s="2"/>
    </row>
    <row r="923" spans="8:19">
      <c r="H923" s="3"/>
      <c r="I923" s="3"/>
      <c r="J923" s="2"/>
      <c r="K923" s="2"/>
      <c r="L923" s="2"/>
      <c r="M923" s="2"/>
      <c r="N923" s="2"/>
      <c r="O923" s="2"/>
      <c r="P923" s="2"/>
      <c r="Q923" s="2"/>
      <c r="R923" s="2"/>
      <c r="S923" s="2"/>
    </row>
    <row r="924" spans="8:19">
      <c r="H924" s="3"/>
      <c r="I924" s="3"/>
      <c r="J924" s="2"/>
      <c r="K924" s="2"/>
      <c r="L924" s="2"/>
      <c r="M924" s="2"/>
      <c r="N924" s="2"/>
      <c r="O924" s="2"/>
      <c r="P924" s="2"/>
      <c r="Q924" s="2"/>
      <c r="R924" s="2"/>
      <c r="S924" s="2"/>
    </row>
    <row r="925" spans="8:19">
      <c r="H925" s="3"/>
      <c r="I925" s="3"/>
      <c r="J925" s="2"/>
      <c r="K925" s="2"/>
      <c r="L925" s="2"/>
      <c r="M925" s="2"/>
      <c r="N925" s="2"/>
      <c r="O925" s="2"/>
      <c r="P925" s="2"/>
      <c r="Q925" s="2"/>
      <c r="R925" s="2"/>
      <c r="S925" s="2"/>
    </row>
    <row r="926" spans="8:19">
      <c r="H926" s="3"/>
      <c r="I926" s="3"/>
      <c r="J926" s="2"/>
      <c r="K926" s="2"/>
      <c r="L926" s="2"/>
      <c r="M926" s="2"/>
      <c r="N926" s="2"/>
      <c r="O926" s="2"/>
      <c r="P926" s="2"/>
      <c r="Q926" s="2"/>
      <c r="R926" s="2"/>
      <c r="S926" s="2"/>
    </row>
    <row r="927" spans="8:19">
      <c r="H927" s="3"/>
      <c r="I927" s="3"/>
      <c r="J927" s="2"/>
      <c r="K927" s="2"/>
      <c r="L927" s="2"/>
      <c r="M927" s="2"/>
      <c r="N927" s="2"/>
      <c r="O927" s="2"/>
      <c r="P927" s="2"/>
      <c r="Q927" s="2"/>
      <c r="R927" s="2"/>
      <c r="S927" s="2"/>
    </row>
    <row r="928" spans="8:19">
      <c r="H928" s="3"/>
      <c r="I928" s="3"/>
      <c r="J928" s="2"/>
      <c r="K928" s="2"/>
      <c r="L928" s="2"/>
      <c r="M928" s="2"/>
      <c r="N928" s="2"/>
      <c r="O928" s="2"/>
      <c r="P928" s="2"/>
      <c r="Q928" s="2"/>
      <c r="R928" s="2"/>
      <c r="S928" s="2"/>
    </row>
    <row r="929" spans="8:19">
      <c r="H929" s="3"/>
      <c r="I929" s="3"/>
      <c r="J929" s="2"/>
      <c r="K929" s="2"/>
      <c r="L929" s="2"/>
      <c r="M929" s="2"/>
      <c r="N929" s="2"/>
      <c r="O929" s="2"/>
      <c r="P929" s="2"/>
      <c r="Q929" s="2"/>
      <c r="R929" s="2"/>
      <c r="S929" s="2"/>
    </row>
    <row r="930" spans="8:19">
      <c r="H930" s="3"/>
      <c r="I930" s="3"/>
      <c r="J930" s="2"/>
      <c r="K930" s="2"/>
      <c r="L930" s="2"/>
      <c r="M930" s="2"/>
      <c r="N930" s="2"/>
      <c r="O930" s="2"/>
      <c r="P930" s="2"/>
      <c r="Q930" s="2"/>
      <c r="R930" s="2"/>
      <c r="S930" s="2"/>
    </row>
    <row r="931" spans="8:19">
      <c r="H931" s="3"/>
      <c r="I931" s="3"/>
      <c r="J931" s="2"/>
      <c r="K931" s="2"/>
      <c r="L931" s="2"/>
      <c r="M931" s="2"/>
      <c r="N931" s="2"/>
      <c r="O931" s="2"/>
      <c r="P931" s="2"/>
      <c r="Q931" s="2"/>
      <c r="R931" s="2"/>
      <c r="S931" s="2"/>
    </row>
    <row r="932" spans="8:19">
      <c r="H932" s="3"/>
      <c r="I932" s="3"/>
      <c r="J932" s="2"/>
      <c r="K932" s="2"/>
      <c r="L932" s="2"/>
      <c r="M932" s="2"/>
      <c r="N932" s="2"/>
      <c r="O932" s="2"/>
      <c r="P932" s="2"/>
      <c r="Q932" s="2"/>
      <c r="R932" s="2"/>
      <c r="S932" s="2"/>
    </row>
    <row r="933" spans="8:19">
      <c r="H933" s="3"/>
      <c r="I933" s="3"/>
      <c r="J933" s="2"/>
      <c r="K933" s="2"/>
      <c r="L933" s="2"/>
      <c r="M933" s="2"/>
      <c r="N933" s="2"/>
      <c r="O933" s="2"/>
      <c r="P933" s="2"/>
      <c r="Q933" s="2"/>
      <c r="R933" s="2"/>
      <c r="S933" s="2"/>
    </row>
    <row r="934" spans="8:19">
      <c r="H934" s="3"/>
      <c r="I934" s="3"/>
      <c r="J934" s="2"/>
      <c r="K934" s="2"/>
      <c r="L934" s="2"/>
      <c r="M934" s="2"/>
      <c r="N934" s="2"/>
      <c r="O934" s="2"/>
      <c r="P934" s="2"/>
      <c r="Q934" s="2"/>
      <c r="R934" s="2"/>
      <c r="S934" s="2"/>
    </row>
    <row r="935" spans="8:19">
      <c r="H935" s="3"/>
      <c r="I935" s="3"/>
      <c r="J935" s="2"/>
      <c r="K935" s="2"/>
      <c r="L935" s="2"/>
      <c r="M935" s="2"/>
      <c r="N935" s="2"/>
      <c r="O935" s="2"/>
      <c r="P935" s="2"/>
      <c r="Q935" s="2"/>
      <c r="R935" s="2"/>
      <c r="S935" s="2"/>
    </row>
    <row r="936" spans="8:19">
      <c r="H936" s="3"/>
      <c r="I936" s="3"/>
      <c r="J936" s="2"/>
      <c r="K936" s="2"/>
      <c r="L936" s="2"/>
      <c r="M936" s="2"/>
      <c r="N936" s="2"/>
      <c r="O936" s="2"/>
      <c r="P936" s="2"/>
      <c r="Q936" s="2"/>
      <c r="R936" s="2"/>
      <c r="S936" s="2"/>
    </row>
    <row r="937" spans="8:19">
      <c r="H937" s="3"/>
      <c r="I937" s="3"/>
      <c r="J937" s="2"/>
      <c r="K937" s="2"/>
      <c r="L937" s="2"/>
      <c r="M937" s="2"/>
      <c r="N937" s="2"/>
      <c r="O937" s="2"/>
      <c r="P937" s="2"/>
      <c r="Q937" s="2"/>
      <c r="R937" s="2"/>
      <c r="S937" s="2"/>
    </row>
    <row r="938" spans="8:19">
      <c r="H938" s="3"/>
      <c r="I938" s="3"/>
      <c r="J938" s="2"/>
      <c r="K938" s="2"/>
      <c r="L938" s="2"/>
      <c r="M938" s="2"/>
      <c r="N938" s="2"/>
      <c r="O938" s="2"/>
      <c r="P938" s="2"/>
      <c r="Q938" s="2"/>
      <c r="R938" s="2"/>
      <c r="S938" s="2"/>
    </row>
    <row r="939" spans="8:19">
      <c r="H939" s="3"/>
      <c r="I939" s="3"/>
      <c r="J939" s="2"/>
      <c r="K939" s="2"/>
      <c r="L939" s="2"/>
      <c r="M939" s="2"/>
      <c r="N939" s="2"/>
      <c r="O939" s="2"/>
      <c r="P939" s="2"/>
      <c r="Q939" s="2"/>
      <c r="R939" s="2"/>
      <c r="S939" s="2"/>
    </row>
    <row r="940" spans="8:19">
      <c r="H940" s="3"/>
      <c r="I940" s="3"/>
      <c r="J940" s="2"/>
      <c r="K940" s="2"/>
      <c r="L940" s="2"/>
      <c r="M940" s="2"/>
      <c r="N940" s="2"/>
      <c r="O940" s="2"/>
      <c r="P940" s="2"/>
      <c r="Q940" s="2"/>
      <c r="R940" s="2"/>
      <c r="S940" s="2"/>
    </row>
    <row r="941" spans="8:19">
      <c r="H941" s="3"/>
      <c r="I941" s="3"/>
      <c r="J941" s="2"/>
      <c r="K941" s="2"/>
      <c r="L941" s="2"/>
      <c r="M941" s="2"/>
      <c r="N941" s="2"/>
      <c r="O941" s="2"/>
      <c r="P941" s="2"/>
      <c r="Q941" s="2"/>
      <c r="R941" s="2"/>
      <c r="S941" s="2"/>
    </row>
    <row r="942" spans="8:19">
      <c r="H942" s="3"/>
      <c r="I942" s="3"/>
      <c r="J942" s="2"/>
      <c r="K942" s="2"/>
      <c r="L942" s="2"/>
      <c r="M942" s="2"/>
      <c r="N942" s="2"/>
      <c r="O942" s="2"/>
      <c r="P942" s="2"/>
      <c r="Q942" s="2"/>
      <c r="R942" s="2"/>
      <c r="S942" s="2"/>
    </row>
    <row r="943" spans="8:19">
      <c r="H943" s="3"/>
      <c r="I943" s="3"/>
      <c r="J943" s="2"/>
      <c r="K943" s="2"/>
      <c r="L943" s="2"/>
      <c r="M943" s="2"/>
      <c r="N943" s="2"/>
      <c r="O943" s="2"/>
      <c r="P943" s="2"/>
      <c r="Q943" s="2"/>
      <c r="R943" s="2"/>
      <c r="S943" s="2"/>
    </row>
    <row r="944" spans="8:19">
      <c r="H944" s="3"/>
      <c r="I944" s="3"/>
      <c r="J944" s="2"/>
      <c r="K944" s="2"/>
      <c r="L944" s="2"/>
      <c r="M944" s="2"/>
      <c r="N944" s="2"/>
      <c r="O944" s="2"/>
      <c r="P944" s="2"/>
      <c r="Q944" s="2"/>
      <c r="R944" s="2"/>
      <c r="S944" s="2"/>
    </row>
    <row r="945" spans="8:19">
      <c r="H945" s="3"/>
      <c r="I945" s="3"/>
      <c r="J945" s="2"/>
      <c r="K945" s="2"/>
      <c r="L945" s="2"/>
      <c r="M945" s="2"/>
      <c r="N945" s="2"/>
      <c r="O945" s="2"/>
      <c r="P945" s="2"/>
      <c r="Q945" s="2"/>
      <c r="R945" s="2"/>
      <c r="S945" s="2"/>
    </row>
    <row r="946" spans="8:19">
      <c r="H946" s="3"/>
      <c r="I946" s="3"/>
      <c r="J946" s="2"/>
      <c r="K946" s="2"/>
      <c r="L946" s="2"/>
      <c r="M946" s="2"/>
      <c r="N946" s="2"/>
      <c r="O946" s="2"/>
      <c r="P946" s="2"/>
      <c r="Q946" s="2"/>
      <c r="R946" s="2"/>
      <c r="S946" s="2"/>
    </row>
    <row r="947" spans="8:19">
      <c r="H947" s="3"/>
      <c r="I947" s="3"/>
      <c r="J947" s="2"/>
      <c r="K947" s="2"/>
      <c r="L947" s="2"/>
      <c r="M947" s="2"/>
      <c r="N947" s="2"/>
      <c r="O947" s="2"/>
      <c r="P947" s="2"/>
      <c r="Q947" s="2"/>
      <c r="R947" s="2"/>
      <c r="S947" s="2"/>
    </row>
    <row r="948" spans="8:19">
      <c r="H948" s="3"/>
      <c r="I948" s="3"/>
      <c r="J948" s="2"/>
      <c r="K948" s="2"/>
      <c r="L948" s="2"/>
      <c r="M948" s="2"/>
      <c r="N948" s="2"/>
      <c r="O948" s="2"/>
      <c r="P948" s="2"/>
      <c r="Q948" s="2"/>
      <c r="R948" s="2"/>
      <c r="S948" s="2"/>
    </row>
    <row r="949" spans="8:19">
      <c r="H949" s="3"/>
      <c r="I949" s="3"/>
      <c r="J949" s="2"/>
      <c r="K949" s="2"/>
      <c r="L949" s="2"/>
      <c r="M949" s="2"/>
      <c r="N949" s="2"/>
      <c r="O949" s="2"/>
      <c r="P949" s="2"/>
      <c r="Q949" s="2"/>
      <c r="R949" s="2"/>
      <c r="S949" s="2"/>
    </row>
    <row r="950" spans="8:19">
      <c r="H950" s="3"/>
      <c r="I950" s="3"/>
      <c r="J950" s="2"/>
      <c r="K950" s="2"/>
      <c r="L950" s="2"/>
      <c r="M950" s="2"/>
      <c r="N950" s="2"/>
      <c r="O950" s="2"/>
      <c r="P950" s="2"/>
      <c r="Q950" s="2"/>
      <c r="R950" s="2"/>
      <c r="S950" s="2"/>
    </row>
    <row r="951" spans="8:19">
      <c r="H951" s="3"/>
      <c r="I951" s="3"/>
      <c r="J951" s="2"/>
      <c r="K951" s="2"/>
      <c r="L951" s="2"/>
      <c r="M951" s="2"/>
      <c r="N951" s="2"/>
      <c r="O951" s="2"/>
      <c r="P951" s="2"/>
      <c r="Q951" s="2"/>
      <c r="R951" s="2"/>
      <c r="S951" s="2"/>
    </row>
    <row r="952" spans="8:19">
      <c r="H952" s="3"/>
      <c r="I952" s="3"/>
      <c r="J952" s="2"/>
      <c r="K952" s="2"/>
      <c r="L952" s="2"/>
      <c r="M952" s="2"/>
      <c r="N952" s="2"/>
      <c r="O952" s="2"/>
      <c r="P952" s="2"/>
      <c r="Q952" s="2"/>
      <c r="R952" s="2"/>
      <c r="S952" s="2"/>
    </row>
    <row r="953" spans="8:19">
      <c r="H953" s="3"/>
      <c r="I953" s="3"/>
      <c r="J953" s="2"/>
      <c r="K953" s="2"/>
      <c r="L953" s="2"/>
      <c r="M953" s="2"/>
      <c r="N953" s="2"/>
      <c r="O953" s="2"/>
      <c r="P953" s="2"/>
      <c r="Q953" s="2"/>
      <c r="R953" s="2"/>
      <c r="S953" s="2"/>
    </row>
    <row r="954" spans="8:19">
      <c r="H954" s="3"/>
      <c r="I954" s="3"/>
      <c r="J954" s="2"/>
      <c r="K954" s="2"/>
      <c r="L954" s="2"/>
      <c r="M954" s="2"/>
      <c r="N954" s="2"/>
      <c r="O954" s="2"/>
      <c r="P954" s="2"/>
      <c r="Q954" s="2"/>
      <c r="R954" s="2"/>
      <c r="S954" s="2"/>
    </row>
    <row r="955" spans="8:19">
      <c r="H955" s="3"/>
      <c r="I955" s="3"/>
      <c r="J955" s="2"/>
      <c r="K955" s="2"/>
      <c r="L955" s="2"/>
      <c r="M955" s="2"/>
      <c r="N955" s="2"/>
      <c r="O955" s="2"/>
      <c r="P955" s="2"/>
      <c r="Q955" s="2"/>
      <c r="R955" s="2"/>
      <c r="S955" s="2"/>
    </row>
    <row r="956" spans="8:19">
      <c r="H956" s="3"/>
      <c r="I956" s="3"/>
      <c r="J956" s="2"/>
      <c r="K956" s="2"/>
      <c r="L956" s="2"/>
      <c r="M956" s="2"/>
      <c r="N956" s="2"/>
      <c r="O956" s="2"/>
      <c r="P956" s="2"/>
      <c r="Q956" s="2"/>
      <c r="R956" s="2"/>
      <c r="S956" s="2"/>
    </row>
    <row r="957" spans="8:19">
      <c r="H957" s="3"/>
      <c r="I957" s="3"/>
      <c r="J957" s="2"/>
      <c r="K957" s="2"/>
      <c r="L957" s="2"/>
      <c r="M957" s="2"/>
      <c r="N957" s="2"/>
      <c r="O957" s="2"/>
      <c r="P957" s="2"/>
      <c r="Q957" s="2"/>
      <c r="R957" s="2"/>
      <c r="S957" s="2"/>
    </row>
    <row r="958" spans="8:19">
      <c r="H958" s="3"/>
      <c r="I958" s="3"/>
      <c r="J958" s="2"/>
      <c r="K958" s="2"/>
      <c r="L958" s="2"/>
      <c r="M958" s="2"/>
      <c r="N958" s="2"/>
      <c r="O958" s="2"/>
      <c r="P958" s="2"/>
      <c r="Q958" s="2"/>
      <c r="R958" s="2"/>
      <c r="S958" s="2"/>
    </row>
    <row r="959" spans="8:19">
      <c r="H959" s="3"/>
      <c r="I959" s="3"/>
      <c r="J959" s="2"/>
      <c r="K959" s="2"/>
      <c r="L959" s="2"/>
      <c r="M959" s="2"/>
      <c r="N959" s="2"/>
      <c r="O959" s="2"/>
      <c r="P959" s="2"/>
      <c r="Q959" s="2"/>
      <c r="R959" s="2"/>
      <c r="S959" s="2"/>
    </row>
    <row r="960" spans="8:19">
      <c r="H960" s="3"/>
      <c r="I960" s="3"/>
      <c r="J960" s="2"/>
      <c r="K960" s="2"/>
      <c r="L960" s="2"/>
      <c r="M960" s="2"/>
      <c r="N960" s="2"/>
      <c r="O960" s="2"/>
      <c r="P960" s="2"/>
      <c r="Q960" s="2"/>
      <c r="R960" s="2"/>
      <c r="S960" s="2"/>
    </row>
    <row r="961" spans="8:19">
      <c r="H961" s="3"/>
      <c r="I961" s="3"/>
      <c r="J961" s="2"/>
      <c r="K961" s="2"/>
      <c r="L961" s="2"/>
      <c r="M961" s="2"/>
      <c r="N961" s="2"/>
      <c r="O961" s="2"/>
      <c r="P961" s="2"/>
      <c r="Q961" s="2"/>
      <c r="R961" s="2"/>
      <c r="S961" s="2"/>
    </row>
    <row r="962" spans="8:19">
      <c r="H962" s="3"/>
      <c r="I962" s="3"/>
      <c r="J962" s="2"/>
      <c r="K962" s="2"/>
      <c r="L962" s="2"/>
      <c r="M962" s="2"/>
      <c r="N962" s="2"/>
      <c r="O962" s="2"/>
      <c r="P962" s="2"/>
      <c r="Q962" s="2"/>
      <c r="R962" s="2"/>
      <c r="S962" s="2"/>
    </row>
    <row r="963" spans="8:19">
      <c r="H963" s="3"/>
      <c r="I963" s="3"/>
      <c r="J963" s="2"/>
      <c r="K963" s="2"/>
      <c r="L963" s="2"/>
      <c r="M963" s="2"/>
      <c r="N963" s="2"/>
      <c r="O963" s="2"/>
      <c r="P963" s="2"/>
      <c r="Q963" s="2"/>
      <c r="R963" s="2"/>
      <c r="S963" s="2"/>
    </row>
    <row r="964" spans="8:19">
      <c r="H964" s="3"/>
      <c r="I964" s="3"/>
      <c r="J964" s="2"/>
      <c r="K964" s="2"/>
      <c r="L964" s="2"/>
      <c r="M964" s="2"/>
      <c r="N964" s="2"/>
      <c r="O964" s="2"/>
      <c r="P964" s="2"/>
      <c r="Q964" s="2"/>
      <c r="R964" s="2"/>
      <c r="S964" s="2"/>
    </row>
    <row r="965" spans="8:19">
      <c r="H965" s="3"/>
      <c r="I965" s="3"/>
      <c r="J965" s="2"/>
      <c r="K965" s="2"/>
      <c r="L965" s="2"/>
      <c r="M965" s="2"/>
      <c r="N965" s="2"/>
      <c r="O965" s="2"/>
      <c r="P965" s="2"/>
      <c r="Q965" s="2"/>
      <c r="R965" s="2"/>
      <c r="S965" s="2"/>
    </row>
    <row r="966" spans="8:19">
      <c r="H966" s="3"/>
      <c r="I966" s="3"/>
      <c r="J966" s="2"/>
      <c r="K966" s="2"/>
      <c r="L966" s="2"/>
      <c r="M966" s="2"/>
      <c r="N966" s="2"/>
      <c r="O966" s="2"/>
      <c r="P966" s="2"/>
      <c r="Q966" s="2"/>
      <c r="R966" s="2"/>
      <c r="S966" s="2"/>
    </row>
    <row r="967" spans="8:19">
      <c r="H967" s="3"/>
      <c r="I967" s="3"/>
      <c r="J967" s="2"/>
      <c r="K967" s="2"/>
      <c r="L967" s="2"/>
      <c r="M967" s="2"/>
      <c r="N967" s="2"/>
      <c r="O967" s="2"/>
      <c r="P967" s="2"/>
      <c r="Q967" s="2"/>
      <c r="R967" s="2"/>
      <c r="S967" s="2"/>
    </row>
    <row r="968" spans="8:19">
      <c r="H968" s="3"/>
      <c r="I968" s="3"/>
      <c r="J968" s="2"/>
      <c r="K968" s="2"/>
      <c r="L968" s="2"/>
      <c r="M968" s="2"/>
      <c r="N968" s="2"/>
      <c r="O968" s="2"/>
      <c r="P968" s="2"/>
      <c r="Q968" s="2"/>
      <c r="R968" s="2"/>
      <c r="S968" s="2"/>
    </row>
    <row r="969" spans="8:19">
      <c r="H969" s="3"/>
      <c r="I969" s="3"/>
      <c r="J969" s="2"/>
      <c r="K969" s="2"/>
      <c r="L969" s="2"/>
      <c r="M969" s="2"/>
      <c r="N969" s="2"/>
      <c r="O969" s="2"/>
      <c r="P969" s="2"/>
      <c r="Q969" s="2"/>
      <c r="R969" s="2"/>
      <c r="S969" s="2"/>
    </row>
    <row r="970" spans="8:19">
      <c r="H970" s="3"/>
      <c r="I970" s="3"/>
      <c r="J970" s="2"/>
      <c r="K970" s="2"/>
      <c r="L970" s="2"/>
      <c r="M970" s="2"/>
      <c r="N970" s="2"/>
      <c r="O970" s="2"/>
      <c r="P970" s="2"/>
      <c r="Q970" s="2"/>
      <c r="R970" s="2"/>
      <c r="S970" s="2"/>
    </row>
    <row r="971" spans="8:19">
      <c r="H971" s="3"/>
      <c r="I971" s="3"/>
      <c r="J971" s="2"/>
      <c r="K971" s="2"/>
      <c r="L971" s="2"/>
      <c r="M971" s="2"/>
      <c r="N971" s="2"/>
      <c r="O971" s="2"/>
      <c r="P971" s="2"/>
      <c r="Q971" s="2"/>
      <c r="R971" s="2"/>
      <c r="S971" s="2"/>
    </row>
    <row r="972" spans="8:19">
      <c r="H972" s="3"/>
      <c r="I972" s="3"/>
      <c r="J972" s="2"/>
      <c r="K972" s="2"/>
      <c r="L972" s="2"/>
      <c r="M972" s="2"/>
      <c r="N972" s="2"/>
      <c r="O972" s="2"/>
      <c r="P972" s="2"/>
      <c r="Q972" s="2"/>
      <c r="R972" s="2"/>
      <c r="S972" s="2"/>
    </row>
    <row r="973" spans="8:19">
      <c r="H973" s="3"/>
      <c r="I973" s="3"/>
      <c r="J973" s="2"/>
      <c r="K973" s="2"/>
      <c r="L973" s="2"/>
      <c r="M973" s="2"/>
      <c r="N973" s="2"/>
      <c r="O973" s="2"/>
      <c r="P973" s="2"/>
      <c r="Q973" s="2"/>
      <c r="R973" s="2"/>
      <c r="S973" s="2"/>
    </row>
    <row r="974" spans="8:19">
      <c r="H974" s="3"/>
      <c r="I974" s="3"/>
      <c r="J974" s="2"/>
      <c r="K974" s="2"/>
      <c r="L974" s="2"/>
      <c r="M974" s="2"/>
      <c r="N974" s="2"/>
      <c r="O974" s="2"/>
      <c r="P974" s="2"/>
      <c r="Q974" s="2"/>
      <c r="R974" s="2"/>
      <c r="S974" s="2"/>
    </row>
    <row r="975" spans="8:19">
      <c r="H975" s="3"/>
      <c r="I975" s="3"/>
      <c r="J975" s="2"/>
      <c r="K975" s="2"/>
      <c r="L975" s="2"/>
      <c r="M975" s="2"/>
      <c r="N975" s="2"/>
      <c r="O975" s="2"/>
      <c r="P975" s="2"/>
      <c r="Q975" s="2"/>
      <c r="R975" s="2"/>
      <c r="S975" s="2"/>
    </row>
    <row r="976" spans="8:19">
      <c r="H976" s="3"/>
      <c r="I976" s="3"/>
      <c r="J976" s="2"/>
      <c r="K976" s="2"/>
      <c r="L976" s="2"/>
      <c r="M976" s="2"/>
      <c r="N976" s="2"/>
      <c r="O976" s="2"/>
      <c r="P976" s="2"/>
      <c r="Q976" s="2"/>
      <c r="R976" s="2"/>
      <c r="S976" s="2"/>
    </row>
    <row r="977" spans="8:19">
      <c r="H977" s="3"/>
      <c r="I977" s="3"/>
      <c r="J977" s="2"/>
      <c r="K977" s="2"/>
      <c r="L977" s="2"/>
      <c r="M977" s="2"/>
      <c r="N977" s="2"/>
      <c r="O977" s="2"/>
      <c r="P977" s="2"/>
      <c r="Q977" s="2"/>
      <c r="R977" s="2"/>
      <c r="S977" s="2"/>
    </row>
    <row r="978" spans="8:19">
      <c r="H978" s="3"/>
      <c r="I978" s="3"/>
      <c r="J978" s="2"/>
      <c r="K978" s="2"/>
      <c r="L978" s="2"/>
      <c r="M978" s="2"/>
      <c r="N978" s="2"/>
      <c r="O978" s="2"/>
      <c r="P978" s="2"/>
      <c r="Q978" s="2"/>
      <c r="R978" s="2"/>
      <c r="S978" s="2"/>
    </row>
    <row r="979" spans="8:19">
      <c r="H979" s="3"/>
      <c r="I979" s="3"/>
      <c r="J979" s="2"/>
      <c r="K979" s="2"/>
      <c r="L979" s="2"/>
      <c r="M979" s="2"/>
      <c r="N979" s="2"/>
      <c r="O979" s="2"/>
      <c r="P979" s="2"/>
      <c r="Q979" s="2"/>
      <c r="R979" s="2"/>
      <c r="S979" s="2"/>
    </row>
    <row r="980" spans="8:19">
      <c r="H980" s="3"/>
      <c r="I980" s="3"/>
      <c r="J980" s="2"/>
      <c r="K980" s="2"/>
      <c r="L980" s="2"/>
      <c r="M980" s="2"/>
      <c r="N980" s="2"/>
      <c r="O980" s="2"/>
      <c r="P980" s="2"/>
      <c r="Q980" s="2"/>
      <c r="R980" s="2"/>
      <c r="S980" s="2"/>
    </row>
    <row r="981" spans="8:19">
      <c r="H981" s="3"/>
      <c r="I981" s="3"/>
      <c r="J981" s="2"/>
      <c r="K981" s="2"/>
      <c r="L981" s="2"/>
      <c r="M981" s="2"/>
      <c r="N981" s="2"/>
      <c r="O981" s="2"/>
      <c r="P981" s="2"/>
      <c r="Q981" s="2"/>
      <c r="R981" s="2"/>
      <c r="S981" s="2"/>
    </row>
    <row r="982" spans="8:19">
      <c r="H982" s="3"/>
      <c r="I982" s="3"/>
      <c r="J982" s="2"/>
      <c r="K982" s="2"/>
      <c r="L982" s="2"/>
      <c r="M982" s="2"/>
      <c r="N982" s="2"/>
      <c r="O982" s="2"/>
      <c r="P982" s="2"/>
      <c r="Q982" s="2"/>
      <c r="R982" s="2"/>
      <c r="S982" s="2"/>
    </row>
    <row r="983" spans="8:19">
      <c r="H983" s="3"/>
      <c r="I983" s="3"/>
      <c r="J983" s="2"/>
      <c r="K983" s="2"/>
      <c r="L983" s="2"/>
      <c r="M983" s="2"/>
      <c r="N983" s="2"/>
      <c r="O983" s="2"/>
      <c r="P983" s="2"/>
      <c r="Q983" s="2"/>
      <c r="R983" s="2"/>
      <c r="S983" s="2"/>
    </row>
    <row r="984" spans="8:19">
      <c r="H984" s="3"/>
      <c r="I984" s="3"/>
      <c r="J984" s="2"/>
      <c r="K984" s="2"/>
      <c r="L984" s="2"/>
      <c r="M984" s="2"/>
      <c r="N984" s="2"/>
      <c r="O984" s="2"/>
      <c r="P984" s="2"/>
      <c r="Q984" s="2"/>
      <c r="R984" s="2"/>
      <c r="S984" s="2"/>
    </row>
    <row r="985" spans="8:19">
      <c r="H985" s="3"/>
      <c r="I985" s="3"/>
      <c r="J985" s="2"/>
      <c r="K985" s="2"/>
      <c r="L985" s="2"/>
      <c r="M985" s="2"/>
      <c r="N985" s="2"/>
      <c r="O985" s="2"/>
      <c r="P985" s="2"/>
      <c r="Q985" s="2"/>
      <c r="R985" s="2"/>
      <c r="S985" s="2"/>
    </row>
    <row r="986" spans="8:19">
      <c r="H986" s="3"/>
      <c r="I986" s="3"/>
      <c r="J986" s="2"/>
      <c r="K986" s="2"/>
      <c r="L986" s="2"/>
      <c r="M986" s="2"/>
      <c r="N986" s="2"/>
      <c r="O986" s="2"/>
      <c r="P986" s="2"/>
      <c r="Q986" s="2"/>
      <c r="R986" s="2"/>
      <c r="S986" s="2"/>
    </row>
    <row r="987" spans="8:19">
      <c r="H987" s="3"/>
      <c r="I987" s="3"/>
      <c r="J987" s="2"/>
      <c r="K987" s="2"/>
      <c r="L987" s="2"/>
      <c r="M987" s="2"/>
      <c r="N987" s="2"/>
      <c r="O987" s="2"/>
      <c r="P987" s="2"/>
      <c r="Q987" s="2"/>
      <c r="R987" s="2"/>
      <c r="S987" s="2"/>
    </row>
    <row r="988" spans="8:19">
      <c r="H988" s="3"/>
      <c r="I988" s="3"/>
      <c r="J988" s="2"/>
      <c r="K988" s="2"/>
      <c r="L988" s="2"/>
      <c r="M988" s="2"/>
      <c r="N988" s="2"/>
      <c r="O988" s="2"/>
      <c r="P988" s="2"/>
      <c r="Q988" s="2"/>
      <c r="R988" s="2"/>
      <c r="S988" s="2"/>
    </row>
    <row r="989" spans="8:19">
      <c r="H989" s="3"/>
      <c r="I989" s="3"/>
      <c r="J989" s="2"/>
      <c r="K989" s="2"/>
      <c r="L989" s="2"/>
      <c r="M989" s="2"/>
      <c r="N989" s="2"/>
      <c r="O989" s="2"/>
      <c r="P989" s="2"/>
      <c r="Q989" s="2"/>
      <c r="R989" s="2"/>
      <c r="S989" s="2"/>
    </row>
    <row r="990" spans="8:19">
      <c r="H990" s="3"/>
      <c r="I990" s="3"/>
      <c r="J990" s="2"/>
      <c r="K990" s="2"/>
      <c r="L990" s="2"/>
      <c r="M990" s="2"/>
      <c r="N990" s="2"/>
      <c r="O990" s="2"/>
      <c r="P990" s="2"/>
      <c r="Q990" s="2"/>
      <c r="R990" s="2"/>
      <c r="S990" s="2"/>
    </row>
    <row r="991" spans="8:19">
      <c r="H991" s="3"/>
      <c r="I991" s="3"/>
      <c r="J991" s="2"/>
      <c r="K991" s="2"/>
      <c r="L991" s="2"/>
      <c r="M991" s="2"/>
      <c r="N991" s="2"/>
      <c r="O991" s="2"/>
      <c r="P991" s="2"/>
      <c r="Q991" s="2"/>
      <c r="R991" s="2"/>
      <c r="S991" s="2"/>
    </row>
    <row r="992" spans="8:19">
      <c r="H992" s="3"/>
      <c r="I992" s="3"/>
      <c r="J992" s="2"/>
      <c r="K992" s="2"/>
      <c r="L992" s="2"/>
      <c r="M992" s="2"/>
      <c r="N992" s="2"/>
      <c r="O992" s="2"/>
      <c r="P992" s="2"/>
      <c r="Q992" s="2"/>
      <c r="R992" s="2"/>
      <c r="S992" s="2"/>
    </row>
    <row r="993" spans="8:19">
      <c r="H993" s="3"/>
      <c r="I993" s="3"/>
      <c r="J993" s="2"/>
      <c r="K993" s="2"/>
      <c r="L993" s="2"/>
      <c r="M993" s="2"/>
      <c r="N993" s="2"/>
      <c r="O993" s="2"/>
      <c r="P993" s="2"/>
      <c r="Q993" s="2"/>
      <c r="R993" s="2"/>
      <c r="S993" s="2"/>
    </row>
    <row r="994" spans="8:19">
      <c r="H994" s="3"/>
      <c r="I994" s="3"/>
      <c r="J994" s="2"/>
      <c r="K994" s="2"/>
      <c r="L994" s="2"/>
      <c r="M994" s="2"/>
      <c r="N994" s="2"/>
      <c r="O994" s="2"/>
      <c r="P994" s="2"/>
      <c r="Q994" s="2"/>
      <c r="R994" s="2"/>
      <c r="S994" s="2"/>
    </row>
    <row r="995" spans="8:19">
      <c r="H995" s="3"/>
      <c r="I995" s="3"/>
      <c r="J995" s="2"/>
      <c r="K995" s="2"/>
      <c r="L995" s="2"/>
      <c r="M995" s="2"/>
      <c r="N995" s="2"/>
      <c r="O995" s="2"/>
      <c r="P995" s="2"/>
      <c r="Q995" s="2"/>
      <c r="R995" s="2"/>
      <c r="S995" s="2"/>
    </row>
    <row r="996" spans="8:19">
      <c r="H996" s="3"/>
      <c r="I996" s="3"/>
      <c r="J996" s="2"/>
      <c r="K996" s="2"/>
      <c r="L996" s="2"/>
      <c r="M996" s="2"/>
      <c r="N996" s="2"/>
      <c r="O996" s="2"/>
      <c r="P996" s="2"/>
      <c r="Q996" s="2"/>
      <c r="R996" s="2"/>
      <c r="S996" s="2"/>
    </row>
    <row r="997" spans="8:19">
      <c r="H997" s="3"/>
      <c r="I997" s="3"/>
      <c r="J997" s="2"/>
      <c r="K997" s="2"/>
      <c r="L997" s="2"/>
      <c r="M997" s="2"/>
      <c r="N997" s="2"/>
      <c r="O997" s="2"/>
      <c r="P997" s="2"/>
      <c r="Q997" s="2"/>
      <c r="R997" s="2"/>
      <c r="S997" s="2"/>
    </row>
    <row r="998" spans="8:19">
      <c r="H998" s="3"/>
      <c r="I998" s="3"/>
      <c r="J998" s="2"/>
      <c r="K998" s="2"/>
      <c r="L998" s="2"/>
      <c r="M998" s="2"/>
      <c r="N998" s="2"/>
      <c r="O998" s="2"/>
      <c r="P998" s="2"/>
      <c r="Q998" s="2"/>
      <c r="R998" s="2"/>
      <c r="S998" s="2"/>
    </row>
    <row r="999" spans="8:19">
      <c r="H999" s="3"/>
      <c r="I999" s="3"/>
      <c r="J999" s="2"/>
      <c r="K999" s="2"/>
      <c r="L999" s="2"/>
      <c r="M999" s="2"/>
      <c r="N999" s="2"/>
      <c r="O999" s="2"/>
      <c r="P999" s="2"/>
      <c r="Q999" s="2"/>
      <c r="R999" s="2"/>
      <c r="S999" s="2"/>
    </row>
    <row r="1000" spans="8:19">
      <c r="H1000" s="3"/>
      <c r="I1000" s="3"/>
      <c r="J1000" s="2"/>
      <c r="K1000" s="2"/>
      <c r="L1000" s="2"/>
      <c r="M1000" s="2"/>
      <c r="N1000" s="2"/>
      <c r="O1000" s="2"/>
      <c r="P1000" s="2"/>
      <c r="Q1000" s="2"/>
      <c r="R1000" s="2"/>
      <c r="S1000" s="2"/>
    </row>
    <row r="1001" spans="8:19">
      <c r="H1001" s="3"/>
      <c r="I1001" s="3"/>
      <c r="J1001" s="2"/>
      <c r="K1001" s="2"/>
      <c r="L1001" s="2"/>
      <c r="M1001" s="2"/>
      <c r="N1001" s="2"/>
      <c r="O1001" s="2"/>
      <c r="P1001" s="2"/>
      <c r="Q1001" s="2"/>
      <c r="R1001" s="2"/>
      <c r="S1001" s="2"/>
    </row>
    <row r="1002" spans="8:19">
      <c r="H1002" s="3"/>
      <c r="I1002" s="3"/>
      <c r="J1002" s="2"/>
      <c r="K1002" s="2"/>
      <c r="L1002" s="2"/>
      <c r="M1002" s="2"/>
      <c r="N1002" s="2"/>
      <c r="O1002" s="2"/>
      <c r="P1002" s="2"/>
      <c r="Q1002" s="2"/>
      <c r="R1002" s="2"/>
      <c r="S1002" s="2"/>
    </row>
    <row r="1003" spans="8:19">
      <c r="H1003" s="3"/>
      <c r="I1003" s="3"/>
      <c r="J1003" s="2"/>
      <c r="K1003" s="2"/>
      <c r="L1003" s="2"/>
      <c r="M1003" s="2"/>
      <c r="N1003" s="2"/>
      <c r="O1003" s="2"/>
      <c r="P1003" s="2"/>
      <c r="Q1003" s="2"/>
      <c r="R1003" s="2"/>
      <c r="S1003" s="2"/>
    </row>
    <row r="1004" spans="8:19">
      <c r="H1004" s="3"/>
      <c r="I1004" s="3"/>
      <c r="J1004" s="2"/>
      <c r="K1004" s="2"/>
      <c r="L1004" s="2"/>
      <c r="M1004" s="2"/>
      <c r="N1004" s="2"/>
      <c r="O1004" s="2"/>
      <c r="P1004" s="2"/>
      <c r="Q1004" s="2"/>
      <c r="R1004" s="2"/>
      <c r="S1004" s="2"/>
    </row>
    <row r="1005" spans="8:19">
      <c r="H1005" s="3"/>
      <c r="I1005" s="3"/>
      <c r="J1005" s="2"/>
      <c r="K1005" s="2"/>
      <c r="L1005" s="2"/>
      <c r="M1005" s="2"/>
      <c r="N1005" s="2"/>
      <c r="O1005" s="2"/>
      <c r="P1005" s="2"/>
      <c r="Q1005" s="2"/>
      <c r="R1005" s="2"/>
      <c r="S1005" s="2"/>
    </row>
    <row r="1006" spans="8:19">
      <c r="H1006" s="3"/>
      <c r="I1006" s="3"/>
      <c r="J1006" s="2"/>
      <c r="K1006" s="2"/>
      <c r="L1006" s="2"/>
      <c r="M1006" s="2"/>
      <c r="N1006" s="2"/>
      <c r="O1006" s="2"/>
      <c r="P1006" s="2"/>
      <c r="Q1006" s="2"/>
      <c r="R1006" s="2"/>
      <c r="S1006" s="2"/>
    </row>
    <row r="1007" spans="8:19">
      <c r="H1007" s="3"/>
      <c r="I1007" s="3"/>
      <c r="J1007" s="2"/>
      <c r="K1007" s="2"/>
      <c r="L1007" s="2"/>
      <c r="M1007" s="2"/>
      <c r="N1007" s="2"/>
      <c r="O1007" s="2"/>
      <c r="P1007" s="2"/>
      <c r="Q1007" s="2"/>
      <c r="R1007" s="2"/>
      <c r="S1007" s="2"/>
    </row>
    <row r="1008" spans="8:19">
      <c r="H1008" s="3"/>
      <c r="I1008" s="3"/>
      <c r="J1008" s="2"/>
      <c r="K1008" s="2"/>
      <c r="L1008" s="2"/>
      <c r="M1008" s="2"/>
      <c r="N1008" s="2"/>
      <c r="O1008" s="2"/>
      <c r="P1008" s="2"/>
      <c r="Q1008" s="2"/>
      <c r="R1008" s="2"/>
      <c r="S1008" s="2"/>
    </row>
    <row r="1009" spans="8:19">
      <c r="H1009" s="3"/>
      <c r="I1009" s="3"/>
      <c r="J1009" s="2"/>
      <c r="K1009" s="2"/>
      <c r="L1009" s="2"/>
      <c r="M1009" s="2"/>
      <c r="N1009" s="2"/>
      <c r="O1009" s="2"/>
      <c r="P1009" s="2"/>
      <c r="Q1009" s="2"/>
      <c r="R1009" s="2"/>
      <c r="S1009" s="2"/>
    </row>
    <row r="1010" spans="8:19">
      <c r="H1010" s="3"/>
      <c r="I1010" s="3"/>
      <c r="J1010" s="2"/>
      <c r="K1010" s="2"/>
      <c r="L1010" s="2"/>
      <c r="M1010" s="2"/>
      <c r="N1010" s="2"/>
      <c r="O1010" s="2"/>
      <c r="P1010" s="2"/>
      <c r="Q1010" s="2"/>
      <c r="R1010" s="2"/>
      <c r="S1010" s="2"/>
    </row>
    <row r="1011" spans="8:19">
      <c r="H1011" s="3"/>
      <c r="I1011" s="3"/>
      <c r="J1011" s="2"/>
      <c r="K1011" s="2"/>
      <c r="L1011" s="2"/>
      <c r="M1011" s="2"/>
      <c r="N1011" s="2"/>
      <c r="O1011" s="2"/>
      <c r="P1011" s="2"/>
      <c r="Q1011" s="2"/>
      <c r="R1011" s="2"/>
      <c r="S1011" s="2"/>
    </row>
    <row r="1012" spans="8:19">
      <c r="H1012" s="3"/>
      <c r="I1012" s="3"/>
      <c r="J1012" s="2"/>
      <c r="K1012" s="2"/>
      <c r="L1012" s="2"/>
      <c r="M1012" s="2"/>
      <c r="N1012" s="2"/>
      <c r="O1012" s="2"/>
      <c r="P1012" s="2"/>
      <c r="Q1012" s="2"/>
      <c r="R1012" s="2"/>
      <c r="S1012" s="2"/>
    </row>
    <row r="1013" spans="8:19">
      <c r="H1013" s="3"/>
      <c r="I1013" s="3"/>
      <c r="J1013" s="2"/>
      <c r="K1013" s="2"/>
      <c r="L1013" s="2"/>
      <c r="M1013" s="2"/>
      <c r="N1013" s="2"/>
      <c r="O1013" s="2"/>
      <c r="P1013" s="2"/>
      <c r="Q1013" s="2"/>
      <c r="R1013" s="2"/>
      <c r="S1013" s="2"/>
    </row>
    <row r="1014" spans="8:19">
      <c r="H1014" s="3"/>
      <c r="I1014" s="3"/>
      <c r="J1014" s="2"/>
      <c r="K1014" s="2"/>
      <c r="L1014" s="2"/>
      <c r="M1014" s="2"/>
      <c r="N1014" s="2"/>
      <c r="O1014" s="2"/>
      <c r="P1014" s="2"/>
      <c r="Q1014" s="2"/>
      <c r="R1014" s="2"/>
      <c r="S1014" s="2"/>
    </row>
    <row r="1015" spans="8:19">
      <c r="H1015" s="3"/>
      <c r="I1015" s="3"/>
      <c r="J1015" s="2"/>
      <c r="K1015" s="2"/>
      <c r="L1015" s="2"/>
      <c r="M1015" s="2"/>
      <c r="N1015" s="2"/>
      <c r="O1015" s="2"/>
      <c r="P1015" s="2"/>
      <c r="Q1015" s="2"/>
      <c r="R1015" s="2"/>
      <c r="S1015" s="2"/>
    </row>
    <row r="1016" spans="8:19">
      <c r="H1016" s="3"/>
      <c r="I1016" s="3"/>
      <c r="J1016" s="2"/>
      <c r="K1016" s="2"/>
      <c r="L1016" s="2"/>
      <c r="M1016" s="2"/>
      <c r="N1016" s="2"/>
      <c r="O1016" s="2"/>
      <c r="P1016" s="2"/>
      <c r="Q1016" s="2"/>
      <c r="R1016" s="2"/>
      <c r="S1016" s="2"/>
    </row>
    <row r="1017" spans="8:19">
      <c r="H1017" s="3"/>
      <c r="I1017" s="3"/>
      <c r="J1017" s="2"/>
      <c r="K1017" s="2"/>
      <c r="L1017" s="2"/>
      <c r="M1017" s="2"/>
      <c r="N1017" s="2"/>
      <c r="O1017" s="2"/>
      <c r="P1017" s="2"/>
      <c r="Q1017" s="2"/>
      <c r="R1017" s="2"/>
      <c r="S1017" s="2"/>
    </row>
    <row r="1018" spans="8:19">
      <c r="H1018" s="3"/>
      <c r="I1018" s="3"/>
      <c r="J1018" s="2"/>
      <c r="K1018" s="2"/>
      <c r="L1018" s="2"/>
      <c r="M1018" s="2"/>
      <c r="N1018" s="2"/>
      <c r="O1018" s="2"/>
      <c r="P1018" s="2"/>
      <c r="Q1018" s="2"/>
      <c r="R1018" s="2"/>
      <c r="S1018" s="2"/>
    </row>
    <row r="1019" spans="8:19">
      <c r="H1019" s="3"/>
      <c r="I1019" s="3"/>
      <c r="J1019" s="2"/>
      <c r="K1019" s="2"/>
      <c r="L1019" s="2"/>
      <c r="M1019" s="2"/>
      <c r="N1019" s="2"/>
      <c r="O1019" s="2"/>
      <c r="P1019" s="2"/>
      <c r="Q1019" s="2"/>
      <c r="R1019" s="2"/>
      <c r="S1019" s="2"/>
    </row>
    <row r="1020" spans="8:19">
      <c r="H1020" s="3"/>
      <c r="I1020" s="3"/>
      <c r="J1020" s="2"/>
      <c r="K1020" s="2"/>
      <c r="L1020" s="2"/>
      <c r="M1020" s="2"/>
      <c r="N1020" s="2"/>
      <c r="O1020" s="2"/>
      <c r="P1020" s="2"/>
      <c r="Q1020" s="2"/>
      <c r="R1020" s="2"/>
      <c r="S1020" s="2"/>
    </row>
    <row r="1021" spans="8:19">
      <c r="H1021" s="3"/>
      <c r="I1021" s="3"/>
      <c r="J1021" s="2"/>
      <c r="K1021" s="2"/>
      <c r="L1021" s="2"/>
      <c r="M1021" s="2"/>
      <c r="N1021" s="2"/>
      <c r="O1021" s="2"/>
      <c r="P1021" s="2"/>
      <c r="Q1021" s="2"/>
      <c r="R1021" s="2"/>
      <c r="S1021" s="2"/>
    </row>
    <row r="1022" spans="8:19">
      <c r="H1022" s="3"/>
      <c r="I1022" s="3"/>
      <c r="J1022" s="2"/>
      <c r="K1022" s="2"/>
      <c r="L1022" s="2"/>
      <c r="M1022" s="2"/>
      <c r="N1022" s="2"/>
      <c r="O1022" s="2"/>
      <c r="P1022" s="2"/>
      <c r="Q1022" s="2"/>
      <c r="R1022" s="2"/>
      <c r="S1022" s="2"/>
    </row>
    <row r="1023" spans="8:19">
      <c r="H1023" s="3"/>
      <c r="I1023" s="3"/>
      <c r="J1023" s="2"/>
      <c r="K1023" s="2"/>
      <c r="L1023" s="2"/>
      <c r="M1023" s="2"/>
      <c r="N1023" s="2"/>
      <c r="O1023" s="2"/>
      <c r="P1023" s="2"/>
      <c r="Q1023" s="2"/>
      <c r="R1023" s="2"/>
      <c r="S1023" s="2"/>
    </row>
    <row r="1024" spans="8:19">
      <c r="H1024" s="3"/>
      <c r="I1024" s="3"/>
      <c r="J1024" s="2"/>
      <c r="K1024" s="2"/>
      <c r="L1024" s="2"/>
      <c r="M1024" s="2"/>
      <c r="N1024" s="2"/>
      <c r="O1024" s="2"/>
      <c r="P1024" s="2"/>
      <c r="Q1024" s="2"/>
      <c r="R1024" s="2"/>
      <c r="S1024" s="2"/>
    </row>
    <row r="1025" spans="8:19">
      <c r="H1025" s="3"/>
      <c r="I1025" s="3"/>
      <c r="J1025" s="2"/>
      <c r="K1025" s="2"/>
      <c r="L1025" s="2"/>
      <c r="M1025" s="2"/>
      <c r="N1025" s="2"/>
      <c r="O1025" s="2"/>
      <c r="P1025" s="2"/>
      <c r="Q1025" s="2"/>
      <c r="R1025" s="2"/>
      <c r="S1025" s="2"/>
    </row>
    <row r="1026" spans="8:19">
      <c r="H1026" s="3"/>
      <c r="I1026" s="3"/>
      <c r="J1026" s="2"/>
      <c r="K1026" s="2"/>
      <c r="L1026" s="2"/>
      <c r="M1026" s="2"/>
      <c r="N1026" s="2"/>
      <c r="O1026" s="2"/>
      <c r="P1026" s="2"/>
      <c r="Q1026" s="2"/>
      <c r="R1026" s="2"/>
      <c r="S1026" s="2"/>
    </row>
    <row r="1027" spans="8:19">
      <c r="H1027" s="3"/>
      <c r="I1027" s="3"/>
      <c r="J1027" s="2"/>
      <c r="K1027" s="2"/>
      <c r="L1027" s="2"/>
      <c r="M1027" s="2"/>
      <c r="N1027" s="2"/>
      <c r="O1027" s="2"/>
      <c r="P1027" s="2"/>
      <c r="Q1027" s="2"/>
      <c r="R1027" s="2"/>
      <c r="S1027" s="2"/>
    </row>
    <row r="1028" spans="8:19">
      <c r="H1028" s="3"/>
      <c r="I1028" s="3"/>
      <c r="J1028" s="2"/>
      <c r="K1028" s="2"/>
      <c r="L1028" s="2"/>
      <c r="M1028" s="2"/>
      <c r="N1028" s="2"/>
      <c r="O1028" s="2"/>
      <c r="P1028" s="2"/>
      <c r="Q1028" s="2"/>
      <c r="R1028" s="2"/>
      <c r="S1028" s="2"/>
    </row>
    <row r="1029" spans="8:19">
      <c r="H1029" s="3"/>
      <c r="I1029" s="3"/>
      <c r="J1029" s="2"/>
      <c r="K1029" s="2"/>
      <c r="L1029" s="2"/>
      <c r="M1029" s="2"/>
      <c r="N1029" s="2"/>
      <c r="O1029" s="2"/>
      <c r="P1029" s="2"/>
      <c r="Q1029" s="2"/>
      <c r="R1029" s="2"/>
      <c r="S1029" s="2"/>
    </row>
    <row r="1030" spans="8:19">
      <c r="H1030" s="3"/>
      <c r="I1030" s="3"/>
      <c r="J1030" s="2"/>
      <c r="K1030" s="2"/>
      <c r="L1030" s="2"/>
      <c r="M1030" s="2"/>
      <c r="N1030" s="2"/>
      <c r="O1030" s="2"/>
      <c r="P1030" s="2"/>
      <c r="Q1030" s="2"/>
      <c r="R1030" s="2"/>
      <c r="S1030" s="2"/>
    </row>
    <row r="1031" spans="8:19">
      <c r="H1031" s="3"/>
      <c r="I1031" s="3"/>
      <c r="J1031" s="2"/>
      <c r="K1031" s="2"/>
      <c r="L1031" s="2"/>
      <c r="M1031" s="2"/>
      <c r="N1031" s="2"/>
      <c r="O1031" s="2"/>
      <c r="P1031" s="2"/>
      <c r="Q1031" s="2"/>
      <c r="R1031" s="2"/>
      <c r="S1031" s="2"/>
    </row>
    <row r="1032" spans="8:19">
      <c r="H1032" s="3"/>
      <c r="I1032" s="3"/>
      <c r="J1032" s="2"/>
      <c r="K1032" s="2"/>
      <c r="L1032" s="2"/>
      <c r="M1032" s="2"/>
      <c r="N1032" s="2"/>
      <c r="O1032" s="2"/>
      <c r="P1032" s="2"/>
      <c r="Q1032" s="2"/>
      <c r="R1032" s="2"/>
      <c r="S1032" s="2"/>
    </row>
    <row r="1033" spans="8:19">
      <c r="H1033" s="3"/>
      <c r="I1033" s="3"/>
      <c r="J1033" s="2"/>
      <c r="K1033" s="2"/>
      <c r="L1033" s="2"/>
      <c r="M1033" s="2"/>
      <c r="N1033" s="2"/>
      <c r="O1033" s="2"/>
      <c r="P1033" s="2"/>
      <c r="Q1033" s="2"/>
      <c r="R1033" s="2"/>
      <c r="S1033" s="2"/>
    </row>
    <row r="1034" spans="8:19">
      <c r="H1034" s="3"/>
      <c r="I1034" s="3"/>
      <c r="J1034" s="2"/>
      <c r="K1034" s="2"/>
      <c r="L1034" s="2"/>
      <c r="M1034" s="2"/>
      <c r="N1034" s="2"/>
      <c r="O1034" s="2"/>
      <c r="P1034" s="2"/>
      <c r="Q1034" s="2"/>
      <c r="R1034" s="2"/>
      <c r="S1034" s="2"/>
    </row>
    <row r="1035" spans="8:19">
      <c r="H1035" s="3"/>
      <c r="I1035" s="3"/>
      <c r="J1035" s="2"/>
      <c r="K1035" s="2"/>
      <c r="L1035" s="2"/>
      <c r="M1035" s="2"/>
      <c r="N1035" s="2"/>
      <c r="O1035" s="2"/>
      <c r="P1035" s="2"/>
      <c r="Q1035" s="2"/>
      <c r="R1035" s="2"/>
      <c r="S1035" s="2"/>
    </row>
    <row r="1036" spans="8:19">
      <c r="H1036" s="3"/>
      <c r="I1036" s="3"/>
      <c r="J1036" s="2"/>
      <c r="K1036" s="2"/>
      <c r="L1036" s="2"/>
      <c r="M1036" s="2"/>
      <c r="N1036" s="2"/>
      <c r="O1036" s="2"/>
      <c r="P1036" s="2"/>
      <c r="Q1036" s="2"/>
      <c r="R1036" s="2"/>
      <c r="S1036" s="2"/>
    </row>
    <row r="1037" spans="8:19">
      <c r="H1037" s="3"/>
      <c r="I1037" s="3"/>
      <c r="J1037" s="2"/>
      <c r="K1037" s="2"/>
      <c r="L1037" s="2"/>
      <c r="M1037" s="2"/>
      <c r="N1037" s="2"/>
      <c r="O1037" s="2"/>
      <c r="P1037" s="2"/>
      <c r="Q1037" s="2"/>
      <c r="R1037" s="2"/>
      <c r="S1037" s="2"/>
    </row>
    <row r="1038" spans="8:19">
      <c r="H1038" s="3"/>
      <c r="I1038" s="3"/>
      <c r="J1038" s="2"/>
      <c r="K1038" s="2"/>
      <c r="L1038" s="2"/>
      <c r="M1038" s="2"/>
      <c r="N1038" s="2"/>
      <c r="O1038" s="2"/>
      <c r="P1038" s="2"/>
      <c r="Q1038" s="2"/>
      <c r="R1038" s="2"/>
      <c r="S1038" s="2"/>
    </row>
    <row r="1039" spans="8:19">
      <c r="H1039" s="3"/>
      <c r="I1039" s="3"/>
      <c r="J1039" s="2"/>
      <c r="K1039" s="2"/>
      <c r="L1039" s="2"/>
      <c r="M1039" s="2"/>
      <c r="N1039" s="2"/>
      <c r="O1039" s="2"/>
      <c r="P1039" s="2"/>
      <c r="Q1039" s="2"/>
      <c r="R1039" s="2"/>
      <c r="S1039" s="2"/>
    </row>
    <row r="1040" spans="8:19">
      <c r="H1040" s="3"/>
      <c r="I1040" s="3"/>
      <c r="J1040" s="2"/>
      <c r="K1040" s="2"/>
      <c r="L1040" s="2"/>
      <c r="M1040" s="2"/>
      <c r="N1040" s="2"/>
      <c r="O1040" s="2"/>
      <c r="P1040" s="2"/>
      <c r="Q1040" s="2"/>
      <c r="R1040" s="2"/>
      <c r="S1040" s="2"/>
    </row>
    <row r="1041" spans="8:19">
      <c r="H1041" s="3"/>
      <c r="I1041" s="3"/>
      <c r="J1041" s="2"/>
      <c r="K1041" s="2"/>
      <c r="L1041" s="2"/>
      <c r="M1041" s="2"/>
      <c r="N1041" s="2"/>
      <c r="O1041" s="2"/>
      <c r="P1041" s="2"/>
      <c r="Q1041" s="2"/>
      <c r="R1041" s="2"/>
      <c r="S1041" s="2"/>
    </row>
    <row r="1042" spans="8:19">
      <c r="H1042" s="3"/>
      <c r="I1042" s="3"/>
      <c r="J1042" s="2"/>
      <c r="K1042" s="2"/>
      <c r="L1042" s="2"/>
      <c r="M1042" s="2"/>
      <c r="N1042" s="2"/>
      <c r="O1042" s="2"/>
      <c r="P1042" s="2"/>
      <c r="Q1042" s="2"/>
      <c r="R1042" s="2"/>
      <c r="S1042" s="2"/>
    </row>
    <row r="1043" spans="8:19">
      <c r="H1043" s="3"/>
      <c r="I1043" s="3"/>
      <c r="J1043" s="2"/>
      <c r="K1043" s="2"/>
      <c r="L1043" s="2"/>
      <c r="M1043" s="2"/>
      <c r="N1043" s="2"/>
      <c r="O1043" s="2"/>
      <c r="P1043" s="2"/>
      <c r="Q1043" s="2"/>
      <c r="R1043" s="2"/>
      <c r="S1043" s="2"/>
    </row>
    <row r="1044" spans="8:19">
      <c r="H1044" s="3"/>
      <c r="I1044" s="3"/>
      <c r="J1044" s="2"/>
      <c r="K1044" s="2"/>
      <c r="L1044" s="2"/>
      <c r="M1044" s="2"/>
      <c r="N1044" s="2"/>
      <c r="O1044" s="2"/>
      <c r="P1044" s="2"/>
      <c r="Q1044" s="2"/>
      <c r="R1044" s="2"/>
      <c r="S1044" s="2"/>
    </row>
    <row r="1045" spans="8:19">
      <c r="H1045" s="3"/>
      <c r="I1045" s="3"/>
      <c r="J1045" s="2"/>
      <c r="K1045" s="2"/>
      <c r="L1045" s="2"/>
      <c r="M1045" s="2"/>
      <c r="N1045" s="2"/>
      <c r="O1045" s="2"/>
      <c r="P1045" s="2"/>
      <c r="Q1045" s="2"/>
      <c r="R1045" s="2"/>
      <c r="S1045" s="2"/>
    </row>
    <row r="1046" spans="8:19">
      <c r="H1046" s="3"/>
      <c r="I1046" s="3"/>
      <c r="J1046" s="2"/>
      <c r="K1046" s="2"/>
      <c r="L1046" s="2"/>
      <c r="M1046" s="2"/>
      <c r="N1046" s="2"/>
      <c r="O1046" s="2"/>
      <c r="P1046" s="2"/>
      <c r="Q1046" s="2"/>
      <c r="R1046" s="2"/>
      <c r="S1046" s="2"/>
    </row>
    <row r="1047" spans="8:19">
      <c r="H1047" s="3"/>
      <c r="I1047" s="3"/>
      <c r="J1047" s="2"/>
      <c r="K1047" s="2"/>
      <c r="L1047" s="2"/>
      <c r="M1047" s="2"/>
      <c r="N1047" s="2"/>
      <c r="O1047" s="2"/>
      <c r="P1047" s="2"/>
      <c r="Q1047" s="2"/>
      <c r="R1047" s="2"/>
      <c r="S1047" s="2"/>
    </row>
    <row r="1048" spans="8:19">
      <c r="H1048" s="3"/>
      <c r="I1048" s="3"/>
      <c r="J1048" s="2"/>
      <c r="K1048" s="2"/>
      <c r="L1048" s="2"/>
      <c r="M1048" s="2"/>
      <c r="N1048" s="2"/>
      <c r="O1048" s="2"/>
      <c r="P1048" s="2"/>
      <c r="Q1048" s="2"/>
      <c r="R1048" s="2"/>
      <c r="S1048" s="2"/>
    </row>
    <row r="1049" spans="8:19">
      <c r="H1049" s="3"/>
      <c r="I1049" s="3"/>
      <c r="J1049" s="2"/>
      <c r="K1049" s="2"/>
      <c r="L1049" s="2"/>
      <c r="M1049" s="2"/>
      <c r="N1049" s="2"/>
      <c r="O1049" s="2"/>
      <c r="P1049" s="2"/>
      <c r="Q1049" s="2"/>
      <c r="R1049" s="2"/>
      <c r="S1049" s="2"/>
    </row>
    <row r="1050" spans="8:19">
      <c r="H1050" s="3"/>
      <c r="I1050" s="3"/>
      <c r="J1050" s="2"/>
      <c r="K1050" s="2"/>
      <c r="L1050" s="2"/>
      <c r="M1050" s="2"/>
      <c r="N1050" s="2"/>
      <c r="O1050" s="2"/>
      <c r="P1050" s="2"/>
      <c r="Q1050" s="2"/>
      <c r="R1050" s="2"/>
      <c r="S1050" s="2"/>
    </row>
    <row r="1051" spans="8:19">
      <c r="H1051" s="3"/>
      <c r="I1051" s="3"/>
      <c r="J1051" s="2"/>
      <c r="K1051" s="2"/>
      <c r="L1051" s="2"/>
      <c r="M1051" s="2"/>
      <c r="N1051" s="2"/>
      <c r="O1051" s="2"/>
      <c r="P1051" s="2"/>
      <c r="Q1051" s="2"/>
      <c r="R1051" s="2"/>
      <c r="S1051" s="2"/>
    </row>
    <row r="1052" spans="8:19">
      <c r="H1052" s="3"/>
      <c r="I1052" s="3"/>
      <c r="J1052" s="2"/>
      <c r="K1052" s="2"/>
      <c r="L1052" s="2"/>
      <c r="M1052" s="2"/>
      <c r="N1052" s="2"/>
      <c r="O1052" s="2"/>
      <c r="P1052" s="2"/>
      <c r="Q1052" s="2"/>
      <c r="R1052" s="2"/>
      <c r="S1052" s="2"/>
    </row>
    <row r="1053" spans="8:19">
      <c r="H1053" s="3"/>
      <c r="I1053" s="3"/>
      <c r="J1053" s="2"/>
      <c r="K1053" s="2"/>
      <c r="L1053" s="2"/>
      <c r="M1053" s="2"/>
      <c r="N1053" s="2"/>
      <c r="O1053" s="2"/>
      <c r="P1053" s="2"/>
      <c r="Q1053" s="2"/>
      <c r="R1053" s="2"/>
      <c r="S1053" s="2"/>
    </row>
    <row r="1054" spans="8:19">
      <c r="H1054" s="3"/>
      <c r="I1054" s="3"/>
      <c r="J1054" s="2"/>
      <c r="K1054" s="2"/>
      <c r="L1054" s="2"/>
      <c r="M1054" s="2"/>
      <c r="N1054" s="2"/>
      <c r="O1054" s="2"/>
      <c r="P1054" s="2"/>
      <c r="Q1054" s="2"/>
      <c r="R1054" s="2"/>
      <c r="S1054" s="2"/>
    </row>
    <row r="1055" spans="8:19">
      <c r="H1055" s="3"/>
      <c r="I1055" s="3"/>
      <c r="J1055" s="2"/>
      <c r="K1055" s="2"/>
      <c r="L1055" s="2"/>
      <c r="M1055" s="2"/>
      <c r="N1055" s="2"/>
      <c r="O1055" s="2"/>
      <c r="P1055" s="2"/>
      <c r="Q1055" s="2"/>
      <c r="R1055" s="2"/>
      <c r="S1055" s="2"/>
    </row>
    <row r="1056" spans="8:19">
      <c r="H1056" s="3"/>
      <c r="I1056" s="3"/>
      <c r="J1056" s="2"/>
      <c r="K1056" s="2"/>
      <c r="L1056" s="2"/>
      <c r="M1056" s="2"/>
      <c r="N1056" s="2"/>
      <c r="O1056" s="2"/>
      <c r="P1056" s="2"/>
      <c r="Q1056" s="2"/>
      <c r="R1056" s="2"/>
      <c r="S1056" s="2"/>
    </row>
    <row r="1057" spans="8:19">
      <c r="H1057" s="3"/>
      <c r="I1057" s="3"/>
      <c r="J1057" s="2"/>
      <c r="K1057" s="2"/>
      <c r="L1057" s="2"/>
      <c r="M1057" s="2"/>
      <c r="N1057" s="2"/>
      <c r="O1057" s="2"/>
      <c r="P1057" s="2"/>
      <c r="Q1057" s="2"/>
      <c r="R1057" s="2"/>
      <c r="S1057" s="2"/>
    </row>
    <row r="1058" spans="8:19">
      <c r="H1058" s="3"/>
      <c r="I1058" s="3"/>
      <c r="J1058" s="2"/>
      <c r="K1058" s="2"/>
      <c r="L1058" s="2"/>
      <c r="M1058" s="2"/>
      <c r="N1058" s="2"/>
      <c r="O1058" s="2"/>
      <c r="P1058" s="2"/>
      <c r="Q1058" s="2"/>
      <c r="R1058" s="2"/>
      <c r="S1058" s="2"/>
    </row>
    <row r="1059" spans="8:19">
      <c r="H1059" s="3"/>
      <c r="I1059" s="3"/>
      <c r="J1059" s="2"/>
      <c r="K1059" s="2"/>
      <c r="L1059" s="2"/>
      <c r="M1059" s="2"/>
      <c r="N1059" s="2"/>
      <c r="O1059" s="2"/>
      <c r="P1059" s="2"/>
      <c r="Q1059" s="2"/>
      <c r="R1059" s="2"/>
      <c r="S1059" s="2"/>
    </row>
    <row r="1060" spans="8:19">
      <c r="H1060" s="3"/>
      <c r="I1060" s="3"/>
      <c r="J1060" s="2"/>
      <c r="K1060" s="2"/>
      <c r="L1060" s="2"/>
      <c r="M1060" s="2"/>
      <c r="N1060" s="2"/>
      <c r="O1060" s="2"/>
      <c r="P1060" s="2"/>
      <c r="Q1060" s="2"/>
      <c r="R1060" s="2"/>
      <c r="S1060" s="2"/>
    </row>
    <row r="1061" spans="8:19">
      <c r="H1061" s="3"/>
      <c r="I1061" s="3"/>
      <c r="J1061" s="2"/>
      <c r="K1061" s="2"/>
      <c r="L1061" s="2"/>
      <c r="M1061" s="2"/>
      <c r="N1061" s="2"/>
      <c r="O1061" s="2"/>
      <c r="P1061" s="2"/>
      <c r="Q1061" s="2"/>
      <c r="R1061" s="2"/>
      <c r="S1061" s="2"/>
    </row>
    <row r="1062" spans="8:19">
      <c r="H1062" s="3"/>
      <c r="I1062" s="3"/>
      <c r="J1062" s="2"/>
      <c r="K1062" s="2"/>
      <c r="L1062" s="2"/>
      <c r="M1062" s="2"/>
      <c r="N1062" s="2"/>
      <c r="O1062" s="2"/>
      <c r="P1062" s="2"/>
      <c r="Q1062" s="2"/>
      <c r="R1062" s="2"/>
      <c r="S1062" s="2"/>
    </row>
    <row r="1063" spans="8:19">
      <c r="H1063" s="3"/>
      <c r="I1063" s="3"/>
      <c r="J1063" s="2"/>
      <c r="K1063" s="2"/>
      <c r="L1063" s="2"/>
      <c r="M1063" s="2"/>
      <c r="N1063" s="2"/>
      <c r="O1063" s="2"/>
      <c r="P1063" s="2"/>
      <c r="Q1063" s="2"/>
      <c r="R1063" s="2"/>
      <c r="S1063" s="2"/>
    </row>
    <row r="1064" spans="8:19">
      <c r="H1064" s="3"/>
      <c r="I1064" s="3"/>
      <c r="J1064" s="2"/>
      <c r="K1064" s="2"/>
      <c r="L1064" s="2"/>
      <c r="M1064" s="2"/>
      <c r="N1064" s="2"/>
      <c r="O1064" s="2"/>
      <c r="P1064" s="2"/>
      <c r="Q1064" s="2"/>
      <c r="R1064" s="2"/>
      <c r="S1064" s="2"/>
    </row>
    <row r="1065" spans="8:19">
      <c r="H1065" s="3"/>
      <c r="I1065" s="3"/>
      <c r="J1065" s="2"/>
      <c r="K1065" s="2"/>
      <c r="L1065" s="2"/>
      <c r="M1065" s="2"/>
      <c r="N1065" s="2"/>
      <c r="O1065" s="2"/>
      <c r="P1065" s="2"/>
      <c r="Q1065" s="2"/>
      <c r="R1065" s="2"/>
      <c r="S1065" s="2"/>
    </row>
    <row r="1066" spans="8:19">
      <c r="H1066" s="3"/>
      <c r="I1066" s="3"/>
      <c r="J1066" s="2"/>
      <c r="K1066" s="2"/>
      <c r="L1066" s="2"/>
      <c r="M1066" s="2"/>
      <c r="N1066" s="2"/>
      <c r="O1066" s="2"/>
      <c r="P1066" s="2"/>
      <c r="Q1066" s="2"/>
      <c r="R1066" s="2"/>
      <c r="S1066" s="2"/>
    </row>
    <row r="1067" spans="8:19">
      <c r="H1067" s="3"/>
      <c r="I1067" s="3"/>
      <c r="J1067" s="2"/>
      <c r="K1067" s="2"/>
      <c r="L1067" s="2"/>
      <c r="M1067" s="2"/>
      <c r="N1067" s="2"/>
      <c r="O1067" s="2"/>
      <c r="P1067" s="2"/>
      <c r="Q1067" s="2"/>
      <c r="R1067" s="2"/>
      <c r="S1067" s="2"/>
    </row>
    <row r="1068" spans="8:19">
      <c r="H1068" s="3"/>
      <c r="I1068" s="3"/>
      <c r="J1068" s="2"/>
      <c r="K1068" s="2"/>
      <c r="L1068" s="2"/>
      <c r="M1068" s="2"/>
      <c r="N1068" s="2"/>
      <c r="O1068" s="2"/>
      <c r="P1068" s="2"/>
      <c r="Q1068" s="2"/>
      <c r="R1068" s="2"/>
      <c r="S1068" s="2"/>
    </row>
    <row r="1069" spans="8:19">
      <c r="H1069" s="3"/>
      <c r="I1069" s="3"/>
      <c r="J1069" s="2"/>
      <c r="K1069" s="2"/>
      <c r="L1069" s="2"/>
      <c r="M1069" s="2"/>
      <c r="N1069" s="2"/>
      <c r="O1069" s="2"/>
      <c r="P1069" s="2"/>
      <c r="Q1069" s="2"/>
      <c r="R1069" s="2"/>
      <c r="S1069" s="2"/>
    </row>
    <row r="1070" spans="8:19">
      <c r="H1070" s="3"/>
      <c r="I1070" s="3"/>
      <c r="J1070" s="2"/>
      <c r="K1070" s="2"/>
      <c r="L1070" s="2"/>
      <c r="M1070" s="2"/>
      <c r="N1070" s="2"/>
      <c r="O1070" s="2"/>
      <c r="P1070" s="2"/>
      <c r="Q1070" s="2"/>
      <c r="R1070" s="2"/>
      <c r="S1070" s="2"/>
    </row>
    <row r="1071" spans="8:19">
      <c r="H1071" s="3"/>
      <c r="I1071" s="3"/>
      <c r="J1071" s="2"/>
      <c r="K1071" s="2"/>
      <c r="L1071" s="2"/>
      <c r="M1071" s="2"/>
      <c r="N1071" s="2"/>
      <c r="O1071" s="2"/>
      <c r="P1071" s="2"/>
      <c r="Q1071" s="2"/>
      <c r="R1071" s="2"/>
      <c r="S1071" s="2"/>
    </row>
    <row r="1072" spans="8:19">
      <c r="H1072" s="3"/>
      <c r="I1072" s="3"/>
      <c r="J1072" s="2"/>
      <c r="K1072" s="2"/>
      <c r="L1072" s="2"/>
      <c r="M1072" s="2"/>
      <c r="N1072" s="2"/>
      <c r="O1072" s="2"/>
      <c r="P1072" s="2"/>
      <c r="Q1072" s="2"/>
      <c r="R1072" s="2"/>
      <c r="S1072" s="2"/>
    </row>
    <row r="1073" spans="8:19">
      <c r="H1073" s="3"/>
      <c r="I1073" s="3"/>
      <c r="J1073" s="2"/>
      <c r="K1073" s="2"/>
      <c r="L1073" s="2"/>
      <c r="M1073" s="2"/>
      <c r="N1073" s="2"/>
      <c r="O1073" s="2"/>
      <c r="P1073" s="2"/>
      <c r="Q1073" s="2"/>
      <c r="R1073" s="2"/>
      <c r="S1073" s="2"/>
    </row>
    <row r="1074" spans="8:19">
      <c r="H1074" s="3"/>
      <c r="I1074" s="3"/>
      <c r="J1074" s="2"/>
      <c r="K1074" s="2"/>
      <c r="L1074" s="2"/>
      <c r="M1074" s="2"/>
      <c r="N1074" s="2"/>
      <c r="O1074" s="2"/>
      <c r="P1074" s="2"/>
      <c r="Q1074" s="2"/>
      <c r="R1074" s="2"/>
      <c r="S1074" s="2"/>
    </row>
    <row r="1075" spans="8:19">
      <c r="H1075" s="3"/>
      <c r="I1075" s="3"/>
      <c r="J1075" s="2"/>
      <c r="K1075" s="2"/>
      <c r="L1075" s="2"/>
      <c r="M1075" s="2"/>
      <c r="N1075" s="2"/>
      <c r="O1075" s="2"/>
      <c r="P1075" s="2"/>
      <c r="Q1075" s="2"/>
      <c r="R1075" s="2"/>
      <c r="S1075" s="2"/>
    </row>
    <row r="1076" spans="8:19">
      <c r="H1076" s="3"/>
      <c r="I1076" s="3"/>
      <c r="J1076" s="2"/>
      <c r="K1076" s="2"/>
      <c r="L1076" s="2"/>
      <c r="M1076" s="2"/>
      <c r="N1076" s="2"/>
      <c r="O1076" s="2"/>
      <c r="P1076" s="2"/>
      <c r="Q1076" s="2"/>
      <c r="R1076" s="2"/>
      <c r="S1076" s="2"/>
    </row>
    <row r="1077" spans="8:19">
      <c r="H1077" s="3"/>
      <c r="I1077" s="3"/>
      <c r="J1077" s="2"/>
      <c r="K1077" s="2"/>
      <c r="L1077" s="2"/>
      <c r="M1077" s="2"/>
      <c r="N1077" s="2"/>
      <c r="O1077" s="2"/>
      <c r="P1077" s="2"/>
      <c r="Q1077" s="2"/>
      <c r="R1077" s="2"/>
      <c r="S1077" s="2"/>
    </row>
    <row r="1078" spans="8:19">
      <c r="H1078" s="3"/>
      <c r="I1078" s="3"/>
      <c r="J1078" s="2"/>
      <c r="K1078" s="2"/>
      <c r="L1078" s="2"/>
      <c r="M1078" s="2"/>
      <c r="N1078" s="2"/>
      <c r="O1078" s="2"/>
      <c r="P1078" s="2"/>
      <c r="Q1078" s="2"/>
      <c r="R1078" s="2"/>
      <c r="S1078" s="2"/>
    </row>
    <row r="1079" spans="8:19">
      <c r="H1079" s="3"/>
      <c r="I1079" s="3"/>
      <c r="J1079" s="2"/>
      <c r="K1079" s="2"/>
      <c r="L1079" s="2"/>
      <c r="M1079" s="2"/>
      <c r="N1079" s="2"/>
      <c r="O1079" s="2"/>
      <c r="P1079" s="2"/>
      <c r="Q1079" s="2"/>
      <c r="R1079" s="2"/>
      <c r="S1079" s="2"/>
    </row>
    <row r="1080" spans="8:19">
      <c r="H1080" s="3"/>
      <c r="I1080" s="3"/>
      <c r="J1080" s="2"/>
      <c r="K1080" s="2"/>
      <c r="L1080" s="2"/>
      <c r="M1080" s="2"/>
      <c r="N1080" s="2"/>
      <c r="O1080" s="2"/>
      <c r="P1080" s="2"/>
      <c r="Q1080" s="2"/>
      <c r="R1080" s="2"/>
      <c r="S1080" s="2"/>
    </row>
    <row r="1081" spans="8:19">
      <c r="H1081" s="3"/>
      <c r="I1081" s="3"/>
      <c r="J1081" s="2"/>
      <c r="K1081" s="2"/>
      <c r="L1081" s="2"/>
      <c r="M1081" s="2"/>
      <c r="N1081" s="2"/>
      <c r="O1081" s="2"/>
      <c r="P1081" s="2"/>
      <c r="Q1081" s="2"/>
      <c r="R1081" s="2"/>
      <c r="S1081" s="2"/>
    </row>
    <row r="1082" spans="8:19">
      <c r="H1082" s="3"/>
      <c r="I1082" s="3"/>
      <c r="J1082" s="2"/>
      <c r="K1082" s="2"/>
      <c r="L1082" s="2"/>
      <c r="M1082" s="2"/>
      <c r="N1082" s="2"/>
      <c r="O1082" s="2"/>
      <c r="P1082" s="2"/>
      <c r="Q1082" s="2"/>
      <c r="R1082" s="2"/>
      <c r="S1082" s="2"/>
    </row>
    <row r="1083" spans="8:19">
      <c r="H1083" s="3"/>
      <c r="I1083" s="3"/>
      <c r="J1083" s="2"/>
      <c r="K1083" s="2"/>
      <c r="L1083" s="2"/>
      <c r="M1083" s="2"/>
      <c r="N1083" s="2"/>
      <c r="O1083" s="2"/>
      <c r="P1083" s="2"/>
      <c r="Q1083" s="2"/>
      <c r="R1083" s="2"/>
      <c r="S1083" s="2"/>
    </row>
    <row r="1084" spans="8:19">
      <c r="H1084" s="3"/>
      <c r="I1084" s="3"/>
      <c r="J1084" s="2"/>
      <c r="K1084" s="2"/>
      <c r="L1084" s="2"/>
      <c r="M1084" s="2"/>
      <c r="N1084" s="2"/>
      <c r="O1084" s="2"/>
      <c r="P1084" s="2"/>
      <c r="Q1084" s="2"/>
      <c r="R1084" s="2"/>
      <c r="S1084" s="2"/>
    </row>
    <row r="1085" spans="8:19">
      <c r="H1085" s="3"/>
      <c r="I1085" s="3"/>
      <c r="J1085" s="2"/>
      <c r="K1085" s="2"/>
      <c r="L1085" s="2"/>
      <c r="M1085" s="2"/>
      <c r="N1085" s="2"/>
      <c r="O1085" s="2"/>
      <c r="P1085" s="2"/>
      <c r="Q1085" s="2"/>
      <c r="R1085" s="2"/>
      <c r="S1085" s="2"/>
    </row>
    <row r="1086" spans="8:19">
      <c r="H1086" s="3"/>
      <c r="I1086" s="3"/>
      <c r="J1086" s="2"/>
      <c r="K1086" s="2"/>
      <c r="L1086" s="2"/>
      <c r="M1086" s="2"/>
      <c r="N1086" s="2"/>
      <c r="O1086" s="2"/>
      <c r="P1086" s="2"/>
      <c r="Q1086" s="2"/>
      <c r="R1086" s="2"/>
      <c r="S1086" s="2"/>
    </row>
    <row r="1087" spans="8:19">
      <c r="H1087" s="3"/>
      <c r="I1087" s="3"/>
      <c r="J1087" s="2"/>
      <c r="K1087" s="2"/>
      <c r="L1087" s="2"/>
      <c r="M1087" s="2"/>
      <c r="N1087" s="2"/>
      <c r="O1087" s="2"/>
      <c r="P1087" s="2"/>
      <c r="Q1087" s="2"/>
      <c r="R1087" s="2"/>
      <c r="S1087" s="2"/>
    </row>
    <row r="1088" spans="8:19">
      <c r="H1088" s="3"/>
      <c r="I1088" s="3"/>
      <c r="J1088" s="2"/>
      <c r="K1088" s="2"/>
      <c r="L1088" s="2"/>
      <c r="M1088" s="2"/>
      <c r="N1088" s="2"/>
      <c r="O1088" s="2"/>
      <c r="P1088" s="2"/>
      <c r="Q1088" s="2"/>
      <c r="R1088" s="2"/>
      <c r="S1088" s="2"/>
    </row>
    <row r="1089" spans="8:19">
      <c r="H1089" s="3"/>
      <c r="I1089" s="3"/>
      <c r="J1089" s="2"/>
      <c r="K1089" s="2"/>
      <c r="L1089" s="2"/>
      <c r="M1089" s="2"/>
      <c r="N1089" s="2"/>
      <c r="O1089" s="2"/>
      <c r="P1089" s="2"/>
      <c r="Q1089" s="2"/>
      <c r="R1089" s="2"/>
      <c r="S1089" s="2"/>
    </row>
    <row r="1090" spans="8:19">
      <c r="H1090" s="3"/>
      <c r="I1090" s="3"/>
      <c r="J1090" s="2"/>
      <c r="K1090" s="2"/>
      <c r="L1090" s="2"/>
      <c r="M1090" s="2"/>
      <c r="N1090" s="2"/>
      <c r="O1090" s="2"/>
      <c r="P1090" s="2"/>
      <c r="Q1090" s="2"/>
      <c r="R1090" s="2"/>
      <c r="S1090" s="2"/>
    </row>
    <row r="1091" spans="8:19">
      <c r="H1091" s="3"/>
      <c r="I1091" s="3"/>
      <c r="J1091" s="2"/>
      <c r="K1091" s="2"/>
      <c r="L1091" s="2"/>
      <c r="M1091" s="2"/>
      <c r="N1091" s="2"/>
      <c r="O1091" s="2"/>
      <c r="P1091" s="2"/>
      <c r="Q1091" s="2"/>
      <c r="R1091" s="2"/>
      <c r="S1091" s="2"/>
    </row>
    <row r="1092" spans="8:19">
      <c r="H1092" s="3"/>
      <c r="I1092" s="3"/>
      <c r="J1092" s="2"/>
      <c r="K1092" s="2"/>
      <c r="L1092" s="2"/>
      <c r="M1092" s="2"/>
      <c r="N1092" s="2"/>
      <c r="O1092" s="2"/>
      <c r="P1092" s="2"/>
      <c r="Q1092" s="2"/>
      <c r="R1092" s="2"/>
      <c r="S1092" s="2"/>
    </row>
    <row r="1093" spans="8:19">
      <c r="H1093" s="3"/>
      <c r="I1093" s="3"/>
      <c r="J1093" s="2"/>
      <c r="K1093" s="2"/>
      <c r="L1093" s="2"/>
      <c r="M1093" s="2"/>
      <c r="N1093" s="2"/>
      <c r="O1093" s="2"/>
      <c r="P1093" s="2"/>
      <c r="Q1093" s="2"/>
      <c r="R1093" s="2"/>
      <c r="S1093" s="2"/>
    </row>
    <row r="1094" spans="8:19">
      <c r="H1094" s="3"/>
      <c r="I1094" s="3"/>
      <c r="J1094" s="2"/>
      <c r="K1094" s="2"/>
      <c r="L1094" s="2"/>
      <c r="M1094" s="2"/>
      <c r="N1094" s="2"/>
      <c r="O1094" s="2"/>
      <c r="P1094" s="2"/>
      <c r="Q1094" s="2"/>
      <c r="R1094" s="2"/>
      <c r="S1094" s="2"/>
    </row>
    <row r="1095" spans="8:19">
      <c r="H1095" s="3"/>
      <c r="I1095" s="3"/>
      <c r="J1095" s="2"/>
      <c r="K1095" s="2"/>
      <c r="L1095" s="2"/>
      <c r="M1095" s="2"/>
      <c r="N1095" s="2"/>
      <c r="O1095" s="2"/>
      <c r="P1095" s="2"/>
      <c r="Q1095" s="2"/>
      <c r="R1095" s="2"/>
      <c r="S1095" s="2"/>
    </row>
    <row r="1096" spans="8:19">
      <c r="H1096" s="3"/>
      <c r="I1096" s="3"/>
      <c r="J1096" s="2"/>
      <c r="K1096" s="2"/>
      <c r="L1096" s="2"/>
      <c r="M1096" s="2"/>
      <c r="N1096" s="2"/>
      <c r="O1096" s="2"/>
      <c r="P1096" s="2"/>
      <c r="Q1096" s="2"/>
      <c r="R1096" s="2"/>
      <c r="S1096" s="2"/>
    </row>
    <row r="1097" spans="8:19">
      <c r="H1097" s="3"/>
      <c r="I1097" s="3"/>
      <c r="J1097" s="2"/>
      <c r="K1097" s="2"/>
      <c r="L1097" s="2"/>
      <c r="M1097" s="2"/>
      <c r="N1097" s="2"/>
      <c r="O1097" s="2"/>
      <c r="P1097" s="2"/>
      <c r="Q1097" s="2"/>
      <c r="R1097" s="2"/>
      <c r="S1097" s="2"/>
    </row>
    <row r="1098" spans="8:19">
      <c r="H1098" s="3"/>
      <c r="I1098" s="3"/>
      <c r="J1098" s="2"/>
      <c r="K1098" s="2"/>
      <c r="L1098" s="2"/>
      <c r="M1098" s="2"/>
      <c r="N1098" s="2"/>
      <c r="O1098" s="2"/>
      <c r="P1098" s="2"/>
      <c r="Q1098" s="2"/>
      <c r="R1098" s="2"/>
      <c r="S1098" s="2"/>
    </row>
    <row r="1099" spans="8:19">
      <c r="H1099" s="3"/>
      <c r="I1099" s="3"/>
      <c r="J1099" s="2"/>
      <c r="K1099" s="2"/>
      <c r="L1099" s="2"/>
      <c r="M1099" s="2"/>
      <c r="N1099" s="2"/>
      <c r="O1099" s="2"/>
      <c r="P1099" s="2"/>
      <c r="Q1099" s="2"/>
      <c r="R1099" s="2"/>
      <c r="S1099" s="2"/>
    </row>
    <row r="1100" spans="8:19">
      <c r="H1100" s="3"/>
      <c r="I1100" s="3"/>
      <c r="J1100" s="2"/>
      <c r="K1100" s="2"/>
      <c r="L1100" s="2"/>
      <c r="M1100" s="2"/>
      <c r="N1100" s="2"/>
      <c r="O1100" s="2"/>
      <c r="P1100" s="2"/>
      <c r="Q1100" s="2"/>
      <c r="R1100" s="2"/>
      <c r="S1100" s="2"/>
    </row>
    <row r="1101" spans="8:19">
      <c r="H1101" s="3"/>
      <c r="I1101" s="3"/>
      <c r="J1101" s="2"/>
      <c r="K1101" s="2"/>
      <c r="L1101" s="2"/>
      <c r="M1101" s="2"/>
      <c r="N1101" s="2"/>
      <c r="O1101" s="2"/>
      <c r="P1101" s="2"/>
      <c r="Q1101" s="2"/>
      <c r="R1101" s="2"/>
      <c r="S1101" s="2"/>
    </row>
    <row r="1102" spans="8:19">
      <c r="H1102" s="3"/>
      <c r="I1102" s="3"/>
      <c r="J1102" s="2"/>
      <c r="K1102" s="2"/>
      <c r="L1102" s="2"/>
      <c r="M1102" s="2"/>
      <c r="N1102" s="2"/>
      <c r="O1102" s="2"/>
      <c r="P1102" s="2"/>
      <c r="Q1102" s="2"/>
      <c r="R1102" s="2"/>
      <c r="S1102" s="2"/>
    </row>
    <row r="1103" spans="8:19">
      <c r="H1103" s="3"/>
      <c r="I1103" s="3"/>
      <c r="J1103" s="2"/>
      <c r="K1103" s="2"/>
      <c r="L1103" s="2"/>
      <c r="M1103" s="2"/>
      <c r="N1103" s="2"/>
      <c r="O1103" s="2"/>
      <c r="P1103" s="2"/>
      <c r="Q1103" s="2"/>
      <c r="R1103" s="2"/>
      <c r="S1103" s="2"/>
    </row>
    <row r="1104" spans="8:19">
      <c r="H1104" s="3"/>
      <c r="I1104" s="3"/>
      <c r="J1104" s="2"/>
      <c r="K1104" s="2"/>
      <c r="L1104" s="2"/>
      <c r="M1104" s="2"/>
      <c r="N1104" s="2"/>
      <c r="O1104" s="2"/>
      <c r="P1104" s="2"/>
      <c r="Q1104" s="2"/>
      <c r="R1104" s="2"/>
      <c r="S1104" s="2"/>
    </row>
    <row r="1105" spans="8:19">
      <c r="H1105" s="3"/>
      <c r="I1105" s="3"/>
      <c r="J1105" s="2"/>
      <c r="K1105" s="2"/>
      <c r="L1105" s="2"/>
      <c r="M1105" s="2"/>
      <c r="N1105" s="2"/>
      <c r="O1105" s="2"/>
      <c r="P1105" s="2"/>
      <c r="Q1105" s="2"/>
      <c r="R1105" s="2"/>
      <c r="S1105" s="2"/>
    </row>
    <row r="1106" spans="8:19">
      <c r="H1106" s="3"/>
      <c r="I1106" s="3"/>
      <c r="J1106" s="2"/>
      <c r="K1106" s="2"/>
      <c r="L1106" s="2"/>
      <c r="M1106" s="2"/>
      <c r="N1106" s="2"/>
      <c r="O1106" s="2"/>
      <c r="P1106" s="2"/>
      <c r="Q1106" s="2"/>
      <c r="R1106" s="2"/>
      <c r="S1106" s="2"/>
    </row>
    <row r="1107" spans="8:19">
      <c r="H1107" s="3"/>
      <c r="I1107" s="3"/>
      <c r="J1107" s="2"/>
      <c r="K1107" s="2"/>
      <c r="L1107" s="2"/>
      <c r="M1107" s="2"/>
      <c r="N1107" s="2"/>
      <c r="O1107" s="2"/>
      <c r="P1107" s="2"/>
      <c r="Q1107" s="2"/>
      <c r="R1107" s="2"/>
      <c r="S1107" s="2"/>
    </row>
    <row r="1108" spans="8:19">
      <c r="H1108" s="3"/>
      <c r="I1108" s="3"/>
      <c r="J1108" s="2"/>
      <c r="K1108" s="2"/>
      <c r="L1108" s="2"/>
      <c r="M1108" s="2"/>
      <c r="N1108" s="2"/>
      <c r="O1108" s="2"/>
      <c r="P1108" s="2"/>
      <c r="Q1108" s="2"/>
      <c r="R1108" s="2"/>
      <c r="S1108" s="2"/>
    </row>
    <row r="1109" spans="8:19">
      <c r="H1109" s="3"/>
      <c r="I1109" s="3"/>
      <c r="J1109" s="2"/>
      <c r="K1109" s="2"/>
      <c r="L1109" s="2"/>
      <c r="M1109" s="2"/>
      <c r="N1109" s="2"/>
      <c r="O1109" s="2"/>
      <c r="P1109" s="2"/>
      <c r="Q1109" s="2"/>
      <c r="R1109" s="2"/>
      <c r="S1109" s="2"/>
    </row>
    <row r="1110" spans="8:19">
      <c r="H1110" s="3"/>
      <c r="I1110" s="3"/>
      <c r="J1110" s="2"/>
      <c r="K1110" s="2"/>
      <c r="L1110" s="2"/>
      <c r="M1110" s="2"/>
      <c r="N1110" s="2"/>
      <c r="O1110" s="2"/>
      <c r="P1110" s="2"/>
      <c r="Q1110" s="2"/>
      <c r="R1110" s="2"/>
      <c r="S1110" s="2"/>
    </row>
    <row r="1111" spans="8:19">
      <c r="H1111" s="3"/>
      <c r="I1111" s="3"/>
      <c r="J1111" s="2"/>
      <c r="K1111" s="2"/>
      <c r="L1111" s="2"/>
      <c r="M1111" s="2"/>
      <c r="N1111" s="2"/>
      <c r="O1111" s="2"/>
      <c r="P1111" s="2"/>
      <c r="Q1111" s="2"/>
      <c r="R1111" s="2"/>
      <c r="S1111" s="2"/>
    </row>
    <row r="1112" spans="8:19">
      <c r="H1112" s="3"/>
      <c r="I1112" s="3"/>
      <c r="J1112" s="2"/>
      <c r="K1112" s="2"/>
      <c r="L1112" s="2"/>
      <c r="M1112" s="2"/>
      <c r="N1112" s="2"/>
      <c r="O1112" s="2"/>
      <c r="P1112" s="2"/>
      <c r="Q1112" s="2"/>
      <c r="R1112" s="2"/>
      <c r="S1112" s="2"/>
    </row>
    <row r="1113" spans="8:19">
      <c r="H1113" s="3"/>
      <c r="I1113" s="3"/>
      <c r="J1113" s="2"/>
      <c r="K1113" s="2"/>
      <c r="L1113" s="2"/>
      <c r="M1113" s="2"/>
      <c r="N1113" s="2"/>
      <c r="O1113" s="2"/>
      <c r="P1113" s="2"/>
      <c r="Q1113" s="2"/>
      <c r="R1113" s="2"/>
      <c r="S1113" s="2"/>
    </row>
    <row r="1114" spans="8:19">
      <c r="H1114" s="3"/>
      <c r="I1114" s="3"/>
      <c r="J1114" s="2"/>
      <c r="K1114" s="2"/>
      <c r="L1114" s="2"/>
      <c r="M1114" s="2"/>
      <c r="N1114" s="2"/>
      <c r="O1114" s="2"/>
      <c r="P1114" s="2"/>
      <c r="Q1114" s="2"/>
      <c r="R1114" s="2"/>
      <c r="S1114" s="2"/>
    </row>
    <row r="1115" spans="8:19">
      <c r="H1115" s="3"/>
      <c r="I1115" s="3"/>
      <c r="J1115" s="2"/>
      <c r="K1115" s="2"/>
      <c r="L1115" s="2"/>
      <c r="M1115" s="2"/>
      <c r="N1115" s="2"/>
      <c r="O1115" s="2"/>
      <c r="P1115" s="2"/>
      <c r="Q1115" s="2"/>
      <c r="R1115" s="2"/>
      <c r="S1115" s="2"/>
    </row>
    <row r="1116" spans="8:19">
      <c r="H1116" s="3"/>
      <c r="I1116" s="3"/>
      <c r="J1116" s="2"/>
      <c r="K1116" s="2"/>
      <c r="L1116" s="2"/>
      <c r="M1116" s="2"/>
      <c r="N1116" s="2"/>
      <c r="O1116" s="2"/>
      <c r="P1116" s="2"/>
      <c r="Q1116" s="2"/>
      <c r="R1116" s="2"/>
      <c r="S1116" s="2"/>
    </row>
    <row r="1117" spans="8:19">
      <c r="H1117" s="3"/>
      <c r="I1117" s="3"/>
      <c r="J1117" s="2"/>
      <c r="K1117" s="2"/>
      <c r="L1117" s="2"/>
      <c r="M1117" s="2"/>
      <c r="N1117" s="2"/>
      <c r="O1117" s="2"/>
      <c r="P1117" s="2"/>
      <c r="Q1117" s="2"/>
      <c r="R1117" s="2"/>
      <c r="S1117" s="2"/>
    </row>
    <row r="1118" spans="8:19">
      <c r="H1118" s="3"/>
      <c r="I1118" s="3"/>
      <c r="J1118" s="2"/>
      <c r="K1118" s="2"/>
      <c r="L1118" s="2"/>
      <c r="M1118" s="2"/>
      <c r="N1118" s="2"/>
      <c r="O1118" s="2"/>
      <c r="P1118" s="2"/>
      <c r="Q1118" s="2"/>
      <c r="R1118" s="2"/>
      <c r="S1118" s="2"/>
    </row>
    <row r="1119" spans="8:19">
      <c r="H1119" s="3"/>
      <c r="I1119" s="3"/>
      <c r="J1119" s="2"/>
      <c r="K1119" s="2"/>
      <c r="L1119" s="2"/>
      <c r="M1119" s="2"/>
      <c r="N1119" s="2"/>
      <c r="O1119" s="2"/>
      <c r="P1119" s="2"/>
      <c r="Q1119" s="2"/>
      <c r="R1119" s="2"/>
      <c r="S1119" s="2"/>
    </row>
    <row r="1120" spans="8:19">
      <c r="H1120" s="3"/>
      <c r="I1120" s="3"/>
      <c r="J1120" s="2"/>
      <c r="K1120" s="2"/>
      <c r="L1120" s="2"/>
      <c r="M1120" s="2"/>
      <c r="N1120" s="2"/>
      <c r="O1120" s="2"/>
      <c r="P1120" s="2"/>
      <c r="Q1120" s="2"/>
      <c r="R1120" s="2"/>
      <c r="S1120" s="2"/>
    </row>
    <row r="1121" spans="8:19">
      <c r="H1121" s="3"/>
      <c r="I1121" s="3"/>
      <c r="J1121" s="2"/>
      <c r="K1121" s="2"/>
      <c r="L1121" s="2"/>
      <c r="M1121" s="2"/>
      <c r="N1121" s="2"/>
      <c r="O1121" s="2"/>
      <c r="P1121" s="2"/>
      <c r="Q1121" s="2"/>
      <c r="R1121" s="2"/>
      <c r="S1121" s="2"/>
    </row>
    <row r="1122" spans="8:19">
      <c r="H1122" s="3"/>
      <c r="I1122" s="3"/>
      <c r="J1122" s="2"/>
      <c r="K1122" s="2"/>
      <c r="L1122" s="2"/>
      <c r="M1122" s="2"/>
      <c r="N1122" s="2"/>
      <c r="O1122" s="2"/>
      <c r="P1122" s="2"/>
      <c r="Q1122" s="2"/>
      <c r="R1122" s="2"/>
      <c r="S1122" s="2"/>
    </row>
    <row r="1123" spans="8:19">
      <c r="H1123" s="3"/>
      <c r="I1123" s="3"/>
      <c r="J1123" s="2"/>
      <c r="K1123" s="2"/>
      <c r="L1123" s="2"/>
      <c r="M1123" s="2"/>
      <c r="N1123" s="2"/>
      <c r="O1123" s="2"/>
      <c r="P1123" s="2"/>
      <c r="Q1123" s="2"/>
      <c r="R1123" s="2"/>
      <c r="S1123" s="2"/>
    </row>
    <row r="1124" spans="8:19">
      <c r="H1124" s="3"/>
      <c r="I1124" s="3"/>
      <c r="J1124" s="2"/>
      <c r="K1124" s="2"/>
      <c r="L1124" s="2"/>
      <c r="M1124" s="2"/>
      <c r="N1124" s="2"/>
      <c r="O1124" s="2"/>
      <c r="P1124" s="2"/>
      <c r="Q1124" s="2"/>
      <c r="R1124" s="2"/>
      <c r="S1124" s="2"/>
    </row>
    <row r="1125" spans="8:19">
      <c r="H1125" s="3"/>
      <c r="I1125" s="3"/>
      <c r="J1125" s="2"/>
      <c r="K1125" s="2"/>
      <c r="L1125" s="2"/>
      <c r="M1125" s="2"/>
      <c r="N1125" s="2"/>
      <c r="O1125" s="2"/>
      <c r="P1125" s="2"/>
      <c r="Q1125" s="2"/>
      <c r="R1125" s="2"/>
      <c r="S1125" s="2"/>
    </row>
    <row r="1126" spans="8:19">
      <c r="H1126" s="3"/>
      <c r="I1126" s="3"/>
      <c r="J1126" s="2"/>
      <c r="K1126" s="2"/>
      <c r="L1126" s="2"/>
      <c r="M1126" s="2"/>
      <c r="N1126" s="2"/>
      <c r="O1126" s="2"/>
      <c r="P1126" s="2"/>
      <c r="Q1126" s="2"/>
      <c r="R1126" s="2"/>
      <c r="S1126" s="2"/>
    </row>
    <row r="1127" spans="8:19">
      <c r="H1127" s="3"/>
      <c r="I1127" s="3"/>
      <c r="J1127" s="2"/>
      <c r="K1127" s="2"/>
      <c r="L1127" s="2"/>
      <c r="M1127" s="2"/>
      <c r="N1127" s="2"/>
      <c r="O1127" s="2"/>
      <c r="P1127" s="2"/>
      <c r="Q1127" s="2"/>
      <c r="R1127" s="2"/>
      <c r="S1127" s="2"/>
    </row>
    <row r="1128" spans="8:19">
      <c r="H1128" s="3"/>
      <c r="I1128" s="3"/>
      <c r="J1128" s="2"/>
      <c r="K1128" s="2"/>
      <c r="L1128" s="2"/>
      <c r="M1128" s="2"/>
      <c r="N1128" s="2"/>
      <c r="O1128" s="2"/>
      <c r="P1128" s="2"/>
      <c r="Q1128" s="2"/>
      <c r="R1128" s="2"/>
      <c r="S1128" s="2"/>
    </row>
    <row r="1129" spans="8:19">
      <c r="H1129" s="3"/>
      <c r="I1129" s="3"/>
      <c r="J1129" s="2"/>
      <c r="K1129" s="2"/>
      <c r="L1129" s="2"/>
      <c r="M1129" s="2"/>
      <c r="N1129" s="2"/>
      <c r="O1129" s="2"/>
      <c r="P1129" s="2"/>
      <c r="Q1129" s="2"/>
      <c r="R1129" s="2"/>
      <c r="S1129" s="2"/>
    </row>
    <row r="1130" spans="8:19">
      <c r="H1130" s="3"/>
      <c r="I1130" s="3"/>
      <c r="J1130" s="2"/>
      <c r="K1130" s="2"/>
      <c r="L1130" s="2"/>
      <c r="M1130" s="2"/>
      <c r="N1130" s="2"/>
      <c r="O1130" s="2"/>
      <c r="P1130" s="2"/>
      <c r="Q1130" s="2"/>
      <c r="R1130" s="2"/>
      <c r="S1130" s="2"/>
    </row>
    <row r="1131" spans="8:19">
      <c r="H1131" s="3"/>
      <c r="I1131" s="3"/>
      <c r="J1131" s="2"/>
      <c r="K1131" s="2"/>
      <c r="L1131" s="2"/>
      <c r="M1131" s="2"/>
      <c r="N1131" s="2"/>
      <c r="O1131" s="2"/>
      <c r="P1131" s="2"/>
      <c r="Q1131" s="2"/>
      <c r="R1131" s="2"/>
      <c r="S1131" s="2"/>
    </row>
    <row r="1132" spans="8:19">
      <c r="H1132" s="3"/>
      <c r="I1132" s="3"/>
      <c r="J1132" s="2"/>
      <c r="K1132" s="2"/>
      <c r="L1132" s="2"/>
      <c r="M1132" s="2"/>
      <c r="N1132" s="2"/>
      <c r="O1132" s="2"/>
      <c r="P1132" s="2"/>
      <c r="Q1132" s="2"/>
      <c r="R1132" s="2"/>
      <c r="S1132" s="2"/>
    </row>
    <row r="1133" spans="8:19">
      <c r="H1133" s="3"/>
      <c r="I1133" s="3"/>
      <c r="J1133" s="2"/>
      <c r="K1133" s="2"/>
      <c r="L1133" s="2"/>
      <c r="M1133" s="2"/>
      <c r="N1133" s="2"/>
      <c r="O1133" s="2"/>
      <c r="P1133" s="2"/>
      <c r="Q1133" s="2"/>
      <c r="R1133" s="2"/>
      <c r="S1133" s="2"/>
    </row>
    <row r="1134" spans="8:19">
      <c r="H1134" s="3"/>
      <c r="I1134" s="3"/>
      <c r="J1134" s="2"/>
      <c r="K1134" s="2"/>
      <c r="L1134" s="2"/>
      <c r="M1134" s="2"/>
      <c r="N1134" s="2"/>
      <c r="O1134" s="2"/>
      <c r="P1134" s="2"/>
      <c r="Q1134" s="2"/>
      <c r="R1134" s="2"/>
      <c r="S1134" s="2"/>
    </row>
    <row r="1135" spans="8:19">
      <c r="H1135" s="3"/>
      <c r="I1135" s="3"/>
      <c r="J1135" s="2"/>
      <c r="K1135" s="2"/>
      <c r="L1135" s="2"/>
      <c r="M1135" s="2"/>
      <c r="N1135" s="2"/>
      <c r="O1135" s="2"/>
      <c r="P1135" s="2"/>
      <c r="Q1135" s="2"/>
      <c r="R1135" s="2"/>
      <c r="S1135" s="2"/>
    </row>
    <row r="1136" spans="8:19">
      <c r="H1136" s="3"/>
      <c r="I1136" s="3"/>
      <c r="J1136" s="2"/>
      <c r="K1136" s="2"/>
      <c r="L1136" s="2"/>
      <c r="M1136" s="2"/>
      <c r="N1136" s="2"/>
      <c r="O1136" s="2"/>
      <c r="P1136" s="2"/>
      <c r="Q1136" s="2"/>
      <c r="R1136" s="2"/>
      <c r="S1136" s="2"/>
    </row>
    <row r="1137" spans="8:19">
      <c r="H1137" s="3"/>
      <c r="I1137" s="3"/>
      <c r="J1137" s="2"/>
      <c r="K1137" s="2"/>
      <c r="L1137" s="2"/>
      <c r="M1137" s="2"/>
      <c r="N1137" s="2"/>
      <c r="O1137" s="2"/>
      <c r="P1137" s="2"/>
      <c r="Q1137" s="2"/>
      <c r="R1137" s="2"/>
      <c r="S1137" s="2"/>
    </row>
    <row r="1138" spans="8:19">
      <c r="H1138" s="3"/>
      <c r="I1138" s="3"/>
      <c r="J1138" s="2"/>
      <c r="K1138" s="2"/>
      <c r="L1138" s="2"/>
      <c r="M1138" s="2"/>
      <c r="N1138" s="2"/>
      <c r="O1138" s="2"/>
      <c r="P1138" s="2"/>
      <c r="Q1138" s="2"/>
      <c r="R1138" s="2"/>
      <c r="S1138" s="2"/>
    </row>
    <row r="1139" spans="8:19">
      <c r="H1139" s="3"/>
      <c r="I1139" s="3"/>
      <c r="J1139" s="2"/>
      <c r="K1139" s="2"/>
      <c r="L1139" s="2"/>
      <c r="M1139" s="2"/>
      <c r="N1139" s="2"/>
      <c r="O1139" s="2"/>
      <c r="P1139" s="2"/>
      <c r="Q1139" s="2"/>
      <c r="R1139" s="2"/>
      <c r="S1139" s="2"/>
    </row>
    <row r="1140" spans="8:19">
      <c r="H1140" s="3"/>
      <c r="I1140" s="3"/>
      <c r="J1140" s="2"/>
      <c r="K1140" s="2"/>
      <c r="L1140" s="2"/>
      <c r="M1140" s="2"/>
      <c r="N1140" s="2"/>
      <c r="O1140" s="2"/>
      <c r="P1140" s="2"/>
      <c r="Q1140" s="2"/>
      <c r="R1140" s="2"/>
      <c r="S1140" s="2"/>
    </row>
    <row r="1141" spans="8:19">
      <c r="H1141" s="3"/>
      <c r="I1141" s="3"/>
      <c r="J1141" s="2"/>
      <c r="K1141" s="2"/>
      <c r="L1141" s="2"/>
      <c r="M1141" s="2"/>
      <c r="N1141" s="2"/>
      <c r="O1141" s="2"/>
      <c r="P1141" s="2"/>
      <c r="Q1141" s="2"/>
      <c r="R1141" s="2"/>
      <c r="S1141" s="2"/>
    </row>
    <row r="1142" spans="8:19">
      <c r="H1142" s="3"/>
      <c r="I1142" s="3"/>
      <c r="J1142" s="2"/>
      <c r="K1142" s="2"/>
      <c r="L1142" s="2"/>
      <c r="M1142" s="2"/>
      <c r="N1142" s="2"/>
      <c r="O1142" s="2"/>
      <c r="P1142" s="2"/>
      <c r="Q1142" s="2"/>
      <c r="R1142" s="2"/>
      <c r="S1142" s="2"/>
    </row>
    <row r="1143" spans="8:19">
      <c r="H1143" s="3"/>
      <c r="I1143" s="3"/>
      <c r="J1143" s="2"/>
      <c r="K1143" s="2"/>
      <c r="L1143" s="2"/>
      <c r="M1143" s="2"/>
      <c r="N1143" s="2"/>
      <c r="O1143" s="2"/>
      <c r="P1143" s="2"/>
      <c r="Q1143" s="2"/>
      <c r="R1143" s="2"/>
      <c r="S1143" s="2"/>
    </row>
    <row r="1144" spans="8:19">
      <c r="H1144" s="3"/>
      <c r="I1144" s="3"/>
      <c r="J1144" s="2"/>
      <c r="K1144" s="2"/>
      <c r="L1144" s="2"/>
      <c r="M1144" s="2"/>
      <c r="N1144" s="2"/>
      <c r="O1144" s="2"/>
      <c r="P1144" s="2"/>
      <c r="Q1144" s="2"/>
      <c r="R1144" s="2"/>
      <c r="S1144" s="2"/>
    </row>
    <row r="1145" spans="8:19">
      <c r="H1145" s="3"/>
      <c r="I1145" s="3"/>
      <c r="J1145" s="2"/>
      <c r="K1145" s="2"/>
      <c r="L1145" s="2"/>
      <c r="M1145" s="2"/>
      <c r="N1145" s="2"/>
      <c r="O1145" s="2"/>
      <c r="P1145" s="2"/>
      <c r="Q1145" s="2"/>
      <c r="R1145" s="2"/>
      <c r="S1145" s="2"/>
    </row>
    <row r="1146" spans="8:19">
      <c r="H1146" s="3"/>
      <c r="I1146" s="3"/>
      <c r="J1146" s="2"/>
      <c r="K1146" s="2"/>
      <c r="L1146" s="2"/>
      <c r="M1146" s="2"/>
      <c r="N1146" s="2"/>
      <c r="O1146" s="2"/>
      <c r="P1146" s="2"/>
      <c r="Q1146" s="2"/>
      <c r="R1146" s="2"/>
      <c r="S1146" s="2"/>
    </row>
    <row r="1147" spans="8:19">
      <c r="H1147" s="3"/>
      <c r="I1147" s="3"/>
      <c r="J1147" s="2"/>
      <c r="K1147" s="2"/>
      <c r="L1147" s="2"/>
      <c r="M1147" s="2"/>
      <c r="N1147" s="2"/>
      <c r="O1147" s="2"/>
      <c r="P1147" s="2"/>
      <c r="Q1147" s="2"/>
      <c r="R1147" s="2"/>
      <c r="S1147" s="2"/>
    </row>
    <row r="1148" spans="8:19">
      <c r="H1148" s="3"/>
      <c r="I1148" s="3"/>
      <c r="J1148" s="2"/>
      <c r="K1148" s="2"/>
      <c r="L1148" s="2"/>
      <c r="M1148" s="2"/>
      <c r="N1148" s="2"/>
      <c r="O1148" s="2"/>
      <c r="P1148" s="2"/>
      <c r="Q1148" s="2"/>
      <c r="R1148" s="2"/>
      <c r="S1148" s="2"/>
    </row>
    <row r="1149" spans="8:19">
      <c r="H1149" s="3"/>
      <c r="I1149" s="3"/>
      <c r="J1149" s="2"/>
      <c r="K1149" s="2"/>
      <c r="L1149" s="2"/>
      <c r="M1149" s="2"/>
      <c r="N1149" s="2"/>
      <c r="O1149" s="2"/>
      <c r="P1149" s="2"/>
      <c r="Q1149" s="2"/>
      <c r="R1149" s="2"/>
      <c r="S1149" s="2"/>
    </row>
    <row r="1150" spans="8:19">
      <c r="H1150" s="3"/>
      <c r="I1150" s="3"/>
      <c r="J1150" s="2"/>
      <c r="K1150" s="2"/>
      <c r="L1150" s="2"/>
      <c r="M1150" s="2"/>
      <c r="N1150" s="2"/>
      <c r="O1150" s="2"/>
      <c r="P1150" s="2"/>
      <c r="Q1150" s="2"/>
      <c r="R1150" s="2"/>
      <c r="S1150" s="2"/>
    </row>
    <row r="1151" spans="8:19">
      <c r="H1151" s="3"/>
      <c r="I1151" s="3"/>
      <c r="J1151" s="2"/>
      <c r="K1151" s="2"/>
      <c r="L1151" s="2"/>
      <c r="M1151" s="2"/>
      <c r="N1151" s="2"/>
      <c r="O1151" s="2"/>
      <c r="P1151" s="2"/>
      <c r="Q1151" s="2"/>
      <c r="R1151" s="2"/>
      <c r="S1151" s="2"/>
    </row>
    <row r="1152" spans="8:19">
      <c r="H1152" s="3"/>
      <c r="I1152" s="3"/>
      <c r="J1152" s="2"/>
      <c r="K1152" s="2"/>
      <c r="L1152" s="2"/>
      <c r="M1152" s="2"/>
      <c r="N1152" s="2"/>
      <c r="O1152" s="2"/>
      <c r="P1152" s="2"/>
      <c r="Q1152" s="2"/>
      <c r="R1152" s="2"/>
      <c r="S1152" s="2"/>
    </row>
    <row r="1153" spans="8:19">
      <c r="H1153" s="3"/>
      <c r="I1153" s="3"/>
      <c r="J1153" s="2"/>
      <c r="K1153" s="2"/>
      <c r="L1153" s="2"/>
      <c r="M1153" s="2"/>
      <c r="N1153" s="2"/>
      <c r="O1153" s="2"/>
      <c r="P1153" s="2"/>
      <c r="Q1153" s="2"/>
      <c r="R1153" s="2"/>
      <c r="S1153" s="2"/>
    </row>
    <row r="1154" spans="8:19">
      <c r="H1154" s="3"/>
      <c r="I1154" s="3"/>
      <c r="J1154" s="2"/>
      <c r="K1154" s="2"/>
      <c r="L1154" s="2"/>
      <c r="M1154" s="2"/>
      <c r="N1154" s="2"/>
      <c r="O1154" s="2"/>
      <c r="P1154" s="2"/>
      <c r="Q1154" s="2"/>
      <c r="R1154" s="2"/>
      <c r="S1154" s="2"/>
    </row>
    <row r="1155" spans="8:19">
      <c r="H1155" s="3"/>
      <c r="I1155" s="3"/>
      <c r="J1155" s="2"/>
      <c r="K1155" s="2"/>
      <c r="L1155" s="2"/>
      <c r="M1155" s="2"/>
      <c r="N1155" s="2"/>
      <c r="O1155" s="2"/>
      <c r="P1155" s="2"/>
      <c r="Q1155" s="2"/>
      <c r="R1155" s="2"/>
      <c r="S1155" s="2"/>
    </row>
    <row r="1156" spans="8:19">
      <c r="H1156" s="3"/>
      <c r="I1156" s="3"/>
      <c r="J1156" s="2"/>
      <c r="K1156" s="2"/>
      <c r="L1156" s="2"/>
      <c r="M1156" s="2"/>
      <c r="N1156" s="2"/>
      <c r="O1156" s="2"/>
      <c r="P1156" s="2"/>
      <c r="Q1156" s="2"/>
      <c r="R1156" s="2"/>
      <c r="S1156" s="2"/>
    </row>
    <row r="1157" spans="8:19">
      <c r="H1157" s="3"/>
      <c r="I1157" s="3"/>
      <c r="J1157" s="2"/>
      <c r="K1157" s="2"/>
      <c r="L1157" s="2"/>
      <c r="M1157" s="2"/>
      <c r="N1157" s="2"/>
      <c r="O1157" s="2"/>
      <c r="P1157" s="2"/>
      <c r="Q1157" s="2"/>
      <c r="R1157" s="2"/>
      <c r="S1157" s="2"/>
    </row>
    <row r="1158" spans="8:19">
      <c r="H1158" s="3"/>
      <c r="I1158" s="3"/>
      <c r="J1158" s="2"/>
      <c r="K1158" s="2"/>
      <c r="L1158" s="2"/>
      <c r="M1158" s="2"/>
      <c r="N1158" s="2"/>
      <c r="O1158" s="2"/>
      <c r="P1158" s="2"/>
      <c r="Q1158" s="2"/>
      <c r="R1158" s="2"/>
      <c r="S1158" s="2"/>
    </row>
    <row r="1159" spans="8:19">
      <c r="H1159" s="3"/>
      <c r="I1159" s="3"/>
      <c r="J1159" s="2"/>
      <c r="K1159" s="2"/>
      <c r="L1159" s="2"/>
      <c r="M1159" s="2"/>
      <c r="N1159" s="2"/>
      <c r="O1159" s="2"/>
      <c r="P1159" s="2"/>
      <c r="Q1159" s="2"/>
      <c r="R1159" s="2"/>
      <c r="S1159" s="2"/>
    </row>
    <row r="1160" spans="8:19">
      <c r="H1160" s="3"/>
      <c r="I1160" s="3"/>
      <c r="J1160" s="2"/>
      <c r="K1160" s="2"/>
      <c r="L1160" s="2"/>
      <c r="M1160" s="2"/>
      <c r="N1160" s="2"/>
      <c r="O1160" s="2"/>
      <c r="P1160" s="2"/>
      <c r="Q1160" s="2"/>
      <c r="R1160" s="2"/>
      <c r="S1160" s="2"/>
    </row>
    <row r="1161" spans="8:19">
      <c r="H1161" s="3"/>
      <c r="I1161" s="3"/>
      <c r="J1161" s="2"/>
      <c r="K1161" s="2"/>
      <c r="L1161" s="2"/>
      <c r="M1161" s="2"/>
      <c r="N1161" s="2"/>
      <c r="O1161" s="2"/>
      <c r="P1161" s="2"/>
      <c r="Q1161" s="2"/>
      <c r="R1161" s="2"/>
      <c r="S1161" s="2"/>
    </row>
    <row r="1162" spans="8:19">
      <c r="H1162" s="3"/>
      <c r="I1162" s="3"/>
      <c r="J1162" s="2"/>
      <c r="K1162" s="2"/>
      <c r="L1162" s="2"/>
      <c r="M1162" s="2"/>
      <c r="N1162" s="2"/>
      <c r="O1162" s="2"/>
      <c r="P1162" s="2"/>
      <c r="Q1162" s="2"/>
      <c r="R1162" s="2"/>
      <c r="S1162" s="2"/>
    </row>
    <row r="1163" spans="8:19">
      <c r="H1163" s="3"/>
      <c r="I1163" s="3"/>
      <c r="J1163" s="2"/>
      <c r="K1163" s="2"/>
      <c r="L1163" s="2"/>
      <c r="M1163" s="2"/>
      <c r="N1163" s="2"/>
      <c r="O1163" s="2"/>
      <c r="P1163" s="2"/>
      <c r="Q1163" s="2"/>
      <c r="R1163" s="2"/>
      <c r="S1163" s="2"/>
    </row>
    <row r="1164" spans="8:19">
      <c r="H1164" s="3"/>
      <c r="I1164" s="3"/>
      <c r="J1164" s="2"/>
      <c r="K1164" s="2"/>
      <c r="L1164" s="2"/>
      <c r="M1164" s="2"/>
      <c r="N1164" s="2"/>
      <c r="O1164" s="2"/>
      <c r="P1164" s="2"/>
      <c r="Q1164" s="2"/>
      <c r="R1164" s="2"/>
      <c r="S1164" s="2"/>
    </row>
    <row r="1165" spans="8:19">
      <c r="H1165" s="3"/>
      <c r="I1165" s="3"/>
      <c r="J1165" s="2"/>
      <c r="K1165" s="2"/>
      <c r="L1165" s="2"/>
      <c r="M1165" s="2"/>
      <c r="N1165" s="2"/>
      <c r="O1165" s="2"/>
      <c r="P1165" s="2"/>
      <c r="Q1165" s="2"/>
      <c r="R1165" s="2"/>
      <c r="S1165" s="2"/>
    </row>
    <row r="1166" spans="8:19">
      <c r="H1166" s="3"/>
      <c r="I1166" s="3"/>
      <c r="J1166" s="2"/>
      <c r="K1166" s="2"/>
      <c r="L1166" s="2"/>
      <c r="M1166" s="2"/>
      <c r="N1166" s="2"/>
      <c r="O1166" s="2"/>
      <c r="P1166" s="2"/>
      <c r="Q1166" s="2"/>
      <c r="R1166" s="2"/>
      <c r="S1166" s="2"/>
    </row>
    <row r="1167" spans="8:19">
      <c r="H1167" s="3"/>
      <c r="I1167" s="3"/>
      <c r="J1167" s="2"/>
      <c r="K1167" s="2"/>
      <c r="L1167" s="2"/>
      <c r="M1167" s="2"/>
      <c r="N1167" s="2"/>
      <c r="O1167" s="2"/>
      <c r="P1167" s="2"/>
      <c r="Q1167" s="2"/>
      <c r="R1167" s="2"/>
      <c r="S1167" s="2"/>
    </row>
    <row r="1168" spans="8:19">
      <c r="H1168" s="3"/>
      <c r="I1168" s="3"/>
      <c r="J1168" s="2"/>
      <c r="K1168" s="2"/>
      <c r="L1168" s="2"/>
      <c r="M1168" s="2"/>
      <c r="N1168" s="2"/>
      <c r="O1168" s="2"/>
      <c r="P1168" s="2"/>
      <c r="Q1168" s="2"/>
      <c r="R1168" s="2"/>
      <c r="S1168" s="2"/>
    </row>
    <row r="1169" spans="8:19">
      <c r="H1169" s="3"/>
      <c r="I1169" s="3"/>
      <c r="J1169" s="2"/>
      <c r="K1169" s="2"/>
      <c r="L1169" s="2"/>
      <c r="M1169" s="2"/>
      <c r="N1169" s="2"/>
      <c r="O1169" s="2"/>
      <c r="P1169" s="2"/>
      <c r="Q1169" s="2"/>
      <c r="R1169" s="2"/>
      <c r="S1169" s="2"/>
    </row>
    <row r="1170" spans="8:19">
      <c r="H1170" s="3"/>
      <c r="I1170" s="3"/>
      <c r="J1170" s="2"/>
      <c r="K1170" s="2"/>
      <c r="L1170" s="2"/>
      <c r="M1170" s="2"/>
      <c r="N1170" s="2"/>
      <c r="O1170" s="2"/>
      <c r="P1170" s="2"/>
      <c r="Q1170" s="2"/>
      <c r="R1170" s="2"/>
      <c r="S1170" s="2"/>
    </row>
    <row r="1171" spans="8:19">
      <c r="H1171" s="3"/>
      <c r="I1171" s="3"/>
      <c r="J1171" s="2"/>
      <c r="K1171" s="2"/>
      <c r="L1171" s="2"/>
      <c r="M1171" s="2"/>
      <c r="N1171" s="2"/>
      <c r="O1171" s="2"/>
      <c r="P1171" s="2"/>
      <c r="Q1171" s="2"/>
      <c r="R1171" s="2"/>
      <c r="S1171" s="2"/>
    </row>
    <row r="1172" spans="8:19">
      <c r="H1172" s="3"/>
      <c r="I1172" s="3"/>
      <c r="J1172" s="2"/>
      <c r="K1172" s="2"/>
      <c r="L1172" s="2"/>
      <c r="M1172" s="2"/>
      <c r="N1172" s="2"/>
      <c r="O1172" s="2"/>
      <c r="P1172" s="2"/>
      <c r="Q1172" s="2"/>
      <c r="R1172" s="2"/>
      <c r="S1172" s="2"/>
    </row>
    <row r="1173" spans="8:19">
      <c r="H1173" s="3"/>
      <c r="I1173" s="3"/>
      <c r="J1173" s="2"/>
      <c r="K1173" s="2"/>
      <c r="L1173" s="2"/>
      <c r="M1173" s="2"/>
      <c r="N1173" s="2"/>
      <c r="O1173" s="2"/>
      <c r="P1173" s="2"/>
      <c r="Q1173" s="2"/>
      <c r="R1173" s="2"/>
      <c r="S1173" s="2"/>
    </row>
    <row r="1174" spans="8:19">
      <c r="H1174" s="3"/>
      <c r="I1174" s="3"/>
      <c r="J1174" s="2"/>
      <c r="K1174" s="2"/>
      <c r="L1174" s="2"/>
      <c r="M1174" s="2"/>
      <c r="N1174" s="2"/>
      <c r="O1174" s="2"/>
      <c r="P1174" s="2"/>
      <c r="Q1174" s="2"/>
      <c r="R1174" s="2"/>
      <c r="S1174" s="2"/>
    </row>
    <row r="1175" spans="8:19">
      <c r="H1175" s="3"/>
      <c r="I1175" s="3"/>
      <c r="J1175" s="2"/>
      <c r="K1175" s="2"/>
      <c r="L1175" s="2"/>
      <c r="M1175" s="2"/>
      <c r="N1175" s="2"/>
      <c r="O1175" s="2"/>
      <c r="P1175" s="2"/>
      <c r="Q1175" s="2"/>
      <c r="R1175" s="2"/>
      <c r="S1175" s="2"/>
    </row>
    <row r="1176" spans="8:19">
      <c r="H1176" s="3"/>
      <c r="I1176" s="3"/>
      <c r="J1176" s="2"/>
      <c r="K1176" s="2"/>
      <c r="L1176" s="2"/>
      <c r="M1176" s="2"/>
      <c r="N1176" s="2"/>
      <c r="O1176" s="2"/>
      <c r="P1176" s="2"/>
      <c r="Q1176" s="2"/>
      <c r="R1176" s="2"/>
      <c r="S1176" s="2"/>
    </row>
    <row r="1177" spans="8:19">
      <c r="H1177" s="3"/>
      <c r="I1177" s="3"/>
      <c r="J1177" s="2"/>
      <c r="K1177" s="2"/>
      <c r="L1177" s="2"/>
      <c r="M1177" s="2"/>
      <c r="N1177" s="2"/>
      <c r="O1177" s="2"/>
      <c r="P1177" s="2"/>
      <c r="Q1177" s="2"/>
      <c r="R1177" s="2"/>
      <c r="S1177" s="2"/>
    </row>
    <row r="1178" spans="8:19">
      <c r="H1178" s="3"/>
      <c r="I1178" s="3"/>
      <c r="J1178" s="2"/>
      <c r="K1178" s="2"/>
      <c r="L1178" s="2"/>
      <c r="M1178" s="2"/>
      <c r="N1178" s="2"/>
      <c r="O1178" s="2"/>
      <c r="P1178" s="2"/>
      <c r="Q1178" s="2"/>
      <c r="R1178" s="2"/>
      <c r="S1178" s="2"/>
    </row>
    <row r="1179" spans="8:19">
      <c r="H1179" s="3"/>
      <c r="I1179" s="3"/>
      <c r="J1179" s="2"/>
      <c r="K1179" s="2"/>
      <c r="L1179" s="2"/>
      <c r="M1179" s="2"/>
      <c r="N1179" s="2"/>
      <c r="O1179" s="2"/>
      <c r="P1179" s="2"/>
      <c r="Q1179" s="2"/>
      <c r="R1179" s="2"/>
      <c r="S1179" s="2"/>
    </row>
    <row r="1180" spans="8:19">
      <c r="H1180" s="3"/>
      <c r="I1180" s="3"/>
      <c r="J1180" s="2"/>
      <c r="K1180" s="2"/>
      <c r="L1180" s="2"/>
      <c r="M1180" s="2"/>
      <c r="N1180" s="2"/>
      <c r="O1180" s="2"/>
      <c r="P1180" s="2"/>
      <c r="Q1180" s="2"/>
      <c r="R1180" s="2"/>
      <c r="S1180" s="2"/>
    </row>
    <row r="1181" spans="8:19">
      <c r="H1181" s="3"/>
      <c r="I1181" s="3"/>
      <c r="J1181" s="2"/>
      <c r="K1181" s="2"/>
      <c r="L1181" s="2"/>
      <c r="M1181" s="2"/>
      <c r="N1181" s="2"/>
      <c r="O1181" s="2"/>
      <c r="P1181" s="2"/>
      <c r="Q1181" s="2"/>
      <c r="R1181" s="2"/>
      <c r="S1181" s="2"/>
    </row>
    <row r="1182" spans="8:19">
      <c r="H1182" s="3"/>
      <c r="I1182" s="3"/>
      <c r="J1182" s="2"/>
      <c r="K1182" s="2"/>
      <c r="L1182" s="2"/>
      <c r="M1182" s="2"/>
      <c r="N1182" s="2"/>
      <c r="O1182" s="2"/>
      <c r="P1182" s="2"/>
      <c r="Q1182" s="2"/>
      <c r="R1182" s="2"/>
      <c r="S1182" s="2"/>
    </row>
    <row r="1183" spans="8:19">
      <c r="H1183" s="3"/>
      <c r="I1183" s="3"/>
      <c r="J1183" s="2"/>
      <c r="K1183" s="2"/>
      <c r="L1183" s="2"/>
      <c r="M1183" s="2"/>
      <c r="N1183" s="2"/>
      <c r="O1183" s="2"/>
      <c r="P1183" s="2"/>
      <c r="Q1183" s="2"/>
      <c r="R1183" s="2"/>
      <c r="S1183" s="2"/>
    </row>
    <row r="1184" spans="8:19">
      <c r="H1184" s="3"/>
      <c r="I1184" s="3"/>
      <c r="J1184" s="2"/>
      <c r="K1184" s="2"/>
      <c r="L1184" s="2"/>
      <c r="M1184" s="2"/>
      <c r="N1184" s="2"/>
      <c r="O1184" s="2"/>
      <c r="P1184" s="2"/>
      <c r="Q1184" s="2"/>
      <c r="R1184" s="2"/>
      <c r="S1184" s="2"/>
    </row>
    <row r="1185" spans="8:19">
      <c r="H1185" s="3"/>
      <c r="I1185" s="3"/>
      <c r="J1185" s="2"/>
      <c r="K1185" s="2"/>
      <c r="L1185" s="2"/>
      <c r="M1185" s="2"/>
      <c r="N1185" s="2"/>
      <c r="O1185" s="2"/>
      <c r="P1185" s="2"/>
      <c r="Q1185" s="2"/>
      <c r="R1185" s="2"/>
      <c r="S1185" s="2"/>
    </row>
    <row r="1186" spans="8:19">
      <c r="H1186" s="3"/>
      <c r="I1186" s="3"/>
      <c r="J1186" s="2"/>
      <c r="K1186" s="2"/>
      <c r="L1186" s="2"/>
      <c r="M1186" s="2"/>
      <c r="N1186" s="2"/>
      <c r="O1186" s="2"/>
      <c r="P1186" s="2"/>
      <c r="Q1186" s="2"/>
      <c r="R1186" s="2"/>
      <c r="S1186" s="2"/>
    </row>
    <row r="1187" spans="8:19">
      <c r="H1187" s="3"/>
      <c r="I1187" s="3"/>
      <c r="J1187" s="2"/>
      <c r="K1187" s="2"/>
      <c r="L1187" s="2"/>
      <c r="M1187" s="2"/>
      <c r="N1187" s="2"/>
      <c r="O1187" s="2"/>
      <c r="P1187" s="2"/>
      <c r="Q1187" s="2"/>
      <c r="R1187" s="2"/>
      <c r="S1187" s="2"/>
    </row>
    <row r="1188" spans="8:19">
      <c r="H1188" s="3"/>
      <c r="I1188" s="3"/>
      <c r="J1188" s="2"/>
      <c r="K1188" s="2"/>
      <c r="L1188" s="2"/>
      <c r="M1188" s="2"/>
      <c r="N1188" s="2"/>
      <c r="O1188" s="2"/>
      <c r="P1188" s="2"/>
      <c r="Q1188" s="2"/>
      <c r="R1188" s="2"/>
      <c r="S1188" s="2"/>
    </row>
    <row r="1189" spans="8:19">
      <c r="H1189" s="3"/>
      <c r="I1189" s="3"/>
      <c r="J1189" s="2"/>
      <c r="K1189" s="2"/>
      <c r="L1189" s="2"/>
      <c r="M1189" s="2"/>
      <c r="N1189" s="2"/>
      <c r="O1189" s="2"/>
      <c r="P1189" s="2"/>
      <c r="Q1189" s="2"/>
      <c r="R1189" s="2"/>
      <c r="S1189" s="2"/>
    </row>
    <row r="1190" spans="8:19">
      <c r="H1190" s="3"/>
      <c r="I1190" s="3"/>
      <c r="J1190" s="2"/>
      <c r="K1190" s="2"/>
      <c r="L1190" s="2"/>
      <c r="M1190" s="2"/>
      <c r="N1190" s="2"/>
      <c r="O1190" s="2"/>
      <c r="P1190" s="2"/>
      <c r="Q1190" s="2"/>
      <c r="R1190" s="2"/>
      <c r="S1190" s="2"/>
    </row>
    <row r="1191" spans="8:19">
      <c r="H1191" s="3"/>
      <c r="I1191" s="3"/>
      <c r="J1191" s="2"/>
      <c r="K1191" s="2"/>
      <c r="L1191" s="2"/>
      <c r="M1191" s="2"/>
      <c r="N1191" s="2"/>
      <c r="O1191" s="2"/>
      <c r="P1191" s="2"/>
      <c r="Q1191" s="2"/>
      <c r="R1191" s="2"/>
      <c r="S1191" s="2"/>
    </row>
    <row r="1192" spans="8:19">
      <c r="H1192" s="3"/>
      <c r="I1192" s="3"/>
      <c r="J1192" s="2"/>
      <c r="K1192" s="2"/>
      <c r="L1192" s="2"/>
      <c r="M1192" s="2"/>
      <c r="N1192" s="2"/>
      <c r="O1192" s="2"/>
      <c r="P1192" s="2"/>
      <c r="Q1192" s="2"/>
      <c r="R1192" s="2"/>
      <c r="S1192" s="2"/>
    </row>
    <row r="1193" spans="8:19">
      <c r="H1193" s="3"/>
      <c r="I1193" s="3"/>
      <c r="J1193" s="2"/>
      <c r="K1193" s="2"/>
      <c r="L1193" s="2"/>
      <c r="M1193" s="2"/>
      <c r="N1193" s="2"/>
      <c r="O1193" s="2"/>
      <c r="P1193" s="2"/>
      <c r="Q1193" s="2"/>
      <c r="R1193" s="2"/>
      <c r="S1193" s="2"/>
    </row>
    <row r="1194" spans="8:19">
      <c r="H1194" s="3"/>
      <c r="I1194" s="3"/>
      <c r="J1194" s="2"/>
      <c r="K1194" s="2"/>
      <c r="L1194" s="2"/>
      <c r="M1194" s="2"/>
      <c r="N1194" s="2"/>
      <c r="O1194" s="2"/>
      <c r="P1194" s="2"/>
      <c r="Q1194" s="2"/>
      <c r="R1194" s="2"/>
      <c r="S1194" s="2"/>
    </row>
    <row r="1195" spans="8:19">
      <c r="H1195" s="3"/>
      <c r="I1195" s="3"/>
      <c r="J1195" s="2"/>
      <c r="K1195" s="2"/>
      <c r="L1195" s="2"/>
      <c r="M1195" s="2"/>
      <c r="N1195" s="2"/>
      <c r="O1195" s="2"/>
      <c r="P1195" s="2"/>
      <c r="Q1195" s="2"/>
      <c r="R1195" s="2"/>
      <c r="S1195" s="2"/>
    </row>
    <row r="1196" spans="8:19">
      <c r="H1196" s="3"/>
      <c r="I1196" s="3"/>
      <c r="J1196" s="2"/>
      <c r="K1196" s="2"/>
      <c r="L1196" s="2"/>
      <c r="M1196" s="2"/>
      <c r="N1196" s="2"/>
      <c r="O1196" s="2"/>
      <c r="P1196" s="2"/>
      <c r="Q1196" s="2"/>
      <c r="R1196" s="2"/>
      <c r="S1196" s="2"/>
    </row>
    <row r="1197" spans="8:19">
      <c r="H1197" s="3"/>
      <c r="I1197" s="3"/>
      <c r="J1197" s="2"/>
      <c r="K1197" s="2"/>
      <c r="L1197" s="2"/>
      <c r="M1197" s="2"/>
      <c r="N1197" s="2"/>
      <c r="O1197" s="2"/>
      <c r="P1197" s="2"/>
      <c r="Q1197" s="2"/>
      <c r="R1197" s="2"/>
      <c r="S1197" s="2"/>
    </row>
    <row r="1198" spans="8:19">
      <c r="H1198" s="3"/>
      <c r="I1198" s="3"/>
      <c r="J1198" s="2"/>
      <c r="K1198" s="2"/>
      <c r="L1198" s="2"/>
      <c r="M1198" s="2"/>
      <c r="N1198" s="2"/>
      <c r="O1198" s="2"/>
      <c r="P1198" s="2"/>
      <c r="Q1198" s="2"/>
      <c r="R1198" s="2"/>
      <c r="S1198" s="2"/>
    </row>
    <row r="1199" spans="8:19">
      <c r="H1199" s="3"/>
      <c r="I1199" s="3"/>
      <c r="J1199" s="2"/>
      <c r="K1199" s="2"/>
      <c r="L1199" s="2"/>
      <c r="M1199" s="2"/>
      <c r="N1199" s="2"/>
      <c r="O1199" s="2"/>
      <c r="P1199" s="2"/>
      <c r="Q1199" s="2"/>
      <c r="R1199" s="2"/>
      <c r="S1199" s="2"/>
    </row>
    <row r="1200" spans="8:19">
      <c r="H1200" s="3"/>
      <c r="I1200" s="3"/>
      <c r="J1200" s="2"/>
      <c r="K1200" s="2"/>
      <c r="L1200" s="2"/>
      <c r="M1200" s="2"/>
      <c r="N1200" s="2"/>
      <c r="O1200" s="2"/>
      <c r="P1200" s="2"/>
      <c r="Q1200" s="2"/>
      <c r="R1200" s="2"/>
      <c r="S1200" s="2"/>
    </row>
    <row r="1201" spans="8:19">
      <c r="H1201" s="3"/>
      <c r="I1201" s="3"/>
      <c r="J1201" s="2"/>
      <c r="K1201" s="2"/>
      <c r="L1201" s="2"/>
      <c r="M1201" s="2"/>
      <c r="N1201" s="2"/>
      <c r="O1201" s="2"/>
      <c r="P1201" s="2"/>
      <c r="Q1201" s="2"/>
      <c r="R1201" s="2"/>
      <c r="S1201" s="2"/>
    </row>
    <row r="1202" spans="8:19">
      <c r="H1202" s="3"/>
      <c r="I1202" s="3"/>
      <c r="J1202" s="2"/>
      <c r="K1202" s="2"/>
      <c r="L1202" s="2"/>
      <c r="M1202" s="2"/>
      <c r="N1202" s="2"/>
      <c r="O1202" s="2"/>
      <c r="P1202" s="2"/>
      <c r="Q1202" s="2"/>
      <c r="R1202" s="2"/>
      <c r="S1202" s="2"/>
    </row>
    <row r="1203" spans="8:19">
      <c r="H1203" s="3"/>
      <c r="I1203" s="3"/>
      <c r="J1203" s="2"/>
      <c r="K1203" s="2"/>
      <c r="L1203" s="2"/>
      <c r="M1203" s="2"/>
      <c r="N1203" s="2"/>
      <c r="O1203" s="2"/>
      <c r="P1203" s="2"/>
      <c r="Q1203" s="2"/>
      <c r="R1203" s="2"/>
      <c r="S1203" s="2"/>
    </row>
    <row r="1204" spans="8:19">
      <c r="H1204" s="3"/>
      <c r="I1204" s="3"/>
      <c r="J1204" s="2"/>
      <c r="K1204" s="2"/>
      <c r="L1204" s="2"/>
      <c r="M1204" s="2"/>
      <c r="N1204" s="2"/>
      <c r="O1204" s="2"/>
      <c r="P1204" s="2"/>
      <c r="Q1204" s="2"/>
      <c r="R1204" s="2"/>
      <c r="S1204" s="2"/>
    </row>
    <row r="1205" spans="8:19">
      <c r="H1205" s="3"/>
      <c r="I1205" s="3"/>
      <c r="J1205" s="2"/>
      <c r="K1205" s="2"/>
      <c r="L1205" s="2"/>
      <c r="M1205" s="2"/>
      <c r="N1205" s="2"/>
      <c r="O1205" s="2"/>
      <c r="P1205" s="2"/>
      <c r="Q1205" s="2"/>
      <c r="R1205" s="2"/>
      <c r="S1205" s="2"/>
    </row>
    <row r="1206" spans="8:19">
      <c r="H1206" s="3"/>
      <c r="I1206" s="3"/>
      <c r="J1206" s="2"/>
      <c r="K1206" s="2"/>
      <c r="L1206" s="2"/>
      <c r="M1206" s="2"/>
      <c r="N1206" s="2"/>
      <c r="O1206" s="2"/>
      <c r="P1206" s="2"/>
      <c r="Q1206" s="2"/>
      <c r="R1206" s="2"/>
      <c r="S1206" s="2"/>
    </row>
    <row r="1207" spans="8:19">
      <c r="H1207" s="3"/>
      <c r="I1207" s="3"/>
      <c r="J1207" s="2"/>
      <c r="K1207" s="2"/>
      <c r="L1207" s="2"/>
      <c r="M1207" s="2"/>
      <c r="N1207" s="2"/>
      <c r="O1207" s="2"/>
      <c r="P1207" s="2"/>
      <c r="Q1207" s="2"/>
      <c r="R1207" s="2"/>
      <c r="S1207" s="2"/>
    </row>
    <row r="1208" spans="8:19">
      <c r="H1208" s="3"/>
      <c r="I1208" s="3"/>
      <c r="J1208" s="2"/>
      <c r="K1208" s="2"/>
      <c r="L1208" s="2"/>
      <c r="M1208" s="2"/>
      <c r="N1208" s="2"/>
      <c r="O1208" s="2"/>
      <c r="P1208" s="2"/>
      <c r="Q1208" s="2"/>
      <c r="R1208" s="2"/>
      <c r="S1208" s="2"/>
    </row>
    <row r="1209" spans="8:19">
      <c r="H1209" s="3"/>
      <c r="I1209" s="3"/>
      <c r="J1209" s="2"/>
      <c r="K1209" s="2"/>
      <c r="L1209" s="2"/>
      <c r="M1209" s="2"/>
      <c r="N1209" s="2"/>
      <c r="O1209" s="2"/>
      <c r="P1209" s="2"/>
      <c r="Q1209" s="2"/>
      <c r="R1209" s="2"/>
      <c r="S1209" s="2"/>
    </row>
    <row r="1210" spans="8:19">
      <c r="H1210" s="3"/>
      <c r="I1210" s="3"/>
      <c r="J1210" s="2"/>
      <c r="K1210" s="2"/>
      <c r="L1210" s="2"/>
      <c r="M1210" s="2"/>
      <c r="N1210" s="2"/>
      <c r="O1210" s="2"/>
      <c r="P1210" s="2"/>
      <c r="Q1210" s="2"/>
      <c r="R1210" s="2"/>
      <c r="S1210" s="2"/>
    </row>
    <row r="1211" spans="8:19">
      <c r="H1211" s="3"/>
      <c r="I1211" s="3"/>
      <c r="J1211" s="2"/>
      <c r="K1211" s="2"/>
      <c r="L1211" s="2"/>
      <c r="M1211" s="2"/>
      <c r="N1211" s="2"/>
      <c r="O1211" s="2"/>
      <c r="P1211" s="2"/>
      <c r="Q1211" s="2"/>
      <c r="R1211" s="2"/>
      <c r="S1211" s="2"/>
    </row>
    <row r="1212" spans="8:19">
      <c r="H1212" s="3"/>
      <c r="I1212" s="3"/>
      <c r="J1212" s="2"/>
      <c r="K1212" s="2"/>
      <c r="L1212" s="2"/>
      <c r="M1212" s="2"/>
      <c r="N1212" s="2"/>
      <c r="O1212" s="2"/>
      <c r="P1212" s="2"/>
      <c r="Q1212" s="2"/>
      <c r="R1212" s="2"/>
      <c r="S1212" s="2"/>
    </row>
    <row r="1213" spans="8:19">
      <c r="H1213" s="3"/>
      <c r="I1213" s="3"/>
      <c r="J1213" s="2"/>
      <c r="K1213" s="2"/>
      <c r="L1213" s="2"/>
      <c r="M1213" s="2"/>
      <c r="N1213" s="2"/>
      <c r="O1213" s="2"/>
      <c r="P1213" s="2"/>
      <c r="Q1213" s="2"/>
      <c r="R1213" s="2"/>
      <c r="S1213" s="2"/>
    </row>
    <row r="1214" spans="8:19">
      <c r="H1214" s="3"/>
      <c r="I1214" s="3"/>
      <c r="J1214" s="2"/>
      <c r="K1214" s="2"/>
      <c r="L1214" s="2"/>
      <c r="M1214" s="2"/>
      <c r="N1214" s="2"/>
      <c r="O1214" s="2"/>
      <c r="P1214" s="2"/>
      <c r="Q1214" s="2"/>
      <c r="R1214" s="2"/>
      <c r="S1214" s="2"/>
    </row>
    <row r="1215" spans="8:19">
      <c r="H1215" s="3"/>
      <c r="I1215" s="3"/>
      <c r="J1215" s="2"/>
      <c r="K1215" s="2"/>
      <c r="L1215" s="2"/>
      <c r="M1215" s="2"/>
      <c r="N1215" s="2"/>
      <c r="O1215" s="2"/>
      <c r="P1215" s="2"/>
      <c r="Q1215" s="2"/>
      <c r="R1215" s="2"/>
      <c r="S1215" s="2"/>
    </row>
    <row r="1216" spans="8:19">
      <c r="H1216" s="3"/>
      <c r="I1216" s="3"/>
      <c r="J1216" s="2"/>
      <c r="K1216" s="2"/>
      <c r="L1216" s="2"/>
      <c r="M1216" s="2"/>
      <c r="N1216" s="2"/>
      <c r="O1216" s="2"/>
      <c r="P1216" s="2"/>
      <c r="Q1216" s="2"/>
      <c r="R1216" s="2"/>
      <c r="S1216" s="2"/>
    </row>
    <row r="1217" spans="8:19">
      <c r="H1217" s="3"/>
      <c r="I1217" s="3"/>
      <c r="J1217" s="2"/>
      <c r="K1217" s="2"/>
      <c r="L1217" s="2"/>
      <c r="M1217" s="2"/>
      <c r="N1217" s="2"/>
      <c r="O1217" s="2"/>
      <c r="P1217" s="2"/>
      <c r="Q1217" s="2"/>
      <c r="R1217" s="2"/>
      <c r="S1217" s="2"/>
    </row>
    <row r="1218" spans="8:19">
      <c r="H1218" s="3"/>
      <c r="I1218" s="3"/>
      <c r="J1218" s="2"/>
      <c r="K1218" s="2"/>
      <c r="L1218" s="2"/>
      <c r="M1218" s="2"/>
      <c r="N1218" s="2"/>
      <c r="O1218" s="2"/>
      <c r="P1218" s="2"/>
      <c r="Q1218" s="2"/>
      <c r="R1218" s="2"/>
      <c r="S1218" s="2"/>
    </row>
    <row r="1219" spans="8:19">
      <c r="H1219" s="3"/>
      <c r="I1219" s="3"/>
      <c r="J1219" s="2"/>
      <c r="K1219" s="2"/>
      <c r="L1219" s="2"/>
      <c r="M1219" s="2"/>
      <c r="N1219" s="2"/>
      <c r="O1219" s="2"/>
      <c r="P1219" s="2"/>
      <c r="Q1219" s="2"/>
      <c r="R1219" s="2"/>
      <c r="S1219" s="2"/>
    </row>
    <row r="1220" spans="8:19">
      <c r="H1220" s="3"/>
      <c r="I1220" s="3"/>
      <c r="J1220" s="2"/>
      <c r="K1220" s="2"/>
      <c r="L1220" s="2"/>
      <c r="M1220" s="2"/>
      <c r="N1220" s="2"/>
      <c r="O1220" s="2"/>
      <c r="P1220" s="2"/>
      <c r="Q1220" s="2"/>
      <c r="R1220" s="2"/>
      <c r="S1220" s="2"/>
    </row>
    <row r="1221" spans="8:19">
      <c r="H1221" s="3"/>
      <c r="I1221" s="3"/>
      <c r="J1221" s="2"/>
      <c r="K1221" s="2"/>
      <c r="L1221" s="2"/>
      <c r="M1221" s="2"/>
      <c r="N1221" s="2"/>
      <c r="O1221" s="2"/>
      <c r="P1221" s="2"/>
      <c r="Q1221" s="2"/>
      <c r="R1221" s="2"/>
      <c r="S1221" s="2"/>
    </row>
    <row r="1222" spans="8:19">
      <c r="H1222" s="3"/>
      <c r="I1222" s="3"/>
      <c r="J1222" s="2"/>
      <c r="K1222" s="2"/>
      <c r="L1222" s="2"/>
      <c r="M1222" s="2"/>
      <c r="N1222" s="2"/>
      <c r="O1222" s="2"/>
      <c r="P1222" s="2"/>
      <c r="Q1222" s="2"/>
      <c r="R1222" s="2"/>
      <c r="S1222" s="2"/>
    </row>
    <row r="1223" spans="8:19">
      <c r="H1223" s="3"/>
      <c r="I1223" s="3"/>
      <c r="J1223" s="2"/>
      <c r="K1223" s="2"/>
      <c r="L1223" s="2"/>
      <c r="M1223" s="2"/>
      <c r="N1223" s="2"/>
      <c r="O1223" s="2"/>
      <c r="P1223" s="2"/>
      <c r="Q1223" s="2"/>
      <c r="R1223" s="2"/>
      <c r="S1223" s="2"/>
    </row>
    <row r="1224" spans="8:19">
      <c r="H1224" s="3"/>
      <c r="I1224" s="3"/>
      <c r="J1224" s="2"/>
      <c r="K1224" s="2"/>
      <c r="L1224" s="2"/>
      <c r="M1224" s="2"/>
      <c r="N1224" s="2"/>
      <c r="O1224" s="2"/>
      <c r="P1224" s="2"/>
      <c r="Q1224" s="2"/>
      <c r="R1224" s="2"/>
      <c r="S1224" s="2"/>
    </row>
    <row r="1225" spans="8:19">
      <c r="H1225" s="3"/>
      <c r="I1225" s="3"/>
      <c r="J1225" s="2"/>
      <c r="K1225" s="2"/>
      <c r="L1225" s="2"/>
      <c r="M1225" s="2"/>
      <c r="N1225" s="2"/>
      <c r="O1225" s="2"/>
      <c r="P1225" s="2"/>
      <c r="Q1225" s="2"/>
      <c r="R1225" s="2"/>
      <c r="S1225" s="2"/>
    </row>
    <row r="1226" spans="8:19">
      <c r="H1226" s="3"/>
      <c r="I1226" s="3"/>
      <c r="J1226" s="2"/>
      <c r="K1226" s="2"/>
      <c r="L1226" s="2"/>
      <c r="M1226" s="2"/>
      <c r="N1226" s="2"/>
      <c r="O1226" s="2"/>
      <c r="P1226" s="2"/>
      <c r="Q1226" s="2"/>
      <c r="R1226" s="2"/>
      <c r="S1226" s="2"/>
    </row>
    <row r="1227" spans="8:19">
      <c r="H1227" s="3"/>
      <c r="I1227" s="3"/>
      <c r="J1227" s="2"/>
      <c r="K1227" s="2"/>
      <c r="L1227" s="2"/>
      <c r="M1227" s="2"/>
      <c r="N1227" s="2"/>
      <c r="O1227" s="2"/>
      <c r="P1227" s="2"/>
      <c r="Q1227" s="2"/>
      <c r="R1227" s="2"/>
      <c r="S1227" s="2"/>
    </row>
    <row r="1228" spans="8:19">
      <c r="H1228" s="3"/>
      <c r="I1228" s="3"/>
      <c r="J1228" s="2"/>
      <c r="K1228" s="2"/>
      <c r="L1228" s="2"/>
      <c r="M1228" s="2"/>
      <c r="N1228" s="2"/>
      <c r="O1228" s="2"/>
      <c r="P1228" s="2"/>
      <c r="Q1228" s="2"/>
      <c r="R1228" s="2"/>
      <c r="S1228" s="2"/>
    </row>
    <row r="1229" spans="8:19">
      <c r="H1229" s="3"/>
      <c r="I1229" s="3"/>
      <c r="J1229" s="2"/>
      <c r="K1229" s="2"/>
      <c r="L1229" s="2"/>
      <c r="M1229" s="2"/>
      <c r="N1229" s="2"/>
      <c r="O1229" s="2"/>
      <c r="P1229" s="2"/>
      <c r="Q1229" s="2"/>
      <c r="R1229" s="2"/>
      <c r="S1229" s="2"/>
    </row>
    <row r="1230" spans="8:19">
      <c r="H1230" s="3"/>
      <c r="I1230" s="3"/>
      <c r="J1230" s="2"/>
      <c r="K1230" s="2"/>
      <c r="L1230" s="2"/>
      <c r="M1230" s="2"/>
      <c r="N1230" s="2"/>
      <c r="O1230" s="2"/>
      <c r="P1230" s="2"/>
      <c r="Q1230" s="2"/>
      <c r="R1230" s="2"/>
      <c r="S1230" s="2"/>
    </row>
    <row r="1231" spans="8:19">
      <c r="H1231" s="3"/>
      <c r="I1231" s="3"/>
      <c r="J1231" s="2"/>
      <c r="K1231" s="2"/>
      <c r="L1231" s="2"/>
      <c r="M1231" s="2"/>
      <c r="N1231" s="2"/>
      <c r="O1231" s="2"/>
      <c r="P1231" s="2"/>
      <c r="Q1231" s="2"/>
      <c r="R1231" s="2"/>
      <c r="S1231" s="2"/>
    </row>
    <row r="1232" spans="8:19">
      <c r="H1232" s="3"/>
      <c r="I1232" s="3"/>
      <c r="J1232" s="2"/>
      <c r="K1232" s="2"/>
      <c r="L1232" s="2"/>
      <c r="M1232" s="2"/>
      <c r="N1232" s="2"/>
      <c r="O1232" s="2"/>
      <c r="P1232" s="2"/>
      <c r="Q1232" s="2"/>
      <c r="R1232" s="2"/>
      <c r="S1232" s="2"/>
    </row>
    <row r="1233" spans="8:19">
      <c r="H1233" s="3"/>
      <c r="I1233" s="3"/>
      <c r="J1233" s="2"/>
      <c r="K1233" s="2"/>
      <c r="L1233" s="2"/>
      <c r="M1233" s="2"/>
      <c r="N1233" s="2"/>
      <c r="O1233" s="2"/>
      <c r="P1233" s="2"/>
      <c r="Q1233" s="2"/>
      <c r="R1233" s="2"/>
      <c r="S1233" s="2"/>
    </row>
    <row r="1234" spans="8:19">
      <c r="H1234" s="3"/>
      <c r="I1234" s="3"/>
      <c r="J1234" s="2"/>
      <c r="K1234" s="2"/>
      <c r="L1234" s="2"/>
      <c r="M1234" s="2"/>
      <c r="N1234" s="2"/>
      <c r="O1234" s="2"/>
      <c r="P1234" s="2"/>
      <c r="Q1234" s="2"/>
      <c r="R1234" s="2"/>
      <c r="S1234" s="2"/>
    </row>
    <row r="1235" spans="8:19">
      <c r="H1235" s="3"/>
      <c r="I1235" s="3"/>
      <c r="J1235" s="2"/>
      <c r="K1235" s="2"/>
      <c r="L1235" s="2"/>
      <c r="M1235" s="2"/>
      <c r="N1235" s="2"/>
      <c r="O1235" s="2"/>
      <c r="P1235" s="2"/>
      <c r="Q1235" s="2"/>
      <c r="R1235" s="2"/>
      <c r="S1235" s="2"/>
    </row>
    <row r="1236" spans="8:19">
      <c r="H1236" s="3"/>
      <c r="I1236" s="3"/>
      <c r="J1236" s="2"/>
      <c r="K1236" s="2"/>
      <c r="L1236" s="2"/>
      <c r="M1236" s="2"/>
      <c r="N1236" s="2"/>
      <c r="O1236" s="2"/>
      <c r="P1236" s="2"/>
      <c r="Q1236" s="2"/>
      <c r="R1236" s="2"/>
      <c r="S1236" s="2"/>
    </row>
    <row r="1237" spans="8:19">
      <c r="H1237" s="3"/>
      <c r="I1237" s="3"/>
      <c r="J1237" s="2"/>
      <c r="K1237" s="2"/>
      <c r="L1237" s="2"/>
      <c r="M1237" s="2"/>
      <c r="N1237" s="2"/>
      <c r="O1237" s="2"/>
      <c r="P1237" s="2"/>
      <c r="Q1237" s="2"/>
      <c r="R1237" s="2"/>
      <c r="S1237" s="2"/>
    </row>
    <row r="1238" spans="8:19">
      <c r="H1238" s="3"/>
      <c r="I1238" s="3"/>
      <c r="J1238" s="2"/>
      <c r="K1238" s="2"/>
      <c r="L1238" s="2"/>
      <c r="M1238" s="2"/>
      <c r="N1238" s="2"/>
      <c r="O1238" s="2"/>
      <c r="P1238" s="2"/>
      <c r="Q1238" s="2"/>
      <c r="R1238" s="2"/>
      <c r="S1238" s="2"/>
    </row>
    <row r="1239" spans="8:19">
      <c r="H1239" s="3"/>
      <c r="I1239" s="3"/>
      <c r="J1239" s="2"/>
      <c r="K1239" s="2"/>
      <c r="L1239" s="2"/>
      <c r="M1239" s="2"/>
      <c r="N1239" s="2"/>
      <c r="O1239" s="2"/>
      <c r="P1239" s="2"/>
      <c r="Q1239" s="2"/>
      <c r="R1239" s="2"/>
      <c r="S1239" s="2"/>
    </row>
    <row r="1240" spans="8:19">
      <c r="H1240" s="3"/>
      <c r="I1240" s="3"/>
      <c r="J1240" s="2"/>
      <c r="K1240" s="2"/>
      <c r="L1240" s="2"/>
      <c r="M1240" s="2"/>
      <c r="N1240" s="2"/>
      <c r="O1240" s="2"/>
      <c r="P1240" s="2"/>
      <c r="Q1240" s="2"/>
      <c r="R1240" s="2"/>
      <c r="S1240" s="2"/>
    </row>
    <row r="1241" spans="8:19">
      <c r="H1241" s="3"/>
      <c r="I1241" s="3"/>
      <c r="J1241" s="2"/>
      <c r="K1241" s="2"/>
      <c r="L1241" s="2"/>
      <c r="M1241" s="2"/>
      <c r="N1241" s="2"/>
      <c r="O1241" s="2"/>
      <c r="P1241" s="2"/>
      <c r="Q1241" s="2"/>
      <c r="R1241" s="2"/>
      <c r="S1241" s="2"/>
    </row>
    <row r="1242" spans="8:19">
      <c r="H1242" s="3"/>
      <c r="I1242" s="3"/>
      <c r="J1242" s="2"/>
      <c r="K1242" s="2"/>
      <c r="L1242" s="2"/>
      <c r="M1242" s="2"/>
      <c r="N1242" s="2"/>
      <c r="O1242" s="2"/>
      <c r="P1242" s="2"/>
      <c r="Q1242" s="2"/>
      <c r="R1242" s="2"/>
      <c r="S1242" s="2"/>
    </row>
    <row r="1243" spans="8:19">
      <c r="H1243" s="3"/>
      <c r="I1243" s="3"/>
      <c r="J1243" s="2"/>
      <c r="K1243" s="2"/>
      <c r="L1243" s="2"/>
      <c r="M1243" s="2"/>
      <c r="N1243" s="2"/>
      <c r="O1243" s="2"/>
      <c r="P1243" s="2"/>
      <c r="Q1243" s="2"/>
      <c r="R1243" s="2"/>
      <c r="S1243" s="2"/>
    </row>
    <row r="1244" spans="8:19">
      <c r="H1244" s="3"/>
      <c r="I1244" s="3"/>
      <c r="J1244" s="2"/>
      <c r="K1244" s="2"/>
      <c r="L1244" s="2"/>
      <c r="M1244" s="2"/>
      <c r="N1244" s="2"/>
      <c r="O1244" s="2"/>
      <c r="P1244" s="2"/>
      <c r="Q1244" s="2"/>
      <c r="R1244" s="2"/>
      <c r="S1244" s="2"/>
    </row>
    <row r="1245" spans="8:19">
      <c r="H1245" s="3"/>
      <c r="I1245" s="3"/>
      <c r="J1245" s="2"/>
      <c r="K1245" s="2"/>
      <c r="L1245" s="2"/>
      <c r="M1245" s="2"/>
      <c r="N1245" s="2"/>
      <c r="O1245" s="2"/>
      <c r="P1245" s="2"/>
      <c r="Q1245" s="2"/>
      <c r="R1245" s="2"/>
      <c r="S1245" s="2"/>
    </row>
    <row r="1246" spans="8:19">
      <c r="H1246" s="3"/>
      <c r="I1246" s="3"/>
      <c r="J1246" s="2"/>
      <c r="K1246" s="2"/>
      <c r="L1246" s="2"/>
      <c r="M1246" s="2"/>
      <c r="N1246" s="2"/>
      <c r="O1246" s="2"/>
      <c r="P1246" s="2"/>
      <c r="Q1246" s="2"/>
      <c r="R1246" s="2"/>
      <c r="S1246" s="2"/>
    </row>
    <row r="1247" spans="8:19">
      <c r="H1247" s="3"/>
      <c r="I1247" s="3"/>
      <c r="J1247" s="2"/>
      <c r="K1247" s="2"/>
      <c r="L1247" s="2"/>
      <c r="M1247" s="2"/>
      <c r="N1247" s="2"/>
      <c r="O1247" s="2"/>
      <c r="P1247" s="2"/>
      <c r="Q1247" s="2"/>
      <c r="R1247" s="2"/>
      <c r="S1247" s="2"/>
    </row>
    <row r="1248" spans="8:19">
      <c r="H1248" s="3"/>
      <c r="I1248" s="3"/>
      <c r="J1248" s="2"/>
      <c r="K1248" s="2"/>
      <c r="L1248" s="2"/>
      <c r="M1248" s="2"/>
      <c r="N1248" s="2"/>
      <c r="O1248" s="2"/>
      <c r="P1248" s="2"/>
      <c r="Q1248" s="2"/>
      <c r="R1248" s="2"/>
      <c r="S1248" s="2"/>
    </row>
    <row r="1249" spans="8:19">
      <c r="H1249" s="3"/>
      <c r="I1249" s="3"/>
      <c r="J1249" s="2"/>
      <c r="K1249" s="2"/>
      <c r="L1249" s="2"/>
      <c r="M1249" s="2"/>
      <c r="N1249" s="2"/>
      <c r="O1249" s="2"/>
      <c r="P1249" s="2"/>
      <c r="Q1249" s="2"/>
      <c r="R1249" s="2"/>
      <c r="S1249" s="2"/>
    </row>
    <row r="1250" spans="8:19">
      <c r="H1250" s="3"/>
      <c r="I1250" s="3"/>
      <c r="J1250" s="2"/>
      <c r="K1250" s="2"/>
      <c r="L1250" s="2"/>
      <c r="M1250" s="2"/>
      <c r="N1250" s="2"/>
      <c r="O1250" s="2"/>
      <c r="P1250" s="2"/>
      <c r="Q1250" s="2"/>
      <c r="R1250" s="2"/>
      <c r="S1250" s="2"/>
    </row>
    <row r="1251" spans="8:19">
      <c r="H1251" s="3"/>
      <c r="I1251" s="3"/>
      <c r="J1251" s="2"/>
      <c r="K1251" s="2"/>
      <c r="L1251" s="2"/>
      <c r="M1251" s="2"/>
      <c r="N1251" s="2"/>
      <c r="O1251" s="2"/>
      <c r="P1251" s="2"/>
      <c r="Q1251" s="2"/>
      <c r="R1251" s="2"/>
      <c r="S1251" s="2"/>
    </row>
    <row r="1252" spans="8:19">
      <c r="H1252" s="3"/>
      <c r="I1252" s="3"/>
      <c r="J1252" s="2"/>
      <c r="K1252" s="2"/>
      <c r="L1252" s="2"/>
      <c r="M1252" s="2"/>
      <c r="N1252" s="2"/>
      <c r="O1252" s="2"/>
      <c r="P1252" s="2"/>
      <c r="Q1252" s="2"/>
      <c r="R1252" s="2"/>
      <c r="S1252" s="2"/>
    </row>
    <row r="1253" spans="8:19">
      <c r="H1253" s="3"/>
      <c r="I1253" s="3"/>
      <c r="J1253" s="2"/>
      <c r="K1253" s="2"/>
      <c r="L1253" s="2"/>
      <c r="M1253" s="2"/>
      <c r="N1253" s="2"/>
      <c r="O1253" s="2"/>
      <c r="P1253" s="2"/>
      <c r="Q1253" s="2"/>
      <c r="R1253" s="2"/>
      <c r="S1253" s="2"/>
    </row>
    <row r="1254" spans="8:19">
      <c r="H1254" s="3"/>
      <c r="I1254" s="3"/>
      <c r="J1254" s="2"/>
      <c r="K1254" s="2"/>
      <c r="L1254" s="2"/>
      <c r="M1254" s="2"/>
      <c r="N1254" s="2"/>
      <c r="O1254" s="2"/>
      <c r="P1254" s="2"/>
      <c r="Q1254" s="2"/>
      <c r="R1254" s="2"/>
      <c r="S1254" s="2"/>
    </row>
    <row r="1255" spans="8:19">
      <c r="H1255" s="3"/>
      <c r="I1255" s="3"/>
      <c r="J1255" s="2"/>
      <c r="K1255" s="2"/>
      <c r="L1255" s="2"/>
      <c r="M1255" s="2"/>
      <c r="N1255" s="2"/>
      <c r="O1255" s="2"/>
      <c r="P1255" s="2"/>
      <c r="Q1255" s="2"/>
      <c r="R1255" s="2"/>
      <c r="S1255" s="2"/>
    </row>
    <row r="1256" spans="8:19">
      <c r="H1256" s="3"/>
      <c r="I1256" s="3"/>
      <c r="J1256" s="2"/>
      <c r="K1256" s="2"/>
      <c r="L1256" s="2"/>
      <c r="M1256" s="2"/>
      <c r="N1256" s="2"/>
      <c r="O1256" s="2"/>
      <c r="P1256" s="2"/>
      <c r="Q1256" s="2"/>
      <c r="R1256" s="2"/>
      <c r="S1256" s="2"/>
    </row>
    <row r="1257" spans="8:19">
      <c r="H1257" s="3"/>
      <c r="I1257" s="3"/>
      <c r="J1257" s="2"/>
      <c r="K1257" s="2"/>
      <c r="L1257" s="2"/>
      <c r="M1257" s="2"/>
      <c r="N1257" s="2"/>
      <c r="O1257" s="2"/>
      <c r="P1257" s="2"/>
      <c r="Q1257" s="2"/>
      <c r="R1257" s="2"/>
      <c r="S1257" s="2"/>
    </row>
    <row r="1258" spans="8:19">
      <c r="H1258" s="3"/>
      <c r="I1258" s="3"/>
      <c r="J1258" s="2"/>
      <c r="K1258" s="2"/>
      <c r="L1258" s="2"/>
      <c r="M1258" s="2"/>
      <c r="N1258" s="2"/>
      <c r="O1258" s="2"/>
      <c r="P1258" s="2"/>
      <c r="Q1258" s="2"/>
      <c r="R1258" s="2"/>
      <c r="S1258" s="2"/>
    </row>
    <row r="1259" spans="8:19">
      <c r="H1259" s="3"/>
      <c r="I1259" s="3"/>
      <c r="J1259" s="2"/>
      <c r="K1259" s="2"/>
      <c r="L1259" s="2"/>
      <c r="M1259" s="2"/>
      <c r="N1259" s="2"/>
      <c r="O1259" s="2"/>
      <c r="P1259" s="2"/>
      <c r="Q1259" s="2"/>
      <c r="R1259" s="2"/>
      <c r="S1259" s="2"/>
    </row>
    <row r="1260" spans="8:19">
      <c r="H1260" s="3"/>
      <c r="I1260" s="3"/>
      <c r="J1260" s="2"/>
      <c r="K1260" s="2"/>
      <c r="L1260" s="2"/>
      <c r="M1260" s="2"/>
      <c r="N1260" s="2"/>
      <c r="O1260" s="2"/>
      <c r="P1260" s="2"/>
      <c r="Q1260" s="2"/>
      <c r="R1260" s="2"/>
      <c r="S1260" s="2"/>
    </row>
    <row r="1261" spans="8:19">
      <c r="H1261" s="3"/>
      <c r="I1261" s="3"/>
      <c r="J1261" s="2"/>
      <c r="K1261" s="2"/>
      <c r="L1261" s="2"/>
      <c r="M1261" s="2"/>
      <c r="N1261" s="2"/>
      <c r="O1261" s="2"/>
      <c r="P1261" s="2"/>
      <c r="Q1261" s="2"/>
      <c r="R1261" s="2"/>
      <c r="S1261" s="2"/>
    </row>
    <row r="1262" spans="8:19">
      <c r="H1262" s="3"/>
      <c r="I1262" s="3"/>
      <c r="J1262" s="2"/>
      <c r="K1262" s="2"/>
      <c r="L1262" s="2"/>
      <c r="M1262" s="2"/>
      <c r="N1262" s="2"/>
      <c r="O1262" s="2"/>
      <c r="P1262" s="2"/>
      <c r="Q1262" s="2"/>
      <c r="R1262" s="2"/>
      <c r="S1262" s="2"/>
    </row>
    <row r="1263" spans="8:19">
      <c r="H1263" s="3"/>
      <c r="I1263" s="3"/>
      <c r="J1263" s="2"/>
      <c r="K1263" s="2"/>
      <c r="L1263" s="2"/>
      <c r="M1263" s="2"/>
      <c r="N1263" s="2"/>
      <c r="O1263" s="2"/>
      <c r="P1263" s="2"/>
      <c r="Q1263" s="2"/>
      <c r="R1263" s="2"/>
      <c r="S1263" s="2"/>
    </row>
    <row r="1264" spans="8:19">
      <c r="H1264" s="3"/>
      <c r="I1264" s="3"/>
      <c r="J1264" s="2"/>
      <c r="K1264" s="2"/>
      <c r="L1264" s="2"/>
      <c r="M1264" s="2"/>
      <c r="N1264" s="2"/>
      <c r="O1264" s="2"/>
      <c r="P1264" s="2"/>
      <c r="Q1264" s="2"/>
      <c r="R1264" s="2"/>
      <c r="S1264" s="2"/>
    </row>
    <row r="1265" spans="8:19">
      <c r="H1265" s="3"/>
      <c r="I1265" s="3"/>
      <c r="J1265" s="2"/>
      <c r="K1265" s="2"/>
      <c r="L1265" s="2"/>
      <c r="M1265" s="2"/>
      <c r="N1265" s="2"/>
      <c r="O1265" s="2"/>
      <c r="P1265" s="2"/>
      <c r="Q1265" s="2"/>
      <c r="R1265" s="2"/>
      <c r="S1265" s="2"/>
    </row>
    <row r="1266" spans="8:19">
      <c r="H1266" s="3"/>
      <c r="I1266" s="3"/>
      <c r="J1266" s="2"/>
      <c r="K1266" s="2"/>
      <c r="L1266" s="2"/>
      <c r="M1266" s="2"/>
      <c r="N1266" s="2"/>
      <c r="O1266" s="2"/>
      <c r="P1266" s="2"/>
      <c r="Q1266" s="2"/>
      <c r="R1266" s="2"/>
      <c r="S1266" s="2"/>
    </row>
    <row r="1267" spans="8:19">
      <c r="H1267" s="3"/>
      <c r="I1267" s="3"/>
      <c r="J1267" s="2"/>
      <c r="K1267" s="2"/>
      <c r="L1267" s="2"/>
      <c r="M1267" s="2"/>
      <c r="N1267" s="2"/>
      <c r="O1267" s="2"/>
      <c r="P1267" s="2"/>
      <c r="Q1267" s="2"/>
      <c r="R1267" s="2"/>
      <c r="S1267" s="2"/>
    </row>
    <row r="1268" spans="8:19">
      <c r="H1268" s="3"/>
      <c r="I1268" s="3"/>
      <c r="J1268" s="2"/>
      <c r="K1268" s="2"/>
      <c r="L1268" s="2"/>
      <c r="M1268" s="2"/>
      <c r="N1268" s="2"/>
      <c r="O1268" s="2"/>
      <c r="P1268" s="2"/>
      <c r="Q1268" s="2"/>
      <c r="R1268" s="2"/>
      <c r="S1268" s="2"/>
    </row>
    <row r="1269" spans="8:19">
      <c r="H1269" s="3"/>
      <c r="I1269" s="3"/>
      <c r="J1269" s="2"/>
      <c r="K1269" s="2"/>
      <c r="L1269" s="2"/>
      <c r="M1269" s="2"/>
      <c r="N1269" s="2"/>
      <c r="O1269" s="2"/>
      <c r="P1269" s="2"/>
      <c r="Q1269" s="2"/>
      <c r="R1269" s="2"/>
      <c r="S1269" s="2"/>
    </row>
    <row r="1270" spans="8:19">
      <c r="H1270" s="3"/>
      <c r="I1270" s="3"/>
      <c r="J1270" s="2"/>
      <c r="K1270" s="2"/>
      <c r="L1270" s="2"/>
      <c r="M1270" s="2"/>
      <c r="N1270" s="2"/>
      <c r="O1270" s="2"/>
      <c r="P1270" s="2"/>
      <c r="Q1270" s="2"/>
      <c r="R1270" s="2"/>
      <c r="S1270" s="2"/>
    </row>
    <row r="1271" spans="8:19">
      <c r="H1271" s="3"/>
      <c r="I1271" s="3"/>
      <c r="J1271" s="2"/>
      <c r="K1271" s="2"/>
      <c r="L1271" s="2"/>
      <c r="M1271" s="2"/>
      <c r="N1271" s="2"/>
      <c r="O1271" s="2"/>
      <c r="P1271" s="2"/>
      <c r="Q1271" s="2"/>
      <c r="R1271" s="2"/>
      <c r="S1271" s="2"/>
    </row>
    <row r="1272" spans="8:19">
      <c r="H1272" s="3"/>
      <c r="I1272" s="3"/>
      <c r="J1272" s="2"/>
      <c r="K1272" s="2"/>
      <c r="L1272" s="2"/>
      <c r="M1272" s="2"/>
      <c r="N1272" s="2"/>
      <c r="O1272" s="2"/>
      <c r="P1272" s="2"/>
      <c r="Q1272" s="2"/>
      <c r="R1272" s="2"/>
      <c r="S1272" s="2"/>
    </row>
    <row r="1273" spans="8:19">
      <c r="H1273" s="3"/>
      <c r="I1273" s="3"/>
      <c r="J1273" s="2"/>
      <c r="K1273" s="2"/>
      <c r="L1273" s="2"/>
      <c r="M1273" s="2"/>
      <c r="N1273" s="2"/>
      <c r="O1273" s="2"/>
      <c r="P1273" s="2"/>
      <c r="Q1273" s="2"/>
      <c r="R1273" s="2"/>
      <c r="S1273" s="2"/>
    </row>
    <row r="1274" spans="8:19">
      <c r="H1274" s="3"/>
      <c r="I1274" s="3"/>
      <c r="J1274" s="2"/>
      <c r="K1274" s="2"/>
      <c r="L1274" s="2"/>
      <c r="M1274" s="2"/>
      <c r="N1274" s="2"/>
      <c r="O1274" s="2"/>
      <c r="P1274" s="2"/>
      <c r="Q1274" s="2"/>
      <c r="R1274" s="2"/>
      <c r="S1274" s="2"/>
    </row>
    <row r="1275" spans="8:19">
      <c r="H1275" s="3"/>
      <c r="I1275" s="3"/>
      <c r="J1275" s="2"/>
      <c r="K1275" s="2"/>
      <c r="L1275" s="2"/>
      <c r="M1275" s="2"/>
      <c r="N1275" s="2"/>
      <c r="O1275" s="2"/>
      <c r="P1275" s="2"/>
      <c r="Q1275" s="2"/>
      <c r="R1275" s="2"/>
      <c r="S1275" s="2"/>
    </row>
    <row r="1276" spans="8:19">
      <c r="H1276" s="3"/>
      <c r="I1276" s="3"/>
      <c r="J1276" s="2"/>
      <c r="K1276" s="2"/>
      <c r="L1276" s="2"/>
      <c r="M1276" s="2"/>
      <c r="N1276" s="2"/>
      <c r="O1276" s="2"/>
      <c r="P1276" s="2"/>
      <c r="Q1276" s="2"/>
      <c r="R1276" s="2"/>
      <c r="S1276" s="2"/>
    </row>
    <row r="1277" spans="8:19">
      <c r="H1277" s="3"/>
      <c r="I1277" s="3"/>
      <c r="J1277" s="2"/>
      <c r="K1277" s="2"/>
      <c r="L1277" s="2"/>
      <c r="M1277" s="2"/>
      <c r="N1277" s="2"/>
      <c r="O1277" s="2"/>
      <c r="P1277" s="2"/>
      <c r="Q1277" s="2"/>
      <c r="R1277" s="2"/>
      <c r="S1277" s="2"/>
    </row>
    <row r="1278" spans="8:19">
      <c r="H1278" s="3"/>
      <c r="I1278" s="3"/>
      <c r="J1278" s="2"/>
      <c r="K1278" s="2"/>
      <c r="L1278" s="2"/>
      <c r="M1278" s="2"/>
      <c r="N1278" s="2"/>
      <c r="O1278" s="2"/>
      <c r="P1278" s="2"/>
      <c r="Q1278" s="2"/>
      <c r="R1278" s="2"/>
      <c r="S1278" s="2"/>
    </row>
    <row r="1279" spans="8:19">
      <c r="H1279" s="3"/>
      <c r="I1279" s="3"/>
      <c r="J1279" s="2"/>
      <c r="K1279" s="2"/>
      <c r="L1279" s="2"/>
      <c r="M1279" s="2"/>
      <c r="N1279" s="2"/>
      <c r="O1279" s="2"/>
      <c r="P1279" s="2"/>
      <c r="Q1279" s="2"/>
      <c r="R1279" s="2"/>
      <c r="S1279" s="2"/>
    </row>
    <row r="1280" spans="8:19">
      <c r="H1280" s="3"/>
      <c r="I1280" s="3"/>
      <c r="J1280" s="2"/>
      <c r="K1280" s="2"/>
      <c r="L1280" s="2"/>
      <c r="M1280" s="2"/>
      <c r="N1280" s="2"/>
      <c r="O1280" s="2"/>
      <c r="P1280" s="2"/>
      <c r="Q1280" s="2"/>
      <c r="R1280" s="2"/>
      <c r="S1280" s="2"/>
    </row>
    <row r="1281" spans="8:19">
      <c r="H1281" s="3"/>
      <c r="I1281" s="3"/>
      <c r="J1281" s="2"/>
      <c r="K1281" s="2"/>
      <c r="L1281" s="2"/>
      <c r="M1281" s="2"/>
      <c r="N1281" s="2"/>
      <c r="O1281" s="2"/>
      <c r="P1281" s="2"/>
      <c r="Q1281" s="2"/>
      <c r="R1281" s="2"/>
      <c r="S1281" s="2"/>
    </row>
    <row r="1282" spans="8:19">
      <c r="H1282" s="3"/>
      <c r="I1282" s="3"/>
      <c r="J1282" s="2"/>
      <c r="K1282" s="2"/>
      <c r="L1282" s="2"/>
      <c r="M1282" s="2"/>
      <c r="N1282" s="2"/>
      <c r="O1282" s="2"/>
      <c r="P1282" s="2"/>
      <c r="Q1282" s="2"/>
      <c r="R1282" s="2"/>
      <c r="S1282" s="2"/>
    </row>
    <row r="1283" spans="8:19">
      <c r="H1283" s="3"/>
      <c r="I1283" s="3"/>
      <c r="J1283" s="2"/>
      <c r="K1283" s="2"/>
      <c r="L1283" s="2"/>
      <c r="M1283" s="2"/>
      <c r="N1283" s="2"/>
      <c r="O1283" s="2"/>
      <c r="P1283" s="2"/>
      <c r="Q1283" s="2"/>
      <c r="R1283" s="2"/>
      <c r="S1283" s="2"/>
    </row>
    <row r="1284" spans="8:19">
      <c r="H1284" s="3"/>
      <c r="I1284" s="3"/>
      <c r="J1284" s="2"/>
      <c r="K1284" s="2"/>
      <c r="L1284" s="2"/>
      <c r="M1284" s="2"/>
      <c r="N1284" s="2"/>
      <c r="O1284" s="2"/>
      <c r="P1284" s="2"/>
      <c r="Q1284" s="2"/>
      <c r="R1284" s="2"/>
      <c r="S1284" s="2"/>
    </row>
    <row r="1285" spans="8:19">
      <c r="H1285" s="3"/>
      <c r="I1285" s="3"/>
      <c r="J1285" s="2"/>
      <c r="K1285" s="2"/>
      <c r="L1285" s="2"/>
      <c r="M1285" s="2"/>
      <c r="N1285" s="2"/>
      <c r="O1285" s="2"/>
      <c r="P1285" s="2"/>
      <c r="Q1285" s="2"/>
      <c r="R1285" s="2"/>
      <c r="S1285" s="2"/>
    </row>
    <row r="1286" spans="8:19">
      <c r="H1286" s="3"/>
      <c r="I1286" s="3"/>
      <c r="J1286" s="2"/>
      <c r="K1286" s="2"/>
      <c r="L1286" s="2"/>
      <c r="M1286" s="2"/>
      <c r="N1286" s="2"/>
      <c r="O1286" s="2"/>
      <c r="P1286" s="2"/>
      <c r="Q1286" s="2"/>
      <c r="R1286" s="2"/>
      <c r="S1286" s="2"/>
    </row>
    <row r="1287" spans="8:19">
      <c r="H1287" s="3"/>
      <c r="I1287" s="3"/>
      <c r="J1287" s="2"/>
      <c r="K1287" s="2"/>
      <c r="L1287" s="2"/>
      <c r="M1287" s="2"/>
      <c r="N1287" s="2"/>
      <c r="O1287" s="2"/>
      <c r="P1287" s="2"/>
      <c r="Q1287" s="2"/>
      <c r="R1287" s="2"/>
      <c r="S1287" s="2"/>
    </row>
    <row r="1288" spans="8:19">
      <c r="H1288" s="3"/>
      <c r="I1288" s="3"/>
      <c r="J1288" s="2"/>
      <c r="K1288" s="2"/>
      <c r="L1288" s="2"/>
      <c r="M1288" s="2"/>
      <c r="N1288" s="2"/>
      <c r="O1288" s="2"/>
      <c r="P1288" s="2"/>
      <c r="Q1288" s="2"/>
      <c r="R1288" s="2"/>
      <c r="S1288" s="2"/>
    </row>
    <row r="1289" spans="8:19">
      <c r="H1289" s="3"/>
      <c r="I1289" s="3"/>
      <c r="J1289" s="2"/>
      <c r="K1289" s="2"/>
      <c r="L1289" s="2"/>
      <c r="M1289" s="2"/>
      <c r="N1289" s="2"/>
      <c r="O1289" s="2"/>
      <c r="P1289" s="2"/>
      <c r="Q1289" s="2"/>
      <c r="R1289" s="2"/>
      <c r="S1289" s="2"/>
    </row>
    <row r="1290" spans="8:19">
      <c r="H1290" s="3"/>
      <c r="I1290" s="3"/>
      <c r="J1290" s="2"/>
      <c r="K1290" s="2"/>
      <c r="L1290" s="2"/>
      <c r="M1290" s="2"/>
      <c r="N1290" s="2"/>
      <c r="O1290" s="2"/>
      <c r="P1290" s="2"/>
      <c r="Q1290" s="2"/>
      <c r="R1290" s="2"/>
      <c r="S1290" s="2"/>
    </row>
    <row r="1291" spans="8:19">
      <c r="H1291" s="3"/>
      <c r="I1291" s="3"/>
      <c r="J1291" s="2"/>
      <c r="K1291" s="2"/>
      <c r="L1291" s="2"/>
      <c r="M1291" s="2"/>
      <c r="N1291" s="2"/>
      <c r="O1291" s="2"/>
      <c r="P1291" s="2"/>
      <c r="Q1291" s="2"/>
      <c r="R1291" s="2"/>
      <c r="S1291" s="2"/>
    </row>
    <row r="1292" spans="8:19">
      <c r="H1292" s="3"/>
      <c r="I1292" s="3"/>
      <c r="J1292" s="2"/>
      <c r="K1292" s="2"/>
      <c r="L1292" s="2"/>
      <c r="M1292" s="2"/>
      <c r="N1292" s="2"/>
      <c r="O1292" s="2"/>
      <c r="P1292" s="2"/>
      <c r="Q1292" s="2"/>
      <c r="R1292" s="2"/>
      <c r="S1292" s="2"/>
    </row>
    <row r="1293" spans="8:19">
      <c r="H1293" s="3"/>
      <c r="I1293" s="3"/>
      <c r="J1293" s="2"/>
      <c r="K1293" s="2"/>
      <c r="L1293" s="2"/>
      <c r="M1293" s="2"/>
      <c r="N1293" s="2"/>
      <c r="O1293" s="2"/>
      <c r="P1293" s="2"/>
      <c r="Q1293" s="2"/>
      <c r="R1293" s="2"/>
      <c r="S1293" s="2"/>
    </row>
    <row r="1294" spans="8:19">
      <c r="H1294" s="3"/>
      <c r="I1294" s="3"/>
      <c r="J1294" s="2"/>
      <c r="K1294" s="2"/>
      <c r="L1294" s="2"/>
      <c r="M1294" s="2"/>
      <c r="N1294" s="2"/>
      <c r="O1294" s="2"/>
      <c r="P1294" s="2"/>
      <c r="Q1294" s="2"/>
      <c r="R1294" s="2"/>
      <c r="S1294" s="2"/>
    </row>
    <row r="1295" spans="8:19">
      <c r="H1295" s="3"/>
      <c r="I1295" s="3"/>
      <c r="J1295" s="2"/>
      <c r="K1295" s="2"/>
      <c r="L1295" s="2"/>
      <c r="M1295" s="2"/>
      <c r="N1295" s="2"/>
      <c r="O1295" s="2"/>
      <c r="P1295" s="2"/>
      <c r="Q1295" s="2"/>
      <c r="R1295" s="2"/>
      <c r="S1295" s="2"/>
    </row>
    <row r="1296" spans="8:19">
      <c r="H1296" s="3"/>
      <c r="I1296" s="3"/>
      <c r="J1296" s="2"/>
      <c r="K1296" s="2"/>
      <c r="L1296" s="2"/>
      <c r="M1296" s="2"/>
      <c r="N1296" s="2"/>
      <c r="O1296" s="2"/>
      <c r="P1296" s="2"/>
      <c r="Q1296" s="2"/>
      <c r="R1296" s="2"/>
      <c r="S1296" s="2"/>
    </row>
    <row r="1297" spans="8:19">
      <c r="H1297" s="3"/>
      <c r="I1297" s="3"/>
      <c r="J1297" s="2"/>
      <c r="K1297" s="2"/>
      <c r="L1297" s="2"/>
      <c r="M1297" s="2"/>
      <c r="N1297" s="2"/>
      <c r="O1297" s="2"/>
      <c r="P1297" s="2"/>
      <c r="Q1297" s="2"/>
      <c r="R1297" s="2"/>
      <c r="S1297" s="2"/>
    </row>
    <row r="1298" spans="8:19">
      <c r="H1298" s="3"/>
      <c r="I1298" s="3"/>
      <c r="J1298" s="2"/>
      <c r="K1298" s="2"/>
      <c r="L1298" s="2"/>
      <c r="M1298" s="2"/>
      <c r="N1298" s="2"/>
      <c r="O1298" s="2"/>
      <c r="P1298" s="2"/>
      <c r="Q1298" s="2"/>
      <c r="R1298" s="2"/>
      <c r="S1298" s="2"/>
    </row>
    <row r="1299" spans="8:19">
      <c r="H1299" s="3"/>
      <c r="I1299" s="3"/>
      <c r="J1299" s="2"/>
      <c r="K1299" s="2"/>
      <c r="L1299" s="2"/>
      <c r="M1299" s="2"/>
      <c r="N1299" s="2"/>
      <c r="O1299" s="2"/>
      <c r="P1299" s="2"/>
      <c r="Q1299" s="2"/>
      <c r="R1299" s="2"/>
      <c r="S1299" s="2"/>
    </row>
    <row r="1300" spans="8:19">
      <c r="H1300" s="3"/>
      <c r="I1300" s="3"/>
      <c r="J1300" s="2"/>
      <c r="K1300" s="2"/>
      <c r="L1300" s="2"/>
      <c r="M1300" s="2"/>
      <c r="N1300" s="2"/>
      <c r="O1300" s="2"/>
      <c r="P1300" s="2"/>
      <c r="Q1300" s="2"/>
      <c r="R1300" s="2"/>
      <c r="S1300" s="2"/>
    </row>
    <row r="1301" spans="8:19">
      <c r="H1301" s="3"/>
      <c r="I1301" s="3"/>
      <c r="J1301" s="2"/>
      <c r="K1301" s="2"/>
      <c r="L1301" s="2"/>
      <c r="M1301" s="2"/>
      <c r="N1301" s="2"/>
      <c r="O1301" s="2"/>
      <c r="P1301" s="2"/>
      <c r="Q1301" s="2"/>
      <c r="R1301" s="2"/>
      <c r="S1301" s="2"/>
    </row>
    <row r="1302" spans="8:19">
      <c r="H1302" s="3"/>
      <c r="I1302" s="3"/>
      <c r="J1302" s="2"/>
      <c r="K1302" s="2"/>
      <c r="L1302" s="2"/>
      <c r="M1302" s="2"/>
      <c r="N1302" s="2"/>
      <c r="O1302" s="2"/>
      <c r="P1302" s="2"/>
      <c r="Q1302" s="2"/>
      <c r="R1302" s="2"/>
      <c r="S1302" s="2"/>
    </row>
    <row r="1303" spans="8:19">
      <c r="H1303" s="3"/>
      <c r="I1303" s="3"/>
      <c r="J1303" s="2"/>
      <c r="K1303" s="2"/>
      <c r="L1303" s="2"/>
      <c r="M1303" s="2"/>
      <c r="N1303" s="2"/>
      <c r="O1303" s="2"/>
      <c r="P1303" s="2"/>
      <c r="Q1303" s="2"/>
      <c r="R1303" s="2"/>
      <c r="S1303" s="2"/>
    </row>
    <row r="1304" spans="8:19">
      <c r="H1304" s="3"/>
      <c r="I1304" s="3"/>
      <c r="J1304" s="2"/>
      <c r="K1304" s="2"/>
      <c r="L1304" s="2"/>
      <c r="M1304" s="2"/>
      <c r="N1304" s="2"/>
      <c r="O1304" s="2"/>
      <c r="P1304" s="2"/>
      <c r="Q1304" s="2"/>
      <c r="R1304" s="2"/>
      <c r="S1304" s="2"/>
    </row>
    <row r="1305" spans="8:19">
      <c r="H1305" s="3"/>
      <c r="I1305" s="3"/>
      <c r="J1305" s="2"/>
      <c r="K1305" s="2"/>
      <c r="L1305" s="2"/>
      <c r="M1305" s="2"/>
      <c r="N1305" s="2"/>
      <c r="O1305" s="2"/>
      <c r="P1305" s="2"/>
      <c r="Q1305" s="2"/>
      <c r="R1305" s="2"/>
      <c r="S1305" s="2"/>
    </row>
    <row r="1306" spans="8:19">
      <c r="H1306" s="3"/>
      <c r="I1306" s="3"/>
      <c r="J1306" s="2"/>
      <c r="K1306" s="2"/>
      <c r="L1306" s="2"/>
      <c r="M1306" s="2"/>
      <c r="N1306" s="2"/>
      <c r="O1306" s="2"/>
      <c r="P1306" s="2"/>
      <c r="Q1306" s="2"/>
      <c r="R1306" s="2"/>
      <c r="S1306" s="2"/>
    </row>
    <row r="1307" spans="8:19">
      <c r="H1307" s="3"/>
      <c r="I1307" s="3"/>
      <c r="J1307" s="2"/>
      <c r="K1307" s="2"/>
      <c r="L1307" s="2"/>
      <c r="M1307" s="2"/>
      <c r="N1307" s="2"/>
      <c r="O1307" s="2"/>
      <c r="P1307" s="2"/>
      <c r="Q1307" s="2"/>
      <c r="R1307" s="2"/>
      <c r="S1307" s="2"/>
    </row>
    <row r="1308" spans="8:19">
      <c r="H1308" s="3"/>
      <c r="I1308" s="3"/>
      <c r="J1308" s="2"/>
      <c r="K1308" s="2"/>
      <c r="L1308" s="2"/>
      <c r="M1308" s="2"/>
      <c r="N1308" s="2"/>
      <c r="O1308" s="2"/>
      <c r="P1308" s="2"/>
      <c r="Q1308" s="2"/>
      <c r="R1308" s="2"/>
      <c r="S1308" s="2"/>
    </row>
    <row r="1309" spans="8:19">
      <c r="H1309" s="3"/>
      <c r="I1309" s="3"/>
      <c r="J1309" s="2"/>
      <c r="K1309" s="2"/>
      <c r="L1309" s="2"/>
      <c r="M1309" s="2"/>
      <c r="N1309" s="2"/>
      <c r="O1309" s="2"/>
      <c r="P1309" s="2"/>
      <c r="Q1309" s="2"/>
      <c r="R1309" s="2"/>
      <c r="S1309" s="2"/>
    </row>
    <row r="1310" spans="8:19">
      <c r="H1310" s="3"/>
      <c r="I1310" s="3"/>
      <c r="J1310" s="2"/>
      <c r="K1310" s="2"/>
      <c r="L1310" s="2"/>
      <c r="M1310" s="2"/>
      <c r="N1310" s="2"/>
      <c r="O1310" s="2"/>
      <c r="P1310" s="2"/>
      <c r="Q1310" s="2"/>
      <c r="R1310" s="2"/>
      <c r="S1310" s="2"/>
    </row>
    <row r="1311" spans="8:19">
      <c r="H1311" s="3"/>
      <c r="I1311" s="3"/>
      <c r="J1311" s="2"/>
      <c r="K1311" s="2"/>
      <c r="L1311" s="2"/>
      <c r="M1311" s="2"/>
      <c r="N1311" s="2"/>
      <c r="O1311" s="2"/>
      <c r="P1311" s="2"/>
      <c r="Q1311" s="2"/>
      <c r="R1311" s="2"/>
      <c r="S1311" s="2"/>
    </row>
    <row r="1312" spans="8:19">
      <c r="H1312" s="3"/>
      <c r="I1312" s="3"/>
      <c r="J1312" s="2"/>
      <c r="K1312" s="2"/>
      <c r="L1312" s="2"/>
      <c r="M1312" s="2"/>
      <c r="N1312" s="2"/>
      <c r="O1312" s="2"/>
      <c r="P1312" s="2"/>
      <c r="Q1312" s="2"/>
      <c r="R1312" s="2"/>
      <c r="S1312" s="2"/>
    </row>
    <row r="1313" spans="8:19">
      <c r="H1313" s="3"/>
      <c r="I1313" s="3"/>
      <c r="J1313" s="2"/>
      <c r="K1313" s="2"/>
      <c r="L1313" s="2"/>
      <c r="M1313" s="2"/>
      <c r="N1313" s="2"/>
      <c r="O1313" s="2"/>
      <c r="P1313" s="2"/>
      <c r="Q1313" s="2"/>
      <c r="R1313" s="2"/>
      <c r="S1313" s="2"/>
    </row>
    <row r="1314" spans="8:19">
      <c r="H1314" s="3"/>
      <c r="I1314" s="3"/>
      <c r="J1314" s="2"/>
      <c r="K1314" s="2"/>
      <c r="L1314" s="2"/>
      <c r="M1314" s="2"/>
      <c r="N1314" s="2"/>
      <c r="O1314" s="2"/>
      <c r="P1314" s="2"/>
      <c r="Q1314" s="2"/>
      <c r="R1314" s="2"/>
      <c r="S1314" s="2"/>
    </row>
    <row r="1315" spans="8:19">
      <c r="H1315" s="3"/>
      <c r="I1315" s="3"/>
      <c r="J1315" s="2"/>
      <c r="K1315" s="2"/>
      <c r="L1315" s="2"/>
      <c r="M1315" s="2"/>
      <c r="N1315" s="2"/>
      <c r="O1315" s="2"/>
      <c r="P1315" s="2"/>
      <c r="Q1315" s="2"/>
      <c r="R1315" s="2"/>
      <c r="S1315" s="2"/>
    </row>
    <row r="1316" spans="8:19">
      <c r="H1316" s="3"/>
      <c r="I1316" s="3"/>
      <c r="J1316" s="2"/>
      <c r="K1316" s="2"/>
      <c r="L1316" s="2"/>
      <c r="M1316" s="2"/>
      <c r="N1316" s="2"/>
      <c r="O1316" s="2"/>
      <c r="P1316" s="2"/>
      <c r="Q1316" s="2"/>
      <c r="R1316" s="2"/>
      <c r="S1316" s="2"/>
    </row>
    <row r="1317" spans="8:19">
      <c r="H1317" s="3"/>
      <c r="I1317" s="3"/>
      <c r="J1317" s="2"/>
      <c r="K1317" s="2"/>
      <c r="L1317" s="2"/>
      <c r="M1317" s="2"/>
      <c r="N1317" s="2"/>
      <c r="O1317" s="2"/>
      <c r="P1317" s="2"/>
      <c r="Q1317" s="2"/>
      <c r="R1317" s="2"/>
      <c r="S1317" s="2"/>
    </row>
    <row r="1318" spans="8:19">
      <c r="H1318" s="3"/>
      <c r="I1318" s="3"/>
      <c r="J1318" s="2"/>
      <c r="K1318" s="2"/>
      <c r="L1318" s="2"/>
      <c r="M1318" s="2"/>
      <c r="N1318" s="2"/>
      <c r="O1318" s="2"/>
      <c r="P1318" s="2"/>
      <c r="Q1318" s="2"/>
      <c r="R1318" s="2"/>
      <c r="S1318" s="2"/>
    </row>
    <row r="1319" spans="8:19">
      <c r="H1319" s="3"/>
      <c r="I1319" s="3"/>
      <c r="J1319" s="2"/>
      <c r="K1319" s="2"/>
      <c r="L1319" s="2"/>
      <c r="M1319" s="2"/>
      <c r="N1319" s="2"/>
      <c r="O1319" s="2"/>
      <c r="P1319" s="2"/>
      <c r="Q1319" s="2"/>
      <c r="R1319" s="2"/>
      <c r="S1319" s="2"/>
    </row>
    <row r="1320" spans="8:19">
      <c r="H1320" s="3"/>
      <c r="I1320" s="3"/>
      <c r="J1320" s="2"/>
      <c r="K1320" s="2"/>
      <c r="L1320" s="2"/>
      <c r="M1320" s="2"/>
      <c r="N1320" s="2"/>
      <c r="O1320" s="2"/>
      <c r="P1320" s="2"/>
      <c r="Q1320" s="2"/>
      <c r="R1320" s="2"/>
      <c r="S1320" s="2"/>
    </row>
    <row r="1321" spans="8:19">
      <c r="H1321" s="3"/>
      <c r="I1321" s="3"/>
      <c r="J1321" s="2"/>
      <c r="K1321" s="2"/>
      <c r="L1321" s="2"/>
      <c r="M1321" s="2"/>
      <c r="N1321" s="2"/>
      <c r="O1321" s="2"/>
      <c r="P1321" s="2"/>
      <c r="Q1321" s="2"/>
      <c r="R1321" s="2"/>
      <c r="S1321" s="2"/>
    </row>
    <row r="1322" spans="8:19">
      <c r="H1322" s="3"/>
      <c r="I1322" s="3"/>
      <c r="J1322" s="2"/>
      <c r="K1322" s="2"/>
      <c r="L1322" s="2"/>
      <c r="M1322" s="2"/>
      <c r="N1322" s="2"/>
      <c r="O1322" s="2"/>
      <c r="P1322" s="2"/>
      <c r="Q1322" s="2"/>
      <c r="R1322" s="2"/>
      <c r="S1322" s="2"/>
    </row>
    <row r="1323" spans="8:19">
      <c r="H1323" s="3"/>
      <c r="I1323" s="3"/>
      <c r="J1323" s="2"/>
      <c r="K1323" s="2"/>
      <c r="L1323" s="2"/>
      <c r="M1323" s="2"/>
      <c r="N1323" s="2"/>
      <c r="O1323" s="2"/>
      <c r="P1323" s="2"/>
      <c r="Q1323" s="2"/>
      <c r="R1323" s="2"/>
      <c r="S1323" s="2"/>
    </row>
    <row r="1324" spans="8:19">
      <c r="H1324" s="3"/>
      <c r="I1324" s="3"/>
      <c r="J1324" s="2"/>
      <c r="K1324" s="2"/>
      <c r="L1324" s="2"/>
      <c r="M1324" s="2"/>
      <c r="N1324" s="2"/>
      <c r="O1324" s="2"/>
      <c r="P1324" s="2"/>
      <c r="Q1324" s="2"/>
      <c r="R1324" s="2"/>
      <c r="S1324" s="2"/>
    </row>
    <row r="1325" spans="8:19">
      <c r="H1325" s="3"/>
      <c r="I1325" s="3"/>
      <c r="J1325" s="2"/>
      <c r="K1325" s="2"/>
      <c r="L1325" s="2"/>
      <c r="M1325" s="2"/>
      <c r="N1325" s="2"/>
      <c r="O1325" s="2"/>
      <c r="P1325" s="2"/>
      <c r="Q1325" s="2"/>
      <c r="R1325" s="2"/>
      <c r="S1325" s="2"/>
    </row>
    <row r="1326" spans="8:19">
      <c r="H1326" s="3"/>
      <c r="I1326" s="3"/>
      <c r="J1326" s="2"/>
      <c r="K1326" s="2"/>
      <c r="L1326" s="2"/>
      <c r="M1326" s="2"/>
      <c r="N1326" s="2"/>
      <c r="O1326" s="2"/>
      <c r="P1326" s="2"/>
      <c r="Q1326" s="2"/>
      <c r="R1326" s="2"/>
      <c r="S1326" s="2"/>
    </row>
    <row r="1327" spans="8:19">
      <c r="H1327" s="3"/>
      <c r="I1327" s="3"/>
      <c r="J1327" s="2"/>
      <c r="K1327" s="2"/>
      <c r="L1327" s="2"/>
      <c r="M1327" s="2"/>
      <c r="N1327" s="2"/>
      <c r="O1327" s="2"/>
      <c r="P1327" s="2"/>
      <c r="Q1327" s="2"/>
      <c r="R1327" s="2"/>
      <c r="S1327" s="2"/>
    </row>
    <row r="1328" spans="8:19">
      <c r="H1328" s="3"/>
      <c r="I1328" s="3"/>
      <c r="J1328" s="2"/>
      <c r="K1328" s="2"/>
      <c r="L1328" s="2"/>
      <c r="M1328" s="2"/>
      <c r="N1328" s="2"/>
      <c r="O1328" s="2"/>
      <c r="P1328" s="2"/>
      <c r="Q1328" s="2"/>
      <c r="R1328" s="2"/>
      <c r="S1328" s="2"/>
    </row>
    <row r="1329" spans="8:19">
      <c r="H1329" s="3"/>
      <c r="I1329" s="3"/>
      <c r="J1329" s="2"/>
      <c r="K1329" s="2"/>
      <c r="L1329" s="2"/>
      <c r="M1329" s="2"/>
      <c r="N1329" s="2"/>
      <c r="O1329" s="2"/>
      <c r="P1329" s="2"/>
      <c r="Q1329" s="2"/>
      <c r="R1329" s="2"/>
      <c r="S1329" s="2"/>
    </row>
    <row r="1330" spans="8:19">
      <c r="H1330" s="3"/>
      <c r="I1330" s="3"/>
      <c r="J1330" s="2"/>
      <c r="K1330" s="2"/>
      <c r="L1330" s="2"/>
      <c r="M1330" s="2"/>
      <c r="N1330" s="2"/>
      <c r="O1330" s="2"/>
      <c r="P1330" s="2"/>
      <c r="Q1330" s="2"/>
      <c r="R1330" s="2"/>
      <c r="S1330" s="2"/>
    </row>
    <row r="1331" spans="8:19">
      <c r="H1331" s="3"/>
      <c r="I1331" s="3"/>
      <c r="J1331" s="2"/>
      <c r="K1331" s="2"/>
      <c r="L1331" s="2"/>
      <c r="M1331" s="2"/>
      <c r="N1331" s="2"/>
      <c r="O1331" s="2"/>
      <c r="P1331" s="2"/>
      <c r="Q1331" s="2"/>
      <c r="R1331" s="2"/>
      <c r="S1331" s="2"/>
    </row>
    <row r="1332" spans="8:19">
      <c r="H1332" s="3"/>
      <c r="I1332" s="3"/>
      <c r="J1332" s="2"/>
      <c r="K1332" s="2"/>
      <c r="L1332" s="2"/>
      <c r="M1332" s="2"/>
      <c r="N1332" s="2"/>
      <c r="O1332" s="2"/>
      <c r="P1332" s="2"/>
      <c r="Q1332" s="2"/>
      <c r="R1332" s="2"/>
      <c r="S1332" s="2"/>
    </row>
    <row r="1333" spans="8:19">
      <c r="H1333" s="3"/>
      <c r="I1333" s="3"/>
      <c r="J1333" s="2"/>
      <c r="K1333" s="2"/>
      <c r="L1333" s="2"/>
      <c r="M1333" s="2"/>
      <c r="N1333" s="2"/>
      <c r="O1333" s="2"/>
      <c r="P1333" s="2"/>
      <c r="Q1333" s="2"/>
      <c r="R1333" s="2"/>
      <c r="S1333" s="2"/>
    </row>
    <row r="1334" spans="8:19">
      <c r="H1334" s="3"/>
      <c r="I1334" s="3"/>
      <c r="J1334" s="2"/>
      <c r="K1334" s="2"/>
      <c r="L1334" s="2"/>
      <c r="M1334" s="2"/>
      <c r="N1334" s="2"/>
      <c r="O1334" s="2"/>
      <c r="P1334" s="2"/>
      <c r="Q1334" s="2"/>
      <c r="R1334" s="2"/>
      <c r="S1334" s="2"/>
    </row>
    <row r="1335" spans="8:19">
      <c r="H1335" s="3"/>
      <c r="I1335" s="3"/>
      <c r="J1335" s="2"/>
      <c r="K1335" s="2"/>
      <c r="L1335" s="2"/>
      <c r="M1335" s="2"/>
      <c r="N1335" s="2"/>
      <c r="O1335" s="2"/>
      <c r="P1335" s="2"/>
      <c r="Q1335" s="2"/>
      <c r="R1335" s="2"/>
      <c r="S1335" s="2"/>
    </row>
    <row r="1336" spans="8:19">
      <c r="H1336" s="3"/>
      <c r="I1336" s="3"/>
      <c r="J1336" s="2"/>
      <c r="K1336" s="2"/>
      <c r="L1336" s="2"/>
      <c r="M1336" s="2"/>
      <c r="N1336" s="2"/>
      <c r="O1336" s="2"/>
      <c r="P1336" s="2"/>
      <c r="Q1336" s="2"/>
      <c r="R1336" s="2"/>
      <c r="S1336" s="2"/>
    </row>
    <row r="1337" spans="8:19">
      <c r="H1337" s="3"/>
      <c r="I1337" s="3"/>
      <c r="J1337" s="2"/>
      <c r="K1337" s="2"/>
      <c r="L1337" s="2"/>
      <c r="M1337" s="2"/>
      <c r="N1337" s="2"/>
      <c r="O1337" s="2"/>
      <c r="P1337" s="2"/>
      <c r="Q1337" s="2"/>
      <c r="R1337" s="2"/>
      <c r="S1337" s="2"/>
    </row>
    <row r="1338" spans="8:19">
      <c r="H1338" s="3"/>
      <c r="I1338" s="3"/>
      <c r="J1338" s="2"/>
      <c r="K1338" s="2"/>
      <c r="L1338" s="2"/>
      <c r="M1338" s="2"/>
      <c r="N1338" s="2"/>
      <c r="O1338" s="2"/>
      <c r="P1338" s="2"/>
      <c r="Q1338" s="2"/>
      <c r="R1338" s="2"/>
      <c r="S1338" s="2"/>
    </row>
    <row r="1339" spans="8:19">
      <c r="H1339" s="3"/>
      <c r="I1339" s="3"/>
      <c r="J1339" s="2"/>
      <c r="K1339" s="2"/>
      <c r="L1339" s="2"/>
      <c r="M1339" s="2"/>
      <c r="N1339" s="2"/>
      <c r="O1339" s="2"/>
      <c r="P1339" s="2"/>
      <c r="Q1339" s="2"/>
      <c r="R1339" s="2"/>
      <c r="S1339" s="2"/>
    </row>
    <row r="1340" spans="8:19">
      <c r="H1340" s="3"/>
      <c r="I1340" s="3"/>
      <c r="J1340" s="2"/>
      <c r="K1340" s="2"/>
      <c r="L1340" s="2"/>
      <c r="M1340" s="2"/>
      <c r="N1340" s="2"/>
      <c r="O1340" s="2"/>
      <c r="P1340" s="2"/>
      <c r="Q1340" s="2"/>
      <c r="R1340" s="2"/>
      <c r="S1340" s="2"/>
    </row>
    <row r="1341" spans="8:19">
      <c r="H1341" s="3"/>
      <c r="I1341" s="3"/>
      <c r="J1341" s="2"/>
      <c r="K1341" s="2"/>
      <c r="L1341" s="2"/>
      <c r="M1341" s="2"/>
      <c r="N1341" s="2"/>
      <c r="O1341" s="2"/>
      <c r="P1341" s="2"/>
      <c r="Q1341" s="2"/>
      <c r="R1341" s="2"/>
      <c r="S1341" s="2"/>
    </row>
    <row r="1342" spans="8:19">
      <c r="H1342" s="3"/>
      <c r="I1342" s="3"/>
      <c r="J1342" s="2"/>
      <c r="K1342" s="2"/>
      <c r="L1342" s="2"/>
      <c r="M1342" s="2"/>
      <c r="N1342" s="2"/>
      <c r="O1342" s="2"/>
      <c r="P1342" s="2"/>
      <c r="Q1342" s="2"/>
      <c r="R1342" s="2"/>
      <c r="S1342" s="2"/>
    </row>
    <row r="1343" spans="8:19">
      <c r="H1343" s="3"/>
      <c r="I1343" s="3"/>
      <c r="J1343" s="2"/>
      <c r="K1343" s="2"/>
      <c r="L1343" s="2"/>
      <c r="M1343" s="2"/>
      <c r="N1343" s="2"/>
      <c r="O1343" s="2"/>
      <c r="P1343" s="2"/>
      <c r="Q1343" s="2"/>
      <c r="R1343" s="2"/>
      <c r="S1343" s="2"/>
    </row>
    <row r="1344" spans="8:19">
      <c r="H1344" s="3"/>
      <c r="I1344" s="3"/>
      <c r="J1344" s="2"/>
      <c r="K1344" s="2"/>
      <c r="L1344" s="2"/>
      <c r="M1344" s="2"/>
      <c r="N1344" s="2"/>
      <c r="O1344" s="2"/>
      <c r="P1344" s="2"/>
      <c r="Q1344" s="2"/>
      <c r="R1344" s="2"/>
      <c r="S1344" s="2"/>
    </row>
    <row r="1345" spans="8:19">
      <c r="H1345" s="3"/>
      <c r="I1345" s="3"/>
      <c r="J1345" s="2"/>
      <c r="K1345" s="2"/>
      <c r="L1345" s="2"/>
      <c r="M1345" s="2"/>
      <c r="N1345" s="2"/>
      <c r="O1345" s="2"/>
      <c r="P1345" s="2"/>
      <c r="Q1345" s="2"/>
      <c r="R1345" s="2"/>
      <c r="S1345" s="2"/>
    </row>
    <row r="1346" spans="8:19">
      <c r="H1346" s="3"/>
      <c r="I1346" s="3"/>
      <c r="J1346" s="2"/>
      <c r="K1346" s="2"/>
      <c r="L1346" s="2"/>
      <c r="M1346" s="2"/>
      <c r="N1346" s="2"/>
      <c r="O1346" s="2"/>
      <c r="P1346" s="2"/>
      <c r="Q1346" s="2"/>
      <c r="R1346" s="2"/>
      <c r="S1346" s="2"/>
    </row>
    <row r="1347" spans="8:19">
      <c r="H1347" s="3"/>
      <c r="I1347" s="3"/>
      <c r="J1347" s="2"/>
      <c r="K1347" s="2"/>
      <c r="L1347" s="2"/>
      <c r="M1347" s="2"/>
      <c r="N1347" s="2"/>
      <c r="O1347" s="2"/>
      <c r="P1347" s="2"/>
      <c r="Q1347" s="2"/>
      <c r="R1347" s="2"/>
      <c r="S1347" s="2"/>
    </row>
    <row r="1348" spans="8:19">
      <c r="H1348" s="3"/>
      <c r="I1348" s="3"/>
      <c r="J1348" s="2"/>
      <c r="K1348" s="2"/>
      <c r="L1348" s="2"/>
      <c r="M1348" s="2"/>
      <c r="N1348" s="2"/>
      <c r="O1348" s="2"/>
      <c r="P1348" s="2"/>
      <c r="Q1348" s="2"/>
      <c r="R1348" s="2"/>
      <c r="S1348" s="2"/>
    </row>
    <row r="1349" spans="8:19">
      <c r="H1349" s="3"/>
      <c r="I1349" s="3"/>
      <c r="J1349" s="2"/>
      <c r="K1349" s="2"/>
      <c r="L1349" s="2"/>
      <c r="M1349" s="2"/>
      <c r="N1349" s="2"/>
      <c r="O1349" s="2"/>
      <c r="P1349" s="2"/>
      <c r="Q1349" s="2"/>
      <c r="R1349" s="2"/>
      <c r="S1349" s="2"/>
    </row>
    <row r="1350" spans="8:19">
      <c r="H1350" s="3"/>
      <c r="I1350" s="3"/>
      <c r="J1350" s="2"/>
      <c r="K1350" s="2"/>
      <c r="L1350" s="2"/>
      <c r="M1350" s="2"/>
      <c r="N1350" s="2"/>
      <c r="O1350" s="2"/>
      <c r="P1350" s="2"/>
      <c r="Q1350" s="2"/>
      <c r="R1350" s="2"/>
      <c r="S1350" s="2"/>
    </row>
    <row r="1351" spans="8:19">
      <c r="H1351" s="3"/>
      <c r="I1351" s="3"/>
      <c r="J1351" s="2"/>
      <c r="K1351" s="2"/>
      <c r="L1351" s="2"/>
      <c r="M1351" s="2"/>
      <c r="N1351" s="2"/>
      <c r="O1351" s="2"/>
      <c r="P1351" s="2"/>
      <c r="Q1351" s="2"/>
      <c r="R1351" s="2"/>
      <c r="S1351" s="2"/>
    </row>
    <row r="1352" spans="8:19">
      <c r="H1352" s="3"/>
      <c r="I1352" s="3"/>
      <c r="J1352" s="2"/>
      <c r="K1352" s="2"/>
      <c r="L1352" s="2"/>
      <c r="M1352" s="2"/>
      <c r="N1352" s="2"/>
      <c r="O1352" s="2"/>
      <c r="P1352" s="2"/>
      <c r="Q1352" s="2"/>
      <c r="R1352" s="2"/>
      <c r="S1352" s="2"/>
    </row>
    <row r="1353" spans="8:19">
      <c r="H1353" s="3"/>
      <c r="I1353" s="3"/>
      <c r="J1353" s="2"/>
      <c r="K1353" s="2"/>
      <c r="L1353" s="2"/>
      <c r="M1353" s="2"/>
      <c r="N1353" s="2"/>
      <c r="O1353" s="2"/>
      <c r="P1353" s="2"/>
      <c r="Q1353" s="2"/>
      <c r="R1353" s="2"/>
      <c r="S1353" s="2"/>
    </row>
    <row r="1354" spans="8:19">
      <c r="H1354" s="3"/>
      <c r="I1354" s="3"/>
      <c r="J1354" s="2"/>
      <c r="K1354" s="2"/>
      <c r="L1354" s="2"/>
      <c r="M1354" s="2"/>
      <c r="N1354" s="2"/>
      <c r="O1354" s="2"/>
      <c r="P1354" s="2"/>
      <c r="Q1354" s="2"/>
      <c r="R1354" s="2"/>
      <c r="S1354" s="2"/>
    </row>
    <row r="1355" spans="8:19">
      <c r="H1355" s="3"/>
      <c r="I1355" s="3"/>
      <c r="J1355" s="2"/>
      <c r="K1355" s="2"/>
      <c r="L1355" s="2"/>
      <c r="M1355" s="2"/>
      <c r="N1355" s="2"/>
      <c r="O1355" s="2"/>
      <c r="P1355" s="2"/>
      <c r="Q1355" s="2"/>
      <c r="R1355" s="2"/>
      <c r="S1355" s="2"/>
    </row>
    <row r="1356" spans="8:19">
      <c r="H1356" s="3"/>
      <c r="I1356" s="3"/>
      <c r="J1356" s="2"/>
      <c r="K1356" s="2"/>
      <c r="L1356" s="2"/>
      <c r="M1356" s="2"/>
      <c r="N1356" s="2"/>
      <c r="O1356" s="2"/>
      <c r="P1356" s="2"/>
      <c r="Q1356" s="2"/>
      <c r="R1356" s="2"/>
      <c r="S1356" s="2"/>
    </row>
    <row r="1357" spans="8:19">
      <c r="H1357" s="3"/>
      <c r="I1357" s="3"/>
      <c r="J1357" s="2"/>
      <c r="K1357" s="2"/>
      <c r="L1357" s="2"/>
      <c r="M1357" s="2"/>
      <c r="N1357" s="2"/>
      <c r="O1357" s="2"/>
      <c r="P1357" s="2"/>
      <c r="Q1357" s="2"/>
      <c r="R1357" s="2"/>
      <c r="S1357" s="2"/>
    </row>
    <row r="1358" spans="8:19">
      <c r="H1358" s="3"/>
      <c r="I1358" s="3"/>
      <c r="J1358" s="2"/>
      <c r="K1358" s="2"/>
      <c r="L1358" s="2"/>
      <c r="M1358" s="2"/>
      <c r="N1358" s="2"/>
      <c r="O1358" s="2"/>
      <c r="P1358" s="2"/>
      <c r="Q1358" s="2"/>
      <c r="R1358" s="2"/>
      <c r="S1358" s="2"/>
    </row>
    <row r="1359" spans="8:19">
      <c r="H1359" s="3"/>
      <c r="I1359" s="3"/>
      <c r="J1359" s="2"/>
      <c r="K1359" s="2"/>
      <c r="L1359" s="2"/>
      <c r="M1359" s="2"/>
      <c r="N1359" s="2"/>
      <c r="O1359" s="2"/>
      <c r="P1359" s="2"/>
      <c r="Q1359" s="2"/>
      <c r="R1359" s="2"/>
      <c r="S1359" s="2"/>
    </row>
    <row r="1360" spans="8:19">
      <c r="H1360" s="3"/>
      <c r="I1360" s="3"/>
      <c r="J1360" s="2"/>
      <c r="K1360" s="2"/>
      <c r="L1360" s="2"/>
      <c r="M1360" s="2"/>
      <c r="N1360" s="2"/>
      <c r="O1360" s="2"/>
      <c r="P1360" s="2"/>
      <c r="Q1360" s="2"/>
      <c r="R1360" s="2"/>
      <c r="S1360" s="2"/>
    </row>
    <row r="1361" spans="8:19">
      <c r="H1361" s="3"/>
      <c r="I1361" s="3"/>
      <c r="J1361" s="2"/>
      <c r="K1361" s="2"/>
      <c r="L1361" s="2"/>
      <c r="M1361" s="2"/>
      <c r="N1361" s="2"/>
      <c r="O1361" s="2"/>
      <c r="P1361" s="2"/>
      <c r="Q1361" s="2"/>
      <c r="R1361" s="2"/>
      <c r="S1361" s="2"/>
    </row>
    <row r="1362" spans="8:19">
      <c r="H1362" s="3"/>
      <c r="I1362" s="3"/>
      <c r="J1362" s="2"/>
      <c r="K1362" s="2"/>
      <c r="L1362" s="2"/>
      <c r="M1362" s="2"/>
      <c r="N1362" s="2"/>
      <c r="O1362" s="2"/>
      <c r="P1362" s="2"/>
      <c r="Q1362" s="2"/>
      <c r="R1362" s="2"/>
      <c r="S1362" s="2"/>
    </row>
    <row r="1363" spans="8:19">
      <c r="H1363" s="3"/>
      <c r="I1363" s="3"/>
      <c r="J1363" s="2"/>
      <c r="K1363" s="2"/>
      <c r="L1363" s="2"/>
      <c r="M1363" s="2"/>
      <c r="N1363" s="2"/>
      <c r="O1363" s="2"/>
      <c r="P1363" s="2"/>
      <c r="Q1363" s="2"/>
      <c r="R1363" s="2"/>
      <c r="S1363" s="2"/>
    </row>
    <row r="1364" spans="8:19">
      <c r="H1364" s="3"/>
      <c r="I1364" s="3"/>
      <c r="J1364" s="2"/>
      <c r="K1364" s="2"/>
      <c r="L1364" s="2"/>
      <c r="M1364" s="2"/>
      <c r="N1364" s="2"/>
      <c r="O1364" s="2"/>
      <c r="P1364" s="2"/>
      <c r="Q1364" s="2"/>
      <c r="R1364" s="2"/>
      <c r="S1364" s="2"/>
    </row>
    <row r="1365" spans="8:19">
      <c r="H1365" s="3"/>
      <c r="I1365" s="3"/>
      <c r="J1365" s="2"/>
      <c r="K1365" s="2"/>
      <c r="L1365" s="2"/>
      <c r="M1365" s="2"/>
      <c r="N1365" s="2"/>
      <c r="O1365" s="2"/>
      <c r="P1365" s="2"/>
      <c r="Q1365" s="2"/>
      <c r="R1365" s="2"/>
      <c r="S1365" s="2"/>
    </row>
    <row r="1366" spans="8:19">
      <c r="H1366" s="3"/>
      <c r="I1366" s="3"/>
      <c r="J1366" s="2"/>
      <c r="K1366" s="2"/>
      <c r="L1366" s="2"/>
      <c r="M1366" s="2"/>
      <c r="N1366" s="2"/>
      <c r="O1366" s="2"/>
      <c r="P1366" s="2"/>
      <c r="Q1366" s="2"/>
      <c r="R1366" s="2"/>
      <c r="S1366" s="2"/>
    </row>
    <row r="1367" spans="8:19">
      <c r="H1367" s="3"/>
      <c r="I1367" s="3"/>
      <c r="J1367" s="2"/>
      <c r="K1367" s="2"/>
      <c r="L1367" s="2"/>
      <c r="M1367" s="2"/>
      <c r="N1367" s="2"/>
      <c r="O1367" s="2"/>
      <c r="P1367" s="2"/>
      <c r="Q1367" s="2"/>
      <c r="R1367" s="2"/>
      <c r="S1367" s="2"/>
    </row>
    <row r="1368" spans="8:19">
      <c r="H1368" s="3"/>
      <c r="I1368" s="3"/>
      <c r="J1368" s="2"/>
      <c r="K1368" s="2"/>
      <c r="L1368" s="2"/>
      <c r="M1368" s="2"/>
      <c r="N1368" s="2"/>
      <c r="O1368" s="2"/>
      <c r="P1368" s="2"/>
      <c r="Q1368" s="2"/>
      <c r="R1368" s="2"/>
      <c r="S1368" s="2"/>
    </row>
    <row r="1369" spans="8:19">
      <c r="H1369" s="3"/>
      <c r="I1369" s="3"/>
      <c r="J1369" s="2"/>
      <c r="K1369" s="2"/>
      <c r="L1369" s="2"/>
      <c r="M1369" s="2"/>
      <c r="N1369" s="2"/>
      <c r="O1369" s="2"/>
      <c r="P1369" s="2"/>
      <c r="Q1369" s="2"/>
      <c r="R1369" s="2"/>
      <c r="S1369" s="2"/>
    </row>
    <row r="1370" spans="8:19">
      <c r="H1370" s="3"/>
      <c r="I1370" s="3"/>
      <c r="J1370" s="2"/>
      <c r="K1370" s="2"/>
      <c r="L1370" s="2"/>
      <c r="M1370" s="2"/>
      <c r="N1370" s="2"/>
      <c r="O1370" s="2"/>
      <c r="P1370" s="2"/>
      <c r="Q1370" s="2"/>
      <c r="R1370" s="2"/>
      <c r="S1370" s="2"/>
    </row>
    <row r="1371" spans="8:19">
      <c r="H1371" s="3"/>
      <c r="I1371" s="3"/>
      <c r="J1371" s="2"/>
      <c r="K1371" s="2"/>
      <c r="L1371" s="2"/>
      <c r="M1371" s="2"/>
      <c r="N1371" s="2"/>
      <c r="O1371" s="2"/>
      <c r="P1371" s="2"/>
      <c r="Q1371" s="2"/>
      <c r="R1371" s="2"/>
      <c r="S1371" s="2"/>
    </row>
    <row r="1372" spans="8:19">
      <c r="H1372" s="3"/>
      <c r="I1372" s="3"/>
      <c r="J1372" s="2"/>
      <c r="K1372" s="2"/>
      <c r="L1372" s="2"/>
      <c r="M1372" s="2"/>
      <c r="N1372" s="2"/>
      <c r="O1372" s="2"/>
      <c r="P1372" s="2"/>
      <c r="Q1372" s="2"/>
      <c r="R1372" s="2"/>
      <c r="S1372" s="2"/>
    </row>
    <row r="1373" spans="8:19">
      <c r="H1373" s="3"/>
      <c r="I1373" s="3"/>
      <c r="J1373" s="2"/>
      <c r="K1373" s="2"/>
      <c r="L1373" s="2"/>
      <c r="M1373" s="2"/>
      <c r="N1373" s="2"/>
      <c r="O1373" s="2"/>
      <c r="P1373" s="2"/>
      <c r="Q1373" s="2"/>
      <c r="R1373" s="2"/>
      <c r="S1373" s="2"/>
    </row>
    <row r="1374" spans="8:19">
      <c r="H1374" s="3"/>
      <c r="I1374" s="3"/>
      <c r="J1374" s="2"/>
      <c r="K1374" s="2"/>
      <c r="L1374" s="2"/>
      <c r="M1374" s="2"/>
      <c r="N1374" s="2"/>
      <c r="O1374" s="2"/>
      <c r="P1374" s="2"/>
      <c r="Q1374" s="2"/>
      <c r="R1374" s="2"/>
      <c r="S1374" s="2"/>
    </row>
    <row r="1375" spans="8:19">
      <c r="H1375" s="3"/>
      <c r="I1375" s="3"/>
      <c r="J1375" s="2"/>
      <c r="K1375" s="2"/>
      <c r="L1375" s="2"/>
      <c r="M1375" s="2"/>
      <c r="N1375" s="2"/>
      <c r="O1375" s="2"/>
      <c r="P1375" s="2"/>
      <c r="Q1375" s="2"/>
      <c r="R1375" s="2"/>
      <c r="S1375" s="2"/>
    </row>
    <row r="1376" spans="8:19">
      <c r="H1376" s="3"/>
      <c r="I1376" s="3"/>
      <c r="J1376" s="2"/>
      <c r="K1376" s="2"/>
      <c r="L1376" s="2"/>
      <c r="M1376" s="2"/>
      <c r="N1376" s="2"/>
      <c r="O1376" s="2"/>
      <c r="P1376" s="2"/>
      <c r="Q1376" s="2"/>
      <c r="R1376" s="2"/>
      <c r="S1376" s="2"/>
    </row>
    <row r="1377" spans="8:19">
      <c r="H1377" s="3"/>
      <c r="I1377" s="3"/>
      <c r="J1377" s="2"/>
      <c r="K1377" s="2"/>
      <c r="L1377" s="2"/>
      <c r="M1377" s="2"/>
      <c r="N1377" s="2"/>
      <c r="O1377" s="2"/>
      <c r="P1377" s="2"/>
      <c r="Q1377" s="2"/>
      <c r="R1377" s="2"/>
      <c r="S1377" s="2"/>
    </row>
    <row r="1378" spans="8:19">
      <c r="H1378" s="3"/>
      <c r="I1378" s="3"/>
      <c r="J1378" s="2"/>
      <c r="K1378" s="2"/>
      <c r="L1378" s="2"/>
      <c r="M1378" s="2"/>
      <c r="N1378" s="2"/>
      <c r="O1378" s="2"/>
      <c r="P1378" s="2"/>
      <c r="Q1378" s="2"/>
      <c r="R1378" s="2"/>
      <c r="S1378" s="2"/>
    </row>
    <row r="1379" spans="8:19">
      <c r="H1379" s="3"/>
      <c r="I1379" s="3"/>
      <c r="J1379" s="2"/>
      <c r="K1379" s="2"/>
      <c r="L1379" s="2"/>
      <c r="M1379" s="2"/>
      <c r="N1379" s="2"/>
      <c r="O1379" s="2"/>
      <c r="P1379" s="2"/>
      <c r="Q1379" s="2"/>
      <c r="R1379" s="2"/>
      <c r="S1379" s="2"/>
    </row>
    <row r="1380" spans="8:19">
      <c r="H1380" s="3"/>
      <c r="I1380" s="3"/>
      <c r="J1380" s="2"/>
      <c r="K1380" s="2"/>
      <c r="L1380" s="2"/>
      <c r="M1380" s="2"/>
      <c r="N1380" s="2"/>
      <c r="O1380" s="2"/>
      <c r="P1380" s="2"/>
      <c r="Q1380" s="2"/>
      <c r="R1380" s="2"/>
      <c r="S1380" s="2"/>
    </row>
    <row r="1381" spans="8:19">
      <c r="H1381" s="3"/>
      <c r="I1381" s="3"/>
      <c r="J1381" s="2"/>
      <c r="K1381" s="2"/>
      <c r="L1381" s="2"/>
      <c r="M1381" s="2"/>
      <c r="N1381" s="2"/>
      <c r="O1381" s="2"/>
      <c r="P1381" s="2"/>
      <c r="Q1381" s="2"/>
      <c r="R1381" s="2"/>
      <c r="S1381" s="2"/>
    </row>
    <row r="1382" spans="8:19">
      <c r="H1382" s="3"/>
      <c r="I1382" s="3"/>
      <c r="J1382" s="2"/>
      <c r="K1382" s="2"/>
      <c r="L1382" s="2"/>
      <c r="M1382" s="2"/>
      <c r="N1382" s="2"/>
      <c r="O1382" s="2"/>
      <c r="P1382" s="2"/>
      <c r="Q1382" s="2"/>
      <c r="R1382" s="2"/>
      <c r="S1382" s="2"/>
    </row>
    <row r="1383" spans="8:19">
      <c r="H1383" s="3"/>
      <c r="I1383" s="3"/>
      <c r="J1383" s="2"/>
      <c r="K1383" s="2"/>
      <c r="L1383" s="2"/>
      <c r="M1383" s="2"/>
      <c r="N1383" s="2"/>
      <c r="O1383" s="2"/>
      <c r="P1383" s="2"/>
      <c r="Q1383" s="2"/>
      <c r="R1383" s="2"/>
      <c r="S1383" s="2"/>
    </row>
    <row r="1384" spans="8:19">
      <c r="H1384" s="3"/>
      <c r="I1384" s="3"/>
      <c r="J1384" s="2"/>
      <c r="K1384" s="2"/>
      <c r="L1384" s="2"/>
      <c r="M1384" s="2"/>
      <c r="N1384" s="2"/>
      <c r="O1384" s="2"/>
      <c r="P1384" s="2"/>
      <c r="Q1384" s="2"/>
      <c r="R1384" s="2"/>
      <c r="S1384" s="2"/>
    </row>
    <row r="1385" spans="8:19">
      <c r="H1385" s="3"/>
      <c r="I1385" s="3"/>
      <c r="J1385" s="2"/>
      <c r="K1385" s="2"/>
      <c r="L1385" s="2"/>
      <c r="M1385" s="2"/>
      <c r="N1385" s="2"/>
      <c r="O1385" s="2"/>
      <c r="P1385" s="2"/>
      <c r="Q1385" s="2"/>
      <c r="R1385" s="2"/>
      <c r="S1385" s="2"/>
    </row>
    <row r="1386" spans="8:19">
      <c r="H1386" s="3"/>
      <c r="I1386" s="3"/>
      <c r="J1386" s="2"/>
      <c r="K1386" s="2"/>
      <c r="L1386" s="2"/>
      <c r="M1386" s="2"/>
      <c r="N1386" s="2"/>
      <c r="O1386" s="2"/>
      <c r="P1386" s="2"/>
      <c r="Q1386" s="2"/>
      <c r="R1386" s="2"/>
      <c r="S1386" s="2"/>
    </row>
    <row r="1387" spans="8:19">
      <c r="H1387" s="3"/>
      <c r="I1387" s="3"/>
      <c r="J1387" s="2"/>
      <c r="K1387" s="2"/>
      <c r="L1387" s="2"/>
      <c r="M1387" s="2"/>
      <c r="N1387" s="2"/>
      <c r="O1387" s="2"/>
      <c r="P1387" s="2"/>
      <c r="Q1387" s="2"/>
      <c r="R1387" s="2"/>
      <c r="S1387" s="2"/>
    </row>
    <row r="1388" spans="8:19">
      <c r="H1388" s="3"/>
      <c r="I1388" s="3"/>
      <c r="J1388" s="2"/>
      <c r="K1388" s="2"/>
      <c r="L1388" s="2"/>
      <c r="M1388" s="2"/>
      <c r="N1388" s="2"/>
      <c r="O1388" s="2"/>
      <c r="P1388" s="2"/>
      <c r="Q1388" s="2"/>
      <c r="R1388" s="2"/>
      <c r="S1388" s="2"/>
    </row>
    <row r="1389" spans="8:19">
      <c r="H1389" s="3"/>
      <c r="I1389" s="3"/>
      <c r="J1389" s="2"/>
      <c r="K1389" s="2"/>
      <c r="L1389" s="2"/>
      <c r="M1389" s="2"/>
      <c r="N1389" s="2"/>
      <c r="O1389" s="2"/>
      <c r="P1389" s="2"/>
      <c r="Q1389" s="2"/>
      <c r="R1389" s="2"/>
      <c r="S1389" s="2"/>
    </row>
    <row r="1390" spans="8:19">
      <c r="H1390" s="3"/>
      <c r="I1390" s="3"/>
      <c r="J1390" s="2"/>
      <c r="K1390" s="2"/>
      <c r="L1390" s="2"/>
      <c r="M1390" s="2"/>
      <c r="N1390" s="2"/>
      <c r="O1390" s="2"/>
      <c r="P1390" s="2"/>
      <c r="Q1390" s="2"/>
      <c r="R1390" s="2"/>
      <c r="S1390" s="2"/>
    </row>
    <row r="1391" spans="8:19">
      <c r="H1391" s="3"/>
      <c r="I1391" s="3"/>
      <c r="J1391" s="2"/>
      <c r="K1391" s="2"/>
      <c r="L1391" s="2"/>
      <c r="M1391" s="2"/>
      <c r="N1391" s="2"/>
      <c r="O1391" s="2"/>
      <c r="P1391" s="2"/>
      <c r="Q1391" s="2"/>
      <c r="R1391" s="2"/>
      <c r="S1391" s="2"/>
    </row>
    <row r="1392" spans="8:19">
      <c r="H1392" s="3"/>
      <c r="I1392" s="3"/>
      <c r="J1392" s="2"/>
      <c r="K1392" s="2"/>
      <c r="L1392" s="2"/>
      <c r="M1392" s="2"/>
      <c r="N1392" s="2"/>
      <c r="O1392" s="2"/>
      <c r="P1392" s="2"/>
      <c r="Q1392" s="2"/>
      <c r="R1392" s="2"/>
      <c r="S1392" s="2"/>
    </row>
    <row r="1393" spans="8:19">
      <c r="H1393" s="3"/>
      <c r="I1393" s="3"/>
      <c r="J1393" s="2"/>
      <c r="K1393" s="2"/>
      <c r="L1393" s="2"/>
      <c r="M1393" s="2"/>
      <c r="N1393" s="2"/>
      <c r="O1393" s="2"/>
      <c r="P1393" s="2"/>
      <c r="Q1393" s="2"/>
      <c r="R1393" s="2"/>
      <c r="S1393" s="2"/>
    </row>
    <row r="1394" spans="8:19">
      <c r="H1394" s="3"/>
      <c r="I1394" s="3"/>
      <c r="J1394" s="2"/>
      <c r="K1394" s="2"/>
      <c r="L1394" s="2"/>
      <c r="M1394" s="2"/>
      <c r="N1394" s="2"/>
      <c r="O1394" s="2"/>
      <c r="P1394" s="2"/>
      <c r="Q1394" s="2"/>
      <c r="R1394" s="2"/>
      <c r="S1394" s="2"/>
    </row>
    <row r="1395" spans="8:19">
      <c r="H1395" s="3"/>
      <c r="I1395" s="3"/>
      <c r="J1395" s="2"/>
      <c r="K1395" s="2"/>
      <c r="L1395" s="2"/>
      <c r="M1395" s="2"/>
      <c r="N1395" s="2"/>
      <c r="O1395" s="2"/>
      <c r="P1395" s="2"/>
      <c r="Q1395" s="2"/>
      <c r="R1395" s="2"/>
      <c r="S1395" s="2"/>
    </row>
    <row r="1396" spans="8:19">
      <c r="H1396" s="3"/>
      <c r="I1396" s="3"/>
      <c r="J1396" s="2"/>
      <c r="K1396" s="2"/>
      <c r="L1396" s="2"/>
      <c r="M1396" s="2"/>
      <c r="N1396" s="2"/>
      <c r="O1396" s="2"/>
      <c r="P1396" s="2"/>
      <c r="Q1396" s="2"/>
      <c r="R1396" s="2"/>
      <c r="S1396" s="2"/>
    </row>
    <row r="1397" spans="8:19">
      <c r="H1397" s="3"/>
      <c r="I1397" s="3"/>
      <c r="J1397" s="2"/>
      <c r="K1397" s="2"/>
      <c r="L1397" s="2"/>
      <c r="M1397" s="2"/>
      <c r="N1397" s="2"/>
      <c r="O1397" s="2"/>
      <c r="P1397" s="2"/>
      <c r="Q1397" s="2"/>
      <c r="R1397" s="2"/>
      <c r="S1397" s="2"/>
    </row>
    <row r="1398" spans="8:19">
      <c r="H1398" s="3"/>
      <c r="I1398" s="3"/>
      <c r="J1398" s="2"/>
      <c r="K1398" s="2"/>
      <c r="L1398" s="2"/>
      <c r="M1398" s="2"/>
      <c r="N1398" s="2"/>
      <c r="O1398" s="2"/>
      <c r="P1398" s="2"/>
      <c r="Q1398" s="2"/>
      <c r="R1398" s="2"/>
      <c r="S1398" s="2"/>
    </row>
    <row r="1399" spans="8:19">
      <c r="H1399" s="3"/>
      <c r="I1399" s="3"/>
      <c r="J1399" s="2"/>
      <c r="K1399" s="2"/>
      <c r="L1399" s="2"/>
      <c r="M1399" s="2"/>
      <c r="N1399" s="2"/>
      <c r="O1399" s="2"/>
      <c r="P1399" s="2"/>
      <c r="Q1399" s="2"/>
      <c r="R1399" s="2"/>
      <c r="S1399" s="2"/>
    </row>
    <row r="1400" spans="8:19">
      <c r="H1400" s="3"/>
      <c r="I1400" s="3"/>
      <c r="J1400" s="2"/>
      <c r="K1400" s="2"/>
      <c r="L1400" s="2"/>
      <c r="M1400" s="2"/>
      <c r="N1400" s="2"/>
      <c r="O1400" s="2"/>
      <c r="P1400" s="2"/>
      <c r="Q1400" s="2"/>
      <c r="R1400" s="2"/>
      <c r="S1400" s="2"/>
    </row>
    <row r="1401" spans="8:19">
      <c r="H1401" s="3"/>
      <c r="I1401" s="3"/>
      <c r="J1401" s="2"/>
      <c r="K1401" s="2"/>
      <c r="L1401" s="2"/>
      <c r="M1401" s="2"/>
      <c r="N1401" s="2"/>
      <c r="O1401" s="2"/>
      <c r="P1401" s="2"/>
      <c r="Q1401" s="2"/>
      <c r="R1401" s="2"/>
      <c r="S1401" s="2"/>
    </row>
    <row r="1402" spans="8:19">
      <c r="H1402" s="3"/>
      <c r="I1402" s="3"/>
      <c r="J1402" s="2"/>
      <c r="K1402" s="2"/>
      <c r="L1402" s="2"/>
      <c r="M1402" s="2"/>
      <c r="N1402" s="2"/>
      <c r="O1402" s="2"/>
      <c r="P1402" s="2"/>
      <c r="Q1402" s="2"/>
      <c r="R1402" s="2"/>
      <c r="S1402" s="2"/>
    </row>
    <row r="1403" spans="8:19">
      <c r="H1403" s="3"/>
      <c r="I1403" s="3"/>
      <c r="J1403" s="2"/>
      <c r="K1403" s="2"/>
      <c r="L1403" s="2"/>
      <c r="M1403" s="2"/>
      <c r="N1403" s="2"/>
      <c r="O1403" s="2"/>
      <c r="P1403" s="2"/>
      <c r="Q1403" s="2"/>
      <c r="R1403" s="2"/>
      <c r="S1403" s="2"/>
    </row>
    <row r="1404" spans="8:19">
      <c r="H1404" s="3"/>
      <c r="I1404" s="3"/>
      <c r="J1404" s="2"/>
      <c r="K1404" s="2"/>
      <c r="L1404" s="2"/>
      <c r="M1404" s="2"/>
      <c r="N1404" s="2"/>
      <c r="O1404" s="2"/>
      <c r="P1404" s="2"/>
      <c r="Q1404" s="2"/>
      <c r="R1404" s="2"/>
      <c r="S1404" s="2"/>
    </row>
    <row r="1405" spans="8:19">
      <c r="H1405" s="3"/>
      <c r="I1405" s="3"/>
      <c r="J1405" s="2"/>
      <c r="K1405" s="2"/>
      <c r="L1405" s="2"/>
      <c r="M1405" s="2"/>
      <c r="N1405" s="2"/>
      <c r="O1405" s="2"/>
      <c r="P1405" s="2"/>
      <c r="Q1405" s="2"/>
      <c r="R1405" s="2"/>
      <c r="S1405" s="2"/>
    </row>
    <row r="1406" spans="8:19">
      <c r="H1406" s="3"/>
      <c r="I1406" s="3"/>
      <c r="J1406" s="2"/>
      <c r="K1406" s="2"/>
      <c r="L1406" s="2"/>
      <c r="M1406" s="2"/>
      <c r="N1406" s="2"/>
      <c r="O1406" s="2"/>
      <c r="P1406" s="2"/>
      <c r="Q1406" s="2"/>
      <c r="R1406" s="2"/>
      <c r="S1406" s="2"/>
    </row>
    <row r="1407" spans="8:19">
      <c r="H1407" s="3"/>
      <c r="I1407" s="3"/>
      <c r="J1407" s="2"/>
      <c r="K1407" s="2"/>
      <c r="L1407" s="2"/>
      <c r="M1407" s="2"/>
      <c r="N1407" s="2"/>
      <c r="O1407" s="2"/>
      <c r="P1407" s="2"/>
      <c r="Q1407" s="2"/>
      <c r="R1407" s="2"/>
      <c r="S1407" s="2"/>
    </row>
    <row r="1408" spans="8:19">
      <c r="H1408" s="3"/>
      <c r="I1408" s="3"/>
      <c r="J1408" s="2"/>
      <c r="K1408" s="2"/>
      <c r="L1408" s="2"/>
      <c r="M1408" s="2"/>
      <c r="N1408" s="2"/>
      <c r="O1408" s="2"/>
      <c r="P1408" s="2"/>
      <c r="Q1408" s="2"/>
      <c r="R1408" s="2"/>
      <c r="S1408" s="2"/>
    </row>
    <row r="1409" spans="8:19">
      <c r="H1409" s="3"/>
      <c r="I1409" s="3"/>
      <c r="J1409" s="2"/>
      <c r="K1409" s="2"/>
      <c r="L1409" s="2"/>
      <c r="M1409" s="2"/>
      <c r="N1409" s="2"/>
      <c r="O1409" s="2"/>
      <c r="P1409" s="2"/>
      <c r="Q1409" s="2"/>
      <c r="R1409" s="2"/>
      <c r="S1409" s="2"/>
    </row>
    <row r="1410" spans="8:19">
      <c r="H1410" s="3"/>
      <c r="I1410" s="3"/>
      <c r="J1410" s="2"/>
      <c r="K1410" s="2"/>
      <c r="L1410" s="2"/>
      <c r="M1410" s="2"/>
      <c r="N1410" s="2"/>
      <c r="O1410" s="2"/>
      <c r="P1410" s="2"/>
      <c r="Q1410" s="2"/>
      <c r="R1410" s="2"/>
      <c r="S1410" s="2"/>
    </row>
    <row r="1411" spans="8:19">
      <c r="H1411" s="3"/>
      <c r="I1411" s="3"/>
      <c r="J1411" s="2"/>
      <c r="K1411" s="2"/>
      <c r="L1411" s="2"/>
      <c r="M1411" s="2"/>
      <c r="N1411" s="2"/>
      <c r="O1411" s="2"/>
      <c r="P1411" s="2"/>
      <c r="Q1411" s="2"/>
      <c r="R1411" s="2"/>
      <c r="S1411" s="2"/>
    </row>
    <row r="1412" spans="8:19">
      <c r="H1412" s="3"/>
      <c r="I1412" s="3"/>
      <c r="J1412" s="2"/>
      <c r="K1412" s="2"/>
      <c r="L1412" s="2"/>
      <c r="M1412" s="2"/>
      <c r="N1412" s="2"/>
      <c r="O1412" s="2"/>
      <c r="P1412" s="2"/>
      <c r="Q1412" s="2"/>
      <c r="R1412" s="2"/>
      <c r="S1412" s="2"/>
    </row>
    <row r="1413" spans="8:19">
      <c r="H1413" s="3"/>
      <c r="I1413" s="3"/>
      <c r="J1413" s="2"/>
      <c r="K1413" s="2"/>
      <c r="L1413" s="2"/>
      <c r="M1413" s="2"/>
      <c r="N1413" s="2"/>
      <c r="O1413" s="2"/>
      <c r="P1413" s="2"/>
      <c r="Q1413" s="2"/>
      <c r="R1413" s="2"/>
      <c r="S1413" s="2"/>
    </row>
    <row r="1414" spans="8:19">
      <c r="H1414" s="3"/>
      <c r="I1414" s="3"/>
      <c r="J1414" s="2"/>
      <c r="K1414" s="2"/>
      <c r="L1414" s="2"/>
      <c r="M1414" s="2"/>
      <c r="N1414" s="2"/>
      <c r="O1414" s="2"/>
      <c r="P1414" s="2"/>
      <c r="Q1414" s="2"/>
      <c r="R1414" s="2"/>
      <c r="S1414" s="2"/>
    </row>
    <row r="1415" spans="8:19">
      <c r="H1415" s="3"/>
      <c r="I1415" s="3"/>
      <c r="J1415" s="2"/>
      <c r="K1415" s="2"/>
      <c r="L1415" s="2"/>
      <c r="M1415" s="2"/>
      <c r="N1415" s="2"/>
      <c r="O1415" s="2"/>
      <c r="P1415" s="2"/>
      <c r="Q1415" s="2"/>
      <c r="R1415" s="2"/>
      <c r="S1415" s="2"/>
    </row>
    <row r="1416" spans="8:19">
      <c r="H1416" s="3"/>
      <c r="I1416" s="3"/>
      <c r="J1416" s="2"/>
      <c r="K1416" s="2"/>
      <c r="L1416" s="2"/>
      <c r="M1416" s="2"/>
      <c r="N1416" s="2"/>
      <c r="O1416" s="2"/>
      <c r="P1416" s="2"/>
      <c r="Q1416" s="2"/>
      <c r="R1416" s="2"/>
      <c r="S1416" s="2"/>
    </row>
    <row r="1417" spans="8:19">
      <c r="H1417" s="3"/>
      <c r="I1417" s="3"/>
      <c r="J1417" s="2"/>
      <c r="K1417" s="2"/>
      <c r="L1417" s="2"/>
      <c r="M1417" s="2"/>
      <c r="N1417" s="2"/>
      <c r="O1417" s="2"/>
      <c r="P1417" s="2"/>
      <c r="Q1417" s="2"/>
      <c r="R1417" s="2"/>
      <c r="S1417" s="2"/>
    </row>
    <row r="1418" spans="8:19">
      <c r="H1418" s="3"/>
      <c r="I1418" s="3"/>
      <c r="J1418" s="2"/>
      <c r="K1418" s="2"/>
      <c r="L1418" s="2"/>
      <c r="M1418" s="2"/>
      <c r="N1418" s="2"/>
      <c r="O1418" s="2"/>
      <c r="P1418" s="2"/>
      <c r="Q1418" s="2"/>
      <c r="R1418" s="2"/>
      <c r="S1418" s="2"/>
    </row>
    <row r="1419" spans="8:19">
      <c r="H1419" s="3"/>
      <c r="I1419" s="3"/>
      <c r="J1419" s="2"/>
      <c r="K1419" s="2"/>
      <c r="L1419" s="2"/>
      <c r="M1419" s="2"/>
      <c r="N1419" s="2"/>
      <c r="O1419" s="2"/>
      <c r="P1419" s="2"/>
      <c r="Q1419" s="2"/>
      <c r="R1419" s="2"/>
      <c r="S1419" s="2"/>
    </row>
    <row r="1420" spans="8:19">
      <c r="H1420" s="3"/>
      <c r="I1420" s="3"/>
      <c r="J1420" s="2"/>
      <c r="K1420" s="2"/>
      <c r="L1420" s="2"/>
      <c r="M1420" s="2"/>
      <c r="N1420" s="2"/>
      <c r="O1420" s="2"/>
      <c r="P1420" s="2"/>
      <c r="Q1420" s="2"/>
      <c r="R1420" s="2"/>
      <c r="S1420" s="2"/>
    </row>
    <row r="1421" spans="8:19">
      <c r="H1421" s="3"/>
      <c r="I1421" s="3"/>
      <c r="J1421" s="2"/>
      <c r="K1421" s="2"/>
      <c r="L1421" s="2"/>
      <c r="M1421" s="2"/>
      <c r="N1421" s="2"/>
      <c r="O1421" s="2"/>
      <c r="P1421" s="2"/>
      <c r="Q1421" s="2"/>
      <c r="R1421" s="2"/>
      <c r="S1421" s="2"/>
    </row>
    <row r="1422" spans="8:19">
      <c r="H1422" s="3"/>
      <c r="I1422" s="3"/>
      <c r="J1422" s="2"/>
      <c r="K1422" s="2"/>
      <c r="L1422" s="2"/>
      <c r="M1422" s="2"/>
      <c r="N1422" s="2"/>
      <c r="O1422" s="2"/>
      <c r="P1422" s="2"/>
      <c r="Q1422" s="2"/>
      <c r="R1422" s="2"/>
      <c r="S1422" s="2"/>
    </row>
    <row r="1423" spans="8:19">
      <c r="H1423" s="3"/>
      <c r="I1423" s="3"/>
      <c r="J1423" s="2"/>
      <c r="K1423" s="2"/>
      <c r="L1423" s="2"/>
      <c r="M1423" s="2"/>
      <c r="N1423" s="2"/>
      <c r="O1423" s="2"/>
      <c r="P1423" s="2"/>
      <c r="Q1423" s="2"/>
      <c r="R1423" s="2"/>
      <c r="S1423" s="2"/>
    </row>
    <row r="1424" spans="8:19">
      <c r="H1424" s="3"/>
      <c r="I1424" s="3"/>
      <c r="J1424" s="2"/>
      <c r="K1424" s="2"/>
      <c r="L1424" s="2"/>
      <c r="M1424" s="2"/>
      <c r="N1424" s="2"/>
      <c r="O1424" s="2"/>
      <c r="P1424" s="2"/>
      <c r="Q1424" s="2"/>
      <c r="R1424" s="2"/>
      <c r="S1424" s="2"/>
    </row>
    <row r="1425" spans="8:19">
      <c r="H1425" s="3"/>
      <c r="I1425" s="3"/>
      <c r="J1425" s="2"/>
      <c r="K1425" s="2"/>
      <c r="L1425" s="2"/>
      <c r="M1425" s="2"/>
      <c r="N1425" s="2"/>
      <c r="O1425" s="2"/>
      <c r="P1425" s="2"/>
      <c r="Q1425" s="2"/>
      <c r="R1425" s="2"/>
      <c r="S1425" s="2"/>
    </row>
    <row r="1426" spans="8:19">
      <c r="H1426" s="3"/>
      <c r="I1426" s="3"/>
      <c r="J1426" s="2"/>
      <c r="K1426" s="2"/>
      <c r="L1426" s="2"/>
      <c r="M1426" s="2"/>
      <c r="N1426" s="2"/>
      <c r="O1426" s="2"/>
      <c r="P1426" s="2"/>
      <c r="Q1426" s="2"/>
      <c r="R1426" s="2"/>
      <c r="S1426" s="2"/>
    </row>
    <row r="1427" spans="8:19">
      <c r="H1427" s="3"/>
      <c r="I1427" s="3"/>
      <c r="J1427" s="2"/>
      <c r="K1427" s="2"/>
      <c r="L1427" s="2"/>
      <c r="M1427" s="2"/>
      <c r="N1427" s="2"/>
      <c r="O1427" s="2"/>
      <c r="P1427" s="2"/>
      <c r="Q1427" s="2"/>
      <c r="R1427" s="2"/>
      <c r="S1427" s="2"/>
    </row>
    <row r="1428" spans="8:19">
      <c r="H1428" s="3"/>
      <c r="I1428" s="3"/>
      <c r="J1428" s="2"/>
      <c r="K1428" s="2"/>
      <c r="L1428" s="2"/>
      <c r="M1428" s="2"/>
      <c r="N1428" s="2"/>
      <c r="O1428" s="2"/>
      <c r="P1428" s="2"/>
      <c r="Q1428" s="2"/>
      <c r="R1428" s="2"/>
      <c r="S1428" s="2"/>
    </row>
    <row r="1429" spans="8:19">
      <c r="H1429" s="3"/>
      <c r="I1429" s="3"/>
      <c r="J1429" s="2"/>
      <c r="K1429" s="2"/>
      <c r="L1429" s="2"/>
      <c r="M1429" s="2"/>
      <c r="N1429" s="2"/>
      <c r="O1429" s="2"/>
      <c r="P1429" s="2"/>
      <c r="Q1429" s="2"/>
      <c r="R1429" s="2"/>
      <c r="S1429" s="2"/>
    </row>
    <row r="1430" spans="8:19">
      <c r="H1430" s="3"/>
      <c r="I1430" s="3"/>
      <c r="J1430" s="2"/>
      <c r="K1430" s="2"/>
      <c r="L1430" s="2"/>
      <c r="M1430" s="2"/>
      <c r="N1430" s="2"/>
      <c r="O1430" s="2"/>
      <c r="P1430" s="2"/>
      <c r="Q1430" s="2"/>
      <c r="R1430" s="2"/>
      <c r="S1430" s="2"/>
    </row>
    <row r="1431" spans="8:19">
      <c r="H1431" s="3"/>
      <c r="I1431" s="3"/>
      <c r="J1431" s="2"/>
      <c r="K1431" s="2"/>
      <c r="L1431" s="2"/>
      <c r="M1431" s="2"/>
      <c r="N1431" s="2"/>
      <c r="O1431" s="2"/>
      <c r="P1431" s="2"/>
      <c r="Q1431" s="2"/>
      <c r="R1431" s="2"/>
      <c r="S1431" s="2"/>
    </row>
    <row r="1432" spans="8:19">
      <c r="H1432" s="3"/>
      <c r="I1432" s="3"/>
      <c r="J1432" s="2"/>
      <c r="K1432" s="2"/>
      <c r="L1432" s="2"/>
      <c r="M1432" s="2"/>
      <c r="N1432" s="2"/>
      <c r="O1432" s="2"/>
      <c r="P1432" s="2"/>
      <c r="Q1432" s="2"/>
      <c r="R1432" s="2"/>
      <c r="S1432" s="2"/>
    </row>
    <row r="1433" spans="8:19">
      <c r="H1433" s="3"/>
      <c r="I1433" s="3"/>
      <c r="J1433" s="2"/>
      <c r="K1433" s="2"/>
      <c r="L1433" s="2"/>
      <c r="M1433" s="2"/>
      <c r="N1433" s="2"/>
      <c r="O1433" s="2"/>
      <c r="P1433" s="2"/>
      <c r="Q1433" s="2"/>
      <c r="R1433" s="2"/>
      <c r="S1433" s="2"/>
    </row>
    <row r="1434" spans="8:19">
      <c r="H1434" s="3"/>
      <c r="I1434" s="3"/>
      <c r="J1434" s="2"/>
      <c r="K1434" s="2"/>
      <c r="L1434" s="2"/>
      <c r="M1434" s="2"/>
      <c r="N1434" s="2"/>
      <c r="O1434" s="2"/>
      <c r="P1434" s="2"/>
      <c r="Q1434" s="2"/>
      <c r="R1434" s="2"/>
      <c r="S1434" s="2"/>
    </row>
    <row r="1435" spans="8:19">
      <c r="H1435" s="3"/>
      <c r="I1435" s="3"/>
      <c r="J1435" s="2"/>
      <c r="K1435" s="2"/>
      <c r="L1435" s="2"/>
      <c r="M1435" s="2"/>
      <c r="N1435" s="2"/>
      <c r="O1435" s="2"/>
      <c r="P1435" s="2"/>
      <c r="Q1435" s="2"/>
      <c r="R1435" s="2"/>
      <c r="S1435" s="2"/>
    </row>
    <row r="1436" spans="8:19">
      <c r="H1436" s="3"/>
      <c r="I1436" s="3"/>
      <c r="J1436" s="2"/>
      <c r="K1436" s="2"/>
      <c r="L1436" s="2"/>
      <c r="M1436" s="2"/>
      <c r="N1436" s="2"/>
      <c r="O1436" s="2"/>
      <c r="P1436" s="2"/>
      <c r="Q1436" s="2"/>
      <c r="R1436" s="2"/>
      <c r="S1436" s="2"/>
    </row>
    <row r="1437" spans="8:19">
      <c r="H1437" s="3"/>
      <c r="I1437" s="3"/>
      <c r="J1437" s="2"/>
      <c r="K1437" s="2"/>
      <c r="L1437" s="2"/>
      <c r="M1437" s="2"/>
      <c r="N1437" s="2"/>
      <c r="O1437" s="2"/>
      <c r="P1437" s="2"/>
      <c r="Q1437" s="2"/>
      <c r="R1437" s="2"/>
      <c r="S1437" s="2"/>
    </row>
    <row r="1438" spans="8:19">
      <c r="H1438" s="3"/>
      <c r="I1438" s="3"/>
      <c r="J1438" s="2"/>
      <c r="K1438" s="2"/>
      <c r="L1438" s="2"/>
      <c r="M1438" s="2"/>
      <c r="N1438" s="2"/>
      <c r="O1438" s="2"/>
      <c r="P1438" s="2"/>
      <c r="Q1438" s="2"/>
      <c r="R1438" s="2"/>
      <c r="S1438" s="2"/>
    </row>
    <row r="1439" spans="8:19">
      <c r="H1439" s="3"/>
      <c r="I1439" s="3"/>
      <c r="J1439" s="2"/>
      <c r="K1439" s="2"/>
      <c r="L1439" s="2"/>
      <c r="M1439" s="2"/>
      <c r="N1439" s="2"/>
      <c r="O1439" s="2"/>
      <c r="P1439" s="2"/>
      <c r="Q1439" s="2"/>
      <c r="R1439" s="2"/>
      <c r="S1439" s="2"/>
    </row>
    <row r="1440" spans="8:19">
      <c r="H1440" s="3"/>
      <c r="I1440" s="3"/>
      <c r="J1440" s="2"/>
      <c r="K1440" s="2"/>
      <c r="L1440" s="2"/>
      <c r="M1440" s="2"/>
      <c r="N1440" s="2"/>
      <c r="O1440" s="2"/>
      <c r="P1440" s="2"/>
      <c r="Q1440" s="2"/>
      <c r="R1440" s="2"/>
      <c r="S1440" s="2"/>
    </row>
    <row r="1441" spans="8:19">
      <c r="H1441" s="3"/>
      <c r="I1441" s="3"/>
      <c r="J1441" s="2"/>
      <c r="K1441" s="2"/>
      <c r="L1441" s="2"/>
      <c r="M1441" s="2"/>
      <c r="N1441" s="2"/>
      <c r="O1441" s="2"/>
      <c r="P1441" s="2"/>
      <c r="Q1441" s="2"/>
      <c r="R1441" s="2"/>
      <c r="S1441" s="2"/>
    </row>
    <row r="1442" spans="8:19">
      <c r="H1442" s="3"/>
      <c r="I1442" s="3"/>
      <c r="J1442" s="2"/>
      <c r="K1442" s="2"/>
      <c r="L1442" s="2"/>
      <c r="M1442" s="2"/>
      <c r="N1442" s="2"/>
      <c r="O1442" s="2"/>
      <c r="P1442" s="2"/>
      <c r="Q1442" s="2"/>
      <c r="R1442" s="2"/>
      <c r="S1442" s="2"/>
    </row>
    <row r="1443" spans="8:19">
      <c r="H1443" s="3"/>
      <c r="I1443" s="3"/>
      <c r="J1443" s="2"/>
      <c r="K1443" s="2"/>
      <c r="L1443" s="2"/>
      <c r="M1443" s="2"/>
      <c r="N1443" s="2"/>
      <c r="O1443" s="2"/>
      <c r="P1443" s="2"/>
      <c r="Q1443" s="2"/>
      <c r="R1443" s="2"/>
      <c r="S1443" s="2"/>
    </row>
    <row r="1444" spans="8:19">
      <c r="H1444" s="3"/>
      <c r="I1444" s="3"/>
      <c r="J1444" s="2"/>
      <c r="K1444" s="2"/>
      <c r="L1444" s="2"/>
      <c r="M1444" s="2"/>
      <c r="N1444" s="2"/>
      <c r="O1444" s="2"/>
      <c r="P1444" s="2"/>
      <c r="Q1444" s="2"/>
      <c r="R1444" s="2"/>
      <c r="S1444" s="2"/>
    </row>
    <row r="1445" spans="8:19">
      <c r="H1445" s="3"/>
      <c r="I1445" s="3"/>
      <c r="J1445" s="2"/>
      <c r="K1445" s="2"/>
      <c r="L1445" s="2"/>
      <c r="M1445" s="2"/>
      <c r="N1445" s="2"/>
      <c r="O1445" s="2"/>
      <c r="P1445" s="2"/>
      <c r="Q1445" s="2"/>
      <c r="R1445" s="2"/>
      <c r="S1445" s="2"/>
    </row>
    <row r="1446" spans="8:19">
      <c r="H1446" s="3"/>
      <c r="I1446" s="3"/>
      <c r="J1446" s="2"/>
      <c r="K1446" s="2"/>
      <c r="L1446" s="2"/>
      <c r="M1446" s="2"/>
      <c r="N1446" s="2"/>
      <c r="O1446" s="2"/>
      <c r="P1446" s="2"/>
      <c r="Q1446" s="2"/>
      <c r="R1446" s="2"/>
      <c r="S1446" s="2"/>
    </row>
    <row r="1447" spans="8:19">
      <c r="H1447" s="3"/>
      <c r="I1447" s="3"/>
      <c r="J1447" s="2"/>
      <c r="K1447" s="2"/>
      <c r="L1447" s="2"/>
      <c r="M1447" s="2"/>
      <c r="N1447" s="2"/>
      <c r="O1447" s="2"/>
      <c r="P1447" s="2"/>
      <c r="Q1447" s="2"/>
      <c r="R1447" s="2"/>
      <c r="S1447" s="2"/>
    </row>
    <row r="1448" spans="8:19">
      <c r="H1448" s="3"/>
      <c r="I1448" s="3"/>
      <c r="J1448" s="2"/>
      <c r="K1448" s="2"/>
      <c r="L1448" s="2"/>
      <c r="M1448" s="2"/>
      <c r="N1448" s="2"/>
      <c r="O1448" s="2"/>
      <c r="P1448" s="2"/>
      <c r="Q1448" s="2"/>
      <c r="R1448" s="2"/>
      <c r="S1448" s="2"/>
    </row>
    <row r="1449" spans="8:19">
      <c r="H1449" s="3"/>
      <c r="I1449" s="3"/>
      <c r="J1449" s="2"/>
      <c r="K1449" s="2"/>
      <c r="L1449" s="2"/>
      <c r="M1449" s="2"/>
      <c r="N1449" s="2"/>
      <c r="O1449" s="2"/>
      <c r="P1449" s="2"/>
      <c r="Q1449" s="2"/>
      <c r="R1449" s="2"/>
      <c r="S1449" s="2"/>
    </row>
    <row r="1450" spans="8:19">
      <c r="H1450" s="3"/>
      <c r="I1450" s="3"/>
      <c r="J1450" s="2"/>
      <c r="K1450" s="2"/>
      <c r="L1450" s="2"/>
      <c r="M1450" s="2"/>
      <c r="N1450" s="2"/>
      <c r="O1450" s="2"/>
      <c r="P1450" s="2"/>
      <c r="Q1450" s="2"/>
      <c r="R1450" s="2"/>
      <c r="S1450" s="2"/>
    </row>
    <row r="1451" spans="8:19">
      <c r="H1451" s="3"/>
      <c r="I1451" s="3"/>
      <c r="J1451" s="2"/>
      <c r="K1451" s="2"/>
      <c r="L1451" s="2"/>
      <c r="M1451" s="2"/>
      <c r="N1451" s="2"/>
      <c r="O1451" s="2"/>
      <c r="P1451" s="2"/>
      <c r="Q1451" s="2"/>
      <c r="R1451" s="2"/>
      <c r="S1451" s="2"/>
    </row>
    <row r="1452" spans="8:19">
      <c r="H1452" s="3"/>
      <c r="I1452" s="3"/>
      <c r="J1452" s="2"/>
      <c r="K1452" s="2"/>
      <c r="L1452" s="2"/>
      <c r="M1452" s="2"/>
      <c r="N1452" s="2"/>
      <c r="O1452" s="2"/>
      <c r="P1452" s="2"/>
      <c r="Q1452" s="2"/>
      <c r="R1452" s="2"/>
      <c r="S1452" s="2"/>
    </row>
    <row r="1453" spans="8:19">
      <c r="H1453" s="3"/>
      <c r="I1453" s="3"/>
      <c r="J1453" s="2"/>
      <c r="K1453" s="2"/>
      <c r="L1453" s="2"/>
      <c r="M1453" s="2"/>
      <c r="N1453" s="2"/>
      <c r="O1453" s="2"/>
      <c r="P1453" s="2"/>
      <c r="Q1453" s="2"/>
      <c r="R1453" s="2"/>
      <c r="S1453" s="2"/>
    </row>
    <row r="1454" spans="8:19">
      <c r="H1454" s="3"/>
      <c r="I1454" s="3"/>
      <c r="J1454" s="2"/>
      <c r="K1454" s="2"/>
      <c r="L1454" s="2"/>
      <c r="M1454" s="2"/>
      <c r="N1454" s="2"/>
      <c r="O1454" s="2"/>
      <c r="P1454" s="2"/>
      <c r="Q1454" s="2"/>
      <c r="R1454" s="2"/>
      <c r="S1454" s="2"/>
    </row>
    <row r="1455" spans="8:19">
      <c r="H1455" s="3"/>
      <c r="I1455" s="3"/>
      <c r="J1455" s="2"/>
      <c r="K1455" s="2"/>
      <c r="L1455" s="2"/>
      <c r="M1455" s="2"/>
      <c r="N1455" s="2"/>
      <c r="O1455" s="2"/>
      <c r="P1455" s="2"/>
      <c r="Q1455" s="2"/>
      <c r="R1455" s="2"/>
      <c r="S1455" s="2"/>
    </row>
    <row r="1456" spans="8:19">
      <c r="H1456" s="3"/>
      <c r="I1456" s="3"/>
      <c r="J1456" s="2"/>
      <c r="K1456" s="2"/>
      <c r="L1456" s="2"/>
      <c r="M1456" s="2"/>
      <c r="N1456" s="2"/>
      <c r="O1456" s="2"/>
      <c r="P1456" s="2"/>
      <c r="Q1456" s="2"/>
      <c r="R1456" s="2"/>
      <c r="S1456" s="2"/>
    </row>
    <row r="1457" spans="8:19">
      <c r="H1457" s="3"/>
      <c r="I1457" s="3"/>
      <c r="J1457" s="2"/>
      <c r="K1457" s="2"/>
      <c r="L1457" s="2"/>
      <c r="M1457" s="2"/>
      <c r="N1457" s="2"/>
      <c r="O1457" s="2"/>
      <c r="P1457" s="2"/>
      <c r="Q1457" s="2"/>
      <c r="R1457" s="2"/>
      <c r="S1457" s="2"/>
    </row>
    <row r="1458" spans="8:19">
      <c r="H1458" s="3"/>
      <c r="I1458" s="3"/>
      <c r="J1458" s="2"/>
      <c r="K1458" s="2"/>
      <c r="L1458" s="2"/>
      <c r="M1458" s="2"/>
      <c r="N1458" s="2"/>
      <c r="O1458" s="2"/>
      <c r="P1458" s="2"/>
      <c r="Q1458" s="2"/>
      <c r="R1458" s="2"/>
      <c r="S1458" s="2"/>
    </row>
    <row r="1459" spans="8:19">
      <c r="H1459" s="3"/>
      <c r="I1459" s="3"/>
      <c r="J1459" s="2"/>
      <c r="K1459" s="2"/>
      <c r="L1459" s="2"/>
      <c r="M1459" s="2"/>
      <c r="N1459" s="2"/>
      <c r="O1459" s="2"/>
      <c r="P1459" s="2"/>
      <c r="Q1459" s="2"/>
      <c r="R1459" s="2"/>
      <c r="S1459" s="2"/>
    </row>
    <row r="1460" spans="8:19">
      <c r="H1460" s="3"/>
      <c r="I1460" s="3"/>
      <c r="J1460" s="2"/>
      <c r="K1460" s="2"/>
      <c r="L1460" s="2"/>
      <c r="M1460" s="2"/>
      <c r="N1460" s="2"/>
      <c r="O1460" s="2"/>
      <c r="P1460" s="2"/>
      <c r="Q1460" s="2"/>
      <c r="R1460" s="2"/>
      <c r="S1460" s="2"/>
    </row>
    <row r="1461" spans="8:19">
      <c r="H1461" s="3"/>
      <c r="I1461" s="3"/>
      <c r="J1461" s="2"/>
      <c r="K1461" s="2"/>
      <c r="L1461" s="2"/>
      <c r="M1461" s="2"/>
      <c r="N1461" s="2"/>
      <c r="O1461" s="2"/>
      <c r="P1461" s="2"/>
      <c r="Q1461" s="2"/>
      <c r="R1461" s="2"/>
      <c r="S1461" s="2"/>
    </row>
    <row r="1462" spans="8:19">
      <c r="H1462" s="3"/>
      <c r="I1462" s="3"/>
      <c r="J1462" s="2"/>
      <c r="K1462" s="2"/>
      <c r="L1462" s="2"/>
      <c r="M1462" s="2"/>
      <c r="N1462" s="2"/>
      <c r="O1462" s="2"/>
      <c r="P1462" s="2"/>
      <c r="Q1462" s="2"/>
      <c r="R1462" s="2"/>
      <c r="S1462" s="2"/>
    </row>
    <row r="1463" spans="8:19">
      <c r="H1463" s="3"/>
      <c r="I1463" s="3"/>
      <c r="J1463" s="2"/>
      <c r="K1463" s="2"/>
      <c r="L1463" s="2"/>
      <c r="M1463" s="2"/>
      <c r="N1463" s="2"/>
      <c r="O1463" s="2"/>
      <c r="P1463" s="2"/>
      <c r="Q1463" s="2"/>
      <c r="R1463" s="2"/>
      <c r="S1463" s="2"/>
    </row>
    <row r="1464" spans="8:19">
      <c r="H1464" s="3"/>
      <c r="I1464" s="3"/>
      <c r="J1464" s="2"/>
      <c r="K1464" s="2"/>
      <c r="L1464" s="2"/>
      <c r="M1464" s="2"/>
      <c r="N1464" s="2"/>
      <c r="O1464" s="2"/>
      <c r="P1464" s="2"/>
      <c r="Q1464" s="2"/>
      <c r="R1464" s="2"/>
      <c r="S1464" s="2"/>
    </row>
    <row r="1465" spans="8:19">
      <c r="H1465" s="3"/>
      <c r="I1465" s="3"/>
      <c r="J1465" s="2"/>
      <c r="K1465" s="2"/>
      <c r="L1465" s="2"/>
      <c r="M1465" s="2"/>
      <c r="N1465" s="2"/>
      <c r="O1465" s="2"/>
      <c r="P1465" s="2"/>
      <c r="Q1465" s="2"/>
      <c r="R1465" s="2"/>
      <c r="S1465" s="2"/>
    </row>
    <row r="1466" spans="8:19">
      <c r="H1466" s="3"/>
      <c r="I1466" s="3"/>
      <c r="J1466" s="2"/>
      <c r="K1466" s="2"/>
      <c r="L1466" s="2"/>
      <c r="M1466" s="2"/>
      <c r="N1466" s="2"/>
      <c r="O1466" s="2"/>
      <c r="P1466" s="2"/>
      <c r="Q1466" s="2"/>
      <c r="R1466" s="2"/>
      <c r="S1466" s="2"/>
    </row>
    <row r="1467" spans="8:19">
      <c r="H1467" s="3"/>
      <c r="I1467" s="3"/>
      <c r="J1467" s="2"/>
      <c r="K1467" s="2"/>
      <c r="L1467" s="2"/>
      <c r="M1467" s="2"/>
      <c r="N1467" s="2"/>
      <c r="O1467" s="2"/>
      <c r="P1467" s="2"/>
      <c r="Q1467" s="2"/>
      <c r="R1467" s="2"/>
      <c r="S1467" s="2"/>
    </row>
    <row r="1468" spans="8:19">
      <c r="H1468" s="3"/>
      <c r="I1468" s="3"/>
      <c r="J1468" s="2"/>
      <c r="K1468" s="2"/>
      <c r="L1468" s="2"/>
      <c r="M1468" s="2"/>
      <c r="N1468" s="2"/>
      <c r="O1468" s="2"/>
      <c r="P1468" s="2"/>
      <c r="Q1468" s="2"/>
      <c r="R1468" s="2"/>
      <c r="S1468" s="2"/>
    </row>
    <row r="1469" spans="8:19">
      <c r="H1469" s="3"/>
      <c r="I1469" s="3"/>
      <c r="J1469" s="2"/>
      <c r="K1469" s="2"/>
      <c r="L1469" s="2"/>
      <c r="M1469" s="2"/>
      <c r="N1469" s="2"/>
      <c r="O1469" s="2"/>
      <c r="P1469" s="2"/>
      <c r="Q1469" s="2"/>
      <c r="R1469" s="2"/>
      <c r="S1469" s="2"/>
    </row>
    <row r="1470" spans="8:19">
      <c r="H1470" s="3"/>
      <c r="I1470" s="3"/>
      <c r="J1470" s="2"/>
      <c r="K1470" s="2"/>
      <c r="L1470" s="2"/>
      <c r="M1470" s="2"/>
      <c r="N1470" s="2"/>
      <c r="O1470" s="2"/>
      <c r="P1470" s="2"/>
      <c r="Q1470" s="2"/>
      <c r="R1470" s="2"/>
      <c r="S1470" s="2"/>
    </row>
    <row r="1471" spans="8:19">
      <c r="H1471" s="3"/>
      <c r="I1471" s="3"/>
      <c r="J1471" s="2"/>
      <c r="K1471" s="2"/>
      <c r="L1471" s="2"/>
      <c r="M1471" s="2"/>
      <c r="N1471" s="2"/>
      <c r="O1471" s="2"/>
      <c r="P1471" s="2"/>
      <c r="Q1471" s="2"/>
      <c r="R1471" s="2"/>
      <c r="S1471" s="2"/>
    </row>
    <row r="1472" spans="8:19">
      <c r="H1472" s="3"/>
      <c r="I1472" s="3"/>
      <c r="J1472" s="2"/>
      <c r="K1472" s="2"/>
      <c r="L1472" s="2"/>
      <c r="M1472" s="2"/>
      <c r="N1472" s="2"/>
      <c r="O1472" s="2"/>
      <c r="P1472" s="2"/>
      <c r="Q1472" s="2"/>
      <c r="R1472" s="2"/>
      <c r="S1472" s="2"/>
    </row>
    <row r="1473" spans="8:19">
      <c r="H1473" s="3"/>
      <c r="I1473" s="3"/>
      <c r="J1473" s="2"/>
      <c r="K1473" s="2"/>
      <c r="L1473" s="2"/>
      <c r="M1473" s="2"/>
      <c r="N1473" s="2"/>
      <c r="O1473" s="2"/>
      <c r="P1473" s="2"/>
      <c r="Q1473" s="2"/>
      <c r="R1473" s="2"/>
      <c r="S1473" s="2"/>
    </row>
    <row r="1474" spans="8:19">
      <c r="H1474" s="3"/>
      <c r="I1474" s="3"/>
      <c r="J1474" s="2"/>
      <c r="K1474" s="2"/>
      <c r="L1474" s="2"/>
      <c r="M1474" s="2"/>
      <c r="N1474" s="2"/>
      <c r="O1474" s="2"/>
      <c r="P1474" s="2"/>
      <c r="Q1474" s="2"/>
      <c r="R1474" s="2"/>
      <c r="S1474" s="2"/>
    </row>
    <row r="1475" spans="8:19">
      <c r="H1475" s="3"/>
      <c r="I1475" s="3"/>
      <c r="J1475" s="2"/>
      <c r="K1475" s="2"/>
      <c r="L1475" s="2"/>
      <c r="M1475" s="2"/>
      <c r="N1475" s="2"/>
      <c r="O1475" s="2"/>
      <c r="P1475" s="2"/>
      <c r="Q1475" s="2"/>
      <c r="R1475" s="2"/>
      <c r="S1475" s="2"/>
    </row>
    <row r="1476" spans="8:19">
      <c r="H1476" s="3"/>
      <c r="I1476" s="3"/>
      <c r="J1476" s="2"/>
      <c r="K1476" s="2"/>
      <c r="L1476" s="2"/>
      <c r="M1476" s="2"/>
      <c r="N1476" s="2"/>
      <c r="O1476" s="2"/>
      <c r="P1476" s="2"/>
      <c r="Q1476" s="2"/>
      <c r="R1476" s="2"/>
      <c r="S1476" s="2"/>
    </row>
    <row r="1477" spans="8:19">
      <c r="H1477" s="3"/>
      <c r="I1477" s="3"/>
      <c r="J1477" s="2"/>
      <c r="K1477" s="2"/>
      <c r="L1477" s="2"/>
      <c r="M1477" s="2"/>
      <c r="N1477" s="2"/>
      <c r="O1477" s="2"/>
      <c r="P1477" s="2"/>
      <c r="Q1477" s="2"/>
      <c r="R1477" s="2"/>
      <c r="S1477" s="2"/>
    </row>
    <row r="1478" spans="8:19">
      <c r="H1478" s="3"/>
      <c r="I1478" s="3"/>
      <c r="J1478" s="2"/>
      <c r="K1478" s="2"/>
      <c r="L1478" s="2"/>
      <c r="M1478" s="2"/>
      <c r="N1478" s="2"/>
      <c r="O1478" s="2"/>
      <c r="P1478" s="2"/>
      <c r="Q1478" s="2"/>
      <c r="R1478" s="2"/>
      <c r="S1478" s="2"/>
    </row>
    <row r="1479" spans="8:19">
      <c r="H1479" s="3"/>
      <c r="I1479" s="3"/>
      <c r="J1479" s="2"/>
      <c r="K1479" s="2"/>
      <c r="L1479" s="2"/>
      <c r="M1479" s="2"/>
      <c r="N1479" s="2"/>
      <c r="O1479" s="2"/>
      <c r="P1479" s="2"/>
      <c r="Q1479" s="2"/>
      <c r="R1479" s="2"/>
      <c r="S1479" s="2"/>
    </row>
    <row r="1480" spans="8:19">
      <c r="H1480" s="3"/>
      <c r="I1480" s="3"/>
      <c r="J1480" s="2"/>
      <c r="K1480" s="2"/>
      <c r="L1480" s="2"/>
      <c r="M1480" s="2"/>
      <c r="N1480" s="2"/>
      <c r="O1480" s="2"/>
      <c r="P1480" s="2"/>
      <c r="Q1480" s="2"/>
      <c r="R1480" s="2"/>
      <c r="S1480" s="2"/>
    </row>
    <row r="1481" spans="8:19">
      <c r="H1481" s="3"/>
      <c r="I1481" s="3"/>
      <c r="J1481" s="2"/>
      <c r="K1481" s="2"/>
      <c r="L1481" s="2"/>
      <c r="M1481" s="2"/>
      <c r="N1481" s="2"/>
      <c r="O1481" s="2"/>
      <c r="P1481" s="2"/>
      <c r="Q1481" s="2"/>
      <c r="R1481" s="2"/>
      <c r="S1481" s="2"/>
    </row>
    <row r="1482" spans="8:19">
      <c r="H1482" s="3"/>
      <c r="I1482" s="3"/>
      <c r="J1482" s="2"/>
      <c r="K1482" s="2"/>
      <c r="L1482" s="2"/>
      <c r="M1482" s="2"/>
      <c r="N1482" s="2"/>
      <c r="O1482" s="2"/>
      <c r="P1482" s="2"/>
      <c r="Q1482" s="2"/>
      <c r="R1482" s="2"/>
      <c r="S1482" s="2"/>
    </row>
    <row r="1483" spans="8:19">
      <c r="H1483" s="3"/>
      <c r="I1483" s="3"/>
      <c r="J1483" s="2"/>
      <c r="K1483" s="2"/>
      <c r="L1483" s="2"/>
      <c r="M1483" s="2"/>
      <c r="N1483" s="2"/>
      <c r="O1483" s="2"/>
      <c r="P1483" s="2"/>
      <c r="Q1483" s="2"/>
      <c r="R1483" s="2"/>
      <c r="S1483" s="2"/>
    </row>
    <row r="1484" spans="8:19">
      <c r="H1484" s="3"/>
      <c r="I1484" s="3"/>
      <c r="J1484" s="2"/>
      <c r="K1484" s="2"/>
      <c r="L1484" s="2"/>
      <c r="M1484" s="2"/>
      <c r="N1484" s="2"/>
      <c r="O1484" s="2"/>
      <c r="P1484" s="2"/>
      <c r="Q1484" s="2"/>
      <c r="R1484" s="2"/>
      <c r="S1484" s="2"/>
    </row>
    <row r="1485" spans="8:19">
      <c r="H1485" s="3"/>
      <c r="I1485" s="3"/>
      <c r="J1485" s="2"/>
      <c r="K1485" s="2"/>
      <c r="L1485" s="2"/>
      <c r="M1485" s="2"/>
      <c r="N1485" s="2"/>
      <c r="O1485" s="2"/>
      <c r="P1485" s="2"/>
      <c r="Q1485" s="2"/>
      <c r="R1485" s="2"/>
      <c r="S1485" s="2"/>
    </row>
    <row r="1486" spans="8:19">
      <c r="H1486" s="3"/>
      <c r="I1486" s="3"/>
      <c r="J1486" s="2"/>
      <c r="K1486" s="2"/>
      <c r="L1486" s="2"/>
      <c r="M1486" s="2"/>
      <c r="N1486" s="2"/>
      <c r="O1486" s="2"/>
      <c r="P1486" s="2"/>
      <c r="Q1486" s="2"/>
      <c r="R1486" s="2"/>
      <c r="S1486" s="2"/>
    </row>
    <row r="1487" spans="8:19">
      <c r="H1487" s="3"/>
      <c r="I1487" s="3"/>
      <c r="J1487" s="2"/>
      <c r="K1487" s="2"/>
      <c r="L1487" s="2"/>
      <c r="M1487" s="2"/>
      <c r="N1487" s="2"/>
      <c r="O1487" s="2"/>
      <c r="P1487" s="2"/>
      <c r="Q1487" s="2"/>
      <c r="R1487" s="2"/>
      <c r="S1487" s="2"/>
    </row>
    <row r="1488" spans="8:19">
      <c r="H1488" s="3"/>
      <c r="I1488" s="3"/>
      <c r="J1488" s="2"/>
      <c r="K1488" s="2"/>
      <c r="L1488" s="2"/>
      <c r="M1488" s="2"/>
      <c r="N1488" s="2"/>
      <c r="O1488" s="2"/>
      <c r="P1488" s="2"/>
      <c r="Q1488" s="2"/>
      <c r="R1488" s="2"/>
      <c r="S1488" s="2"/>
    </row>
    <row r="1489" spans="8:19">
      <c r="H1489" s="3"/>
      <c r="I1489" s="3"/>
      <c r="J1489" s="2"/>
      <c r="K1489" s="2"/>
      <c r="L1489" s="2"/>
      <c r="M1489" s="2"/>
      <c r="N1489" s="2"/>
      <c r="O1489" s="2"/>
      <c r="P1489" s="2"/>
      <c r="Q1489" s="2"/>
      <c r="R1489" s="2"/>
      <c r="S1489" s="2"/>
    </row>
    <row r="1490" spans="8:19">
      <c r="H1490" s="3"/>
      <c r="I1490" s="3"/>
      <c r="J1490" s="2"/>
      <c r="K1490" s="2"/>
      <c r="L1490" s="2"/>
      <c r="M1490" s="2"/>
      <c r="N1490" s="2"/>
      <c r="O1490" s="2"/>
      <c r="P1490" s="2"/>
      <c r="Q1490" s="2"/>
      <c r="R1490" s="2"/>
      <c r="S1490" s="2"/>
    </row>
    <row r="1491" spans="8:19">
      <c r="H1491" s="3"/>
      <c r="I1491" s="3"/>
      <c r="J1491" s="2"/>
      <c r="K1491" s="2"/>
      <c r="L1491" s="2"/>
      <c r="M1491" s="2"/>
      <c r="N1491" s="2"/>
      <c r="O1491" s="2"/>
      <c r="P1491" s="2"/>
      <c r="Q1491" s="2"/>
      <c r="R1491" s="2"/>
      <c r="S1491" s="2"/>
    </row>
    <row r="1492" spans="8:19">
      <c r="H1492" s="3"/>
      <c r="I1492" s="3"/>
      <c r="J1492" s="2"/>
      <c r="K1492" s="2"/>
      <c r="L1492" s="2"/>
      <c r="M1492" s="2"/>
      <c r="N1492" s="2"/>
      <c r="O1492" s="2"/>
      <c r="P1492" s="2"/>
      <c r="Q1492" s="2"/>
      <c r="R1492" s="2"/>
      <c r="S1492" s="2"/>
    </row>
    <row r="1493" spans="8:19">
      <c r="H1493" s="3"/>
      <c r="I1493" s="3"/>
      <c r="J1493" s="2"/>
      <c r="K1493" s="2"/>
      <c r="L1493" s="2"/>
      <c r="M1493" s="2"/>
      <c r="N1493" s="2"/>
      <c r="O1493" s="2"/>
      <c r="P1493" s="2"/>
      <c r="Q1493" s="2"/>
      <c r="R1493" s="2"/>
      <c r="S1493" s="2"/>
    </row>
    <row r="1494" spans="8:19">
      <c r="H1494" s="3"/>
      <c r="I1494" s="3"/>
      <c r="J1494" s="2"/>
      <c r="K1494" s="2"/>
      <c r="L1494" s="2"/>
      <c r="M1494" s="2"/>
      <c r="N1494" s="2"/>
      <c r="O1494" s="2"/>
      <c r="P1494" s="2"/>
      <c r="Q1494" s="2"/>
      <c r="R1494" s="2"/>
      <c r="S1494" s="2"/>
    </row>
    <row r="1495" spans="8:19">
      <c r="H1495" s="3"/>
      <c r="I1495" s="3"/>
      <c r="J1495" s="2"/>
      <c r="K1495" s="2"/>
      <c r="L1495" s="2"/>
      <c r="M1495" s="2"/>
      <c r="N1495" s="2"/>
      <c r="O1495" s="2"/>
      <c r="P1495" s="2"/>
      <c r="Q1495" s="2"/>
      <c r="R1495" s="2"/>
      <c r="S1495" s="2"/>
    </row>
    <row r="1496" spans="8:19">
      <c r="H1496" s="3"/>
      <c r="I1496" s="3"/>
      <c r="J1496" s="2"/>
      <c r="K1496" s="2"/>
      <c r="L1496" s="2"/>
      <c r="M1496" s="2"/>
      <c r="N1496" s="2"/>
      <c r="O1496" s="2"/>
      <c r="P1496" s="2"/>
      <c r="Q1496" s="2"/>
      <c r="R1496" s="2"/>
      <c r="S1496" s="2"/>
    </row>
    <row r="1497" spans="8:19">
      <c r="H1497" s="3"/>
      <c r="I1497" s="3"/>
      <c r="J1497" s="2"/>
      <c r="K1497" s="2"/>
      <c r="L1497" s="2"/>
      <c r="M1497" s="2"/>
      <c r="N1497" s="2"/>
      <c r="O1497" s="2"/>
      <c r="P1497" s="2"/>
      <c r="Q1497" s="2"/>
      <c r="R1497" s="2"/>
      <c r="S1497" s="2"/>
    </row>
    <row r="1498" spans="8:19">
      <c r="H1498" s="3"/>
      <c r="I1498" s="3"/>
      <c r="J1498" s="2"/>
      <c r="K1498" s="2"/>
      <c r="L1498" s="2"/>
      <c r="M1498" s="2"/>
      <c r="N1498" s="2"/>
      <c r="O1498" s="2"/>
      <c r="P1498" s="2"/>
      <c r="Q1498" s="2"/>
      <c r="R1498" s="2"/>
      <c r="S1498" s="2"/>
    </row>
    <row r="1499" spans="8:19">
      <c r="H1499" s="3"/>
      <c r="I1499" s="3"/>
      <c r="J1499" s="2"/>
      <c r="K1499" s="2"/>
      <c r="L1499" s="2"/>
      <c r="M1499" s="2"/>
      <c r="N1499" s="2"/>
      <c r="O1499" s="2"/>
      <c r="P1499" s="2"/>
      <c r="Q1499" s="2"/>
      <c r="R1499" s="2"/>
      <c r="S1499" s="2"/>
    </row>
    <row r="1500" spans="8:19">
      <c r="H1500" s="3"/>
      <c r="I1500" s="3"/>
      <c r="J1500" s="2"/>
      <c r="K1500" s="2"/>
      <c r="L1500" s="2"/>
      <c r="M1500" s="2"/>
      <c r="N1500" s="2"/>
      <c r="O1500" s="2"/>
      <c r="P1500" s="2"/>
      <c r="Q1500" s="2"/>
      <c r="R1500" s="2"/>
      <c r="S1500" s="2"/>
    </row>
    <row r="1501" spans="8:19">
      <c r="H1501" s="3"/>
      <c r="I1501" s="3"/>
      <c r="J1501" s="2"/>
      <c r="K1501" s="2"/>
      <c r="L1501" s="2"/>
      <c r="M1501" s="2"/>
      <c r="N1501" s="2"/>
      <c r="O1501" s="2"/>
      <c r="P1501" s="2"/>
      <c r="Q1501" s="2"/>
      <c r="R1501" s="2"/>
      <c r="S1501" s="2"/>
    </row>
    <row r="1502" spans="8:19">
      <c r="H1502" s="3"/>
      <c r="I1502" s="3"/>
      <c r="J1502" s="2"/>
      <c r="K1502" s="2"/>
      <c r="L1502" s="2"/>
      <c r="M1502" s="2"/>
      <c r="N1502" s="2"/>
      <c r="O1502" s="2"/>
      <c r="P1502" s="2"/>
      <c r="Q1502" s="2"/>
      <c r="R1502" s="2"/>
      <c r="S1502" s="2"/>
    </row>
    <row r="1503" spans="8:19">
      <c r="H1503" s="3"/>
      <c r="I1503" s="3"/>
      <c r="J1503" s="2"/>
      <c r="K1503" s="2"/>
      <c r="L1503" s="2"/>
      <c r="M1503" s="2"/>
      <c r="N1503" s="2"/>
      <c r="O1503" s="2"/>
      <c r="P1503" s="2"/>
      <c r="Q1503" s="2"/>
      <c r="R1503" s="2"/>
      <c r="S1503" s="2"/>
    </row>
    <row r="1504" spans="8:19">
      <c r="H1504" s="3"/>
      <c r="I1504" s="3"/>
      <c r="J1504" s="2"/>
      <c r="K1504" s="2"/>
      <c r="L1504" s="2"/>
      <c r="M1504" s="2"/>
      <c r="N1504" s="2"/>
      <c r="O1504" s="2"/>
      <c r="P1504" s="2"/>
      <c r="Q1504" s="2"/>
      <c r="R1504" s="2"/>
      <c r="S1504" s="2"/>
    </row>
    <row r="1505" spans="8:19">
      <c r="H1505" s="3"/>
      <c r="I1505" s="3"/>
      <c r="J1505" s="2"/>
      <c r="K1505" s="2"/>
      <c r="L1505" s="2"/>
      <c r="M1505" s="2"/>
      <c r="N1505" s="2"/>
      <c r="O1505" s="2"/>
      <c r="P1505" s="2"/>
      <c r="Q1505" s="2"/>
      <c r="R1505" s="2"/>
      <c r="S1505" s="2"/>
    </row>
    <row r="1506" spans="8:19">
      <c r="H1506" s="3"/>
      <c r="I1506" s="3"/>
      <c r="J1506" s="2"/>
      <c r="K1506" s="2"/>
      <c r="L1506" s="2"/>
      <c r="M1506" s="2"/>
      <c r="N1506" s="2"/>
      <c r="O1506" s="2"/>
      <c r="P1506" s="2"/>
      <c r="Q1506" s="2"/>
      <c r="R1506" s="2"/>
      <c r="S1506" s="2"/>
    </row>
    <row r="1507" spans="8:19">
      <c r="H1507" s="3"/>
      <c r="I1507" s="3"/>
      <c r="J1507" s="2"/>
      <c r="K1507" s="2"/>
      <c r="L1507" s="2"/>
      <c r="M1507" s="2"/>
      <c r="N1507" s="2"/>
      <c r="O1507" s="2"/>
      <c r="P1507" s="2"/>
      <c r="Q1507" s="2"/>
      <c r="R1507" s="2"/>
      <c r="S1507" s="2"/>
    </row>
    <row r="1508" spans="8:19">
      <c r="H1508" s="3"/>
      <c r="I1508" s="3"/>
      <c r="J1508" s="2"/>
      <c r="K1508" s="2"/>
      <c r="L1508" s="2"/>
      <c r="M1508" s="2"/>
      <c r="N1508" s="2"/>
      <c r="O1508" s="2"/>
      <c r="P1508" s="2"/>
      <c r="Q1508" s="2"/>
      <c r="R1508" s="2"/>
      <c r="S1508" s="2"/>
    </row>
    <row r="1509" spans="8:19">
      <c r="H1509" s="3"/>
      <c r="I1509" s="3"/>
      <c r="J1509" s="2"/>
      <c r="K1509" s="2"/>
      <c r="L1509" s="2"/>
      <c r="M1509" s="2"/>
      <c r="N1509" s="2"/>
      <c r="O1509" s="2"/>
      <c r="P1509" s="2"/>
      <c r="Q1509" s="2"/>
      <c r="R1509" s="2"/>
      <c r="S1509" s="2"/>
    </row>
    <row r="1510" spans="8:19">
      <c r="H1510" s="3"/>
      <c r="I1510" s="3"/>
      <c r="J1510" s="2"/>
      <c r="K1510" s="2"/>
      <c r="L1510" s="2"/>
      <c r="M1510" s="2"/>
      <c r="N1510" s="2"/>
      <c r="O1510" s="2"/>
      <c r="P1510" s="2"/>
      <c r="Q1510" s="2"/>
      <c r="R1510" s="2"/>
      <c r="S1510" s="2"/>
    </row>
    <row r="1511" spans="8:19">
      <c r="H1511" s="3"/>
      <c r="I1511" s="3"/>
      <c r="J1511" s="2"/>
      <c r="K1511" s="2"/>
      <c r="L1511" s="2"/>
      <c r="M1511" s="2"/>
      <c r="N1511" s="2"/>
      <c r="O1511" s="2"/>
      <c r="P1511" s="2"/>
      <c r="Q1511" s="2"/>
      <c r="R1511" s="2"/>
      <c r="S1511" s="2"/>
    </row>
    <row r="1512" spans="8:19">
      <c r="H1512" s="3"/>
      <c r="I1512" s="3"/>
      <c r="J1512" s="2"/>
      <c r="K1512" s="2"/>
      <c r="L1512" s="2"/>
      <c r="M1512" s="2"/>
      <c r="N1512" s="2"/>
      <c r="O1512" s="2"/>
      <c r="P1512" s="2"/>
      <c r="Q1512" s="2"/>
      <c r="R1512" s="2"/>
      <c r="S1512" s="2"/>
    </row>
    <row r="1513" spans="8:19">
      <c r="H1513" s="3"/>
      <c r="I1513" s="3"/>
      <c r="J1513" s="2"/>
      <c r="K1513" s="2"/>
      <c r="L1513" s="2"/>
      <c r="M1513" s="2"/>
      <c r="N1513" s="2"/>
      <c r="O1513" s="2"/>
      <c r="P1513" s="2"/>
      <c r="Q1513" s="2"/>
      <c r="R1513" s="2"/>
      <c r="S1513" s="2"/>
    </row>
    <row r="1514" spans="8:19">
      <c r="H1514" s="3"/>
      <c r="I1514" s="3"/>
      <c r="J1514" s="2"/>
      <c r="K1514" s="2"/>
      <c r="L1514" s="2"/>
      <c r="M1514" s="2"/>
      <c r="N1514" s="2"/>
      <c r="O1514" s="2"/>
      <c r="P1514" s="2"/>
      <c r="Q1514" s="2"/>
      <c r="R1514" s="2"/>
      <c r="S1514" s="2"/>
    </row>
    <row r="1515" spans="8:19">
      <c r="H1515" s="3"/>
      <c r="I1515" s="3"/>
      <c r="J1515" s="2"/>
      <c r="K1515" s="2"/>
      <c r="L1515" s="2"/>
      <c r="M1515" s="2"/>
      <c r="N1515" s="2"/>
      <c r="O1515" s="2"/>
      <c r="P1515" s="2"/>
      <c r="Q1515" s="2"/>
      <c r="R1515" s="2"/>
      <c r="S1515" s="2"/>
    </row>
    <row r="1516" spans="8:19">
      <c r="H1516" s="3"/>
      <c r="I1516" s="3"/>
      <c r="J1516" s="2"/>
      <c r="K1516" s="2"/>
      <c r="L1516" s="2"/>
      <c r="M1516" s="2"/>
      <c r="N1516" s="2"/>
      <c r="O1516" s="2"/>
      <c r="P1516" s="2"/>
      <c r="Q1516" s="2"/>
      <c r="R1516" s="2"/>
      <c r="S1516" s="2"/>
    </row>
    <row r="1517" spans="8:19">
      <c r="H1517" s="3"/>
      <c r="I1517" s="3"/>
      <c r="J1517" s="2"/>
      <c r="K1517" s="2"/>
      <c r="L1517" s="2"/>
      <c r="M1517" s="2"/>
      <c r="N1517" s="2"/>
      <c r="O1517" s="2"/>
      <c r="P1517" s="2"/>
      <c r="Q1517" s="2"/>
      <c r="R1517" s="2"/>
      <c r="S1517" s="2"/>
    </row>
    <row r="1518" spans="8:19">
      <c r="H1518" s="3"/>
      <c r="I1518" s="3"/>
      <c r="J1518" s="2"/>
      <c r="K1518" s="2"/>
      <c r="L1518" s="2"/>
      <c r="M1518" s="2"/>
      <c r="N1518" s="2"/>
      <c r="O1518" s="2"/>
      <c r="P1518" s="2"/>
      <c r="Q1518" s="2"/>
      <c r="R1518" s="2"/>
      <c r="S1518" s="2"/>
    </row>
    <row r="1519" spans="8:19">
      <c r="H1519" s="3"/>
      <c r="I1519" s="3"/>
      <c r="J1519" s="2"/>
      <c r="K1519" s="2"/>
      <c r="L1519" s="2"/>
      <c r="M1519" s="2"/>
      <c r="N1519" s="2"/>
      <c r="O1519" s="2"/>
      <c r="P1519" s="2"/>
      <c r="Q1519" s="2"/>
      <c r="R1519" s="2"/>
      <c r="S1519" s="2"/>
    </row>
    <row r="1520" spans="8:19">
      <c r="H1520" s="3"/>
      <c r="I1520" s="3"/>
      <c r="J1520" s="2"/>
      <c r="K1520" s="2"/>
      <c r="L1520" s="2"/>
      <c r="M1520" s="2"/>
      <c r="N1520" s="2"/>
      <c r="O1520" s="2"/>
      <c r="P1520" s="2"/>
      <c r="Q1520" s="2"/>
      <c r="R1520" s="2"/>
      <c r="S1520" s="2"/>
    </row>
    <row r="1521" spans="8:19">
      <c r="H1521" s="3"/>
      <c r="I1521" s="3"/>
      <c r="J1521" s="2"/>
      <c r="K1521" s="2"/>
      <c r="L1521" s="2"/>
      <c r="M1521" s="2"/>
      <c r="N1521" s="2"/>
      <c r="O1521" s="2"/>
      <c r="P1521" s="2"/>
      <c r="Q1521" s="2"/>
      <c r="R1521" s="2"/>
      <c r="S1521" s="2"/>
    </row>
    <row r="1522" spans="8:19">
      <c r="H1522" s="3"/>
      <c r="I1522" s="3"/>
      <c r="J1522" s="2"/>
      <c r="K1522" s="2"/>
      <c r="L1522" s="2"/>
      <c r="M1522" s="2"/>
      <c r="N1522" s="2"/>
      <c r="O1522" s="2"/>
      <c r="P1522" s="2"/>
      <c r="Q1522" s="2"/>
      <c r="R1522" s="2"/>
      <c r="S1522" s="2"/>
    </row>
    <row r="1523" spans="8:19">
      <c r="H1523" s="3"/>
      <c r="I1523" s="3"/>
      <c r="J1523" s="2"/>
      <c r="K1523" s="2"/>
      <c r="L1523" s="2"/>
      <c r="M1523" s="2"/>
      <c r="N1523" s="2"/>
      <c r="O1523" s="2"/>
      <c r="P1523" s="2"/>
      <c r="Q1523" s="2"/>
      <c r="R1523" s="2"/>
      <c r="S1523" s="2"/>
    </row>
    <row r="1524" spans="8:19">
      <c r="H1524" s="3"/>
      <c r="I1524" s="3"/>
      <c r="J1524" s="2"/>
      <c r="K1524" s="2"/>
      <c r="L1524" s="2"/>
      <c r="M1524" s="2"/>
      <c r="N1524" s="2"/>
      <c r="O1524" s="2"/>
      <c r="P1524" s="2"/>
      <c r="Q1524" s="2"/>
      <c r="R1524" s="2"/>
      <c r="S1524" s="2"/>
    </row>
    <row r="1525" spans="8:19">
      <c r="H1525" s="3"/>
      <c r="I1525" s="3"/>
      <c r="J1525" s="2"/>
      <c r="K1525" s="2"/>
      <c r="L1525" s="2"/>
      <c r="M1525" s="2"/>
      <c r="N1525" s="2"/>
      <c r="O1525" s="2"/>
      <c r="P1525" s="2"/>
      <c r="Q1525" s="2"/>
      <c r="R1525" s="2"/>
      <c r="S1525" s="2"/>
    </row>
    <row r="1526" spans="8:19">
      <c r="H1526" s="3"/>
      <c r="I1526" s="3"/>
      <c r="J1526" s="2"/>
      <c r="K1526" s="2"/>
      <c r="L1526" s="2"/>
      <c r="M1526" s="2"/>
      <c r="N1526" s="2"/>
      <c r="O1526" s="2"/>
      <c r="P1526" s="2"/>
      <c r="Q1526" s="2"/>
      <c r="R1526" s="2"/>
      <c r="S1526" s="2"/>
    </row>
    <row r="1527" spans="8:19">
      <c r="H1527" s="3"/>
      <c r="I1527" s="3"/>
      <c r="J1527" s="2"/>
      <c r="K1527" s="2"/>
      <c r="L1527" s="2"/>
      <c r="M1527" s="2"/>
      <c r="N1527" s="2"/>
      <c r="O1527" s="2"/>
      <c r="P1527" s="2"/>
      <c r="Q1527" s="2"/>
      <c r="R1527" s="2"/>
      <c r="S1527" s="2"/>
    </row>
    <row r="1528" spans="8:19">
      <c r="H1528" s="3"/>
      <c r="I1528" s="3"/>
      <c r="J1528" s="2"/>
      <c r="K1528" s="2"/>
      <c r="L1528" s="2"/>
      <c r="M1528" s="2"/>
      <c r="N1528" s="2"/>
      <c r="O1528" s="2"/>
      <c r="P1528" s="2"/>
      <c r="Q1528" s="2"/>
      <c r="R1528" s="2"/>
      <c r="S1528" s="2"/>
    </row>
    <row r="1529" spans="8:19">
      <c r="H1529" s="3"/>
      <c r="I1529" s="3"/>
      <c r="J1529" s="2"/>
      <c r="K1529" s="2"/>
      <c r="L1529" s="2"/>
      <c r="M1529" s="2"/>
      <c r="N1529" s="2"/>
      <c r="O1529" s="2"/>
      <c r="P1529" s="2"/>
      <c r="Q1529" s="2"/>
      <c r="R1529" s="2"/>
      <c r="S1529" s="2"/>
    </row>
    <row r="1530" spans="8:19">
      <c r="H1530" s="3"/>
      <c r="I1530" s="3"/>
      <c r="J1530" s="2"/>
      <c r="K1530" s="2"/>
      <c r="L1530" s="2"/>
      <c r="M1530" s="2"/>
      <c r="N1530" s="2"/>
      <c r="O1530" s="2"/>
      <c r="P1530" s="2"/>
      <c r="Q1530" s="2"/>
      <c r="R1530" s="2"/>
      <c r="S1530" s="2"/>
    </row>
    <row r="1531" spans="8:19">
      <c r="H1531" s="3"/>
      <c r="I1531" s="3"/>
      <c r="J1531" s="2"/>
      <c r="K1531" s="2"/>
      <c r="L1531" s="2"/>
      <c r="M1531" s="2"/>
      <c r="N1531" s="2"/>
      <c r="O1531" s="2"/>
      <c r="P1531" s="2"/>
      <c r="Q1531" s="2"/>
      <c r="R1531" s="2"/>
      <c r="S1531" s="2"/>
    </row>
    <row r="1532" spans="8:19">
      <c r="H1532" s="3"/>
      <c r="I1532" s="3"/>
      <c r="J1532" s="2"/>
      <c r="K1532" s="2"/>
      <c r="L1532" s="2"/>
      <c r="M1532" s="2"/>
      <c r="N1532" s="2"/>
      <c r="O1532" s="2"/>
      <c r="P1532" s="2"/>
      <c r="Q1532" s="2"/>
      <c r="R1532" s="2"/>
      <c r="S1532" s="2"/>
    </row>
    <row r="1533" spans="8:19">
      <c r="H1533" s="3"/>
      <c r="I1533" s="3"/>
      <c r="J1533" s="2"/>
      <c r="K1533" s="2"/>
      <c r="L1533" s="2"/>
      <c r="M1533" s="2"/>
      <c r="N1533" s="2"/>
      <c r="O1533" s="2"/>
      <c r="P1533" s="2"/>
      <c r="Q1533" s="2"/>
      <c r="R1533" s="2"/>
      <c r="S1533" s="2"/>
    </row>
    <row r="1534" spans="8:19">
      <c r="H1534" s="3"/>
      <c r="I1534" s="3"/>
      <c r="J1534" s="2"/>
      <c r="K1534" s="2"/>
      <c r="L1534" s="2"/>
      <c r="M1534" s="2"/>
      <c r="N1534" s="2"/>
      <c r="O1534" s="2"/>
      <c r="P1534" s="2"/>
      <c r="Q1534" s="2"/>
      <c r="R1534" s="2"/>
      <c r="S1534" s="2"/>
    </row>
    <row r="1535" spans="8:19">
      <c r="H1535" s="3"/>
      <c r="I1535" s="3"/>
      <c r="J1535" s="2"/>
      <c r="K1535" s="2"/>
      <c r="L1535" s="2"/>
      <c r="M1535" s="2"/>
      <c r="N1535" s="2"/>
      <c r="O1535" s="2"/>
      <c r="P1535" s="2"/>
      <c r="Q1535" s="2"/>
      <c r="R1535" s="2"/>
      <c r="S1535" s="2"/>
    </row>
    <row r="1536" spans="8:19">
      <c r="H1536" s="3"/>
      <c r="I1536" s="3"/>
      <c r="J1536" s="2"/>
      <c r="K1536" s="2"/>
      <c r="L1536" s="2"/>
      <c r="M1536" s="2"/>
      <c r="N1536" s="2"/>
      <c r="O1536" s="2"/>
      <c r="P1536" s="2"/>
      <c r="Q1536" s="2"/>
      <c r="R1536" s="2"/>
      <c r="S1536" s="2"/>
    </row>
    <row r="1537" spans="8:19">
      <c r="H1537" s="3"/>
      <c r="I1537" s="3"/>
      <c r="J1537" s="2"/>
      <c r="K1537" s="2"/>
      <c r="L1537" s="2"/>
      <c r="M1537" s="2"/>
      <c r="N1537" s="2"/>
      <c r="O1537" s="2"/>
      <c r="P1537" s="2"/>
      <c r="Q1537" s="2"/>
      <c r="R1537" s="2"/>
      <c r="S1537" s="2"/>
    </row>
    <row r="1538" spans="8:19">
      <c r="H1538" s="3"/>
      <c r="I1538" s="3"/>
      <c r="J1538" s="2"/>
      <c r="K1538" s="2"/>
      <c r="L1538" s="2"/>
      <c r="M1538" s="2"/>
      <c r="N1538" s="2"/>
      <c r="O1538" s="2"/>
      <c r="P1538" s="2"/>
      <c r="Q1538" s="2"/>
      <c r="R1538" s="2"/>
      <c r="S1538" s="2"/>
    </row>
    <row r="1539" spans="8:19">
      <c r="H1539" s="3"/>
      <c r="I1539" s="3"/>
      <c r="J1539" s="2"/>
      <c r="K1539" s="2"/>
      <c r="L1539" s="2"/>
      <c r="M1539" s="2"/>
      <c r="N1539" s="2"/>
      <c r="O1539" s="2"/>
      <c r="P1539" s="2"/>
      <c r="Q1539" s="2"/>
      <c r="R1539" s="2"/>
      <c r="S1539" s="2"/>
    </row>
    <row r="1540" spans="8:19">
      <c r="H1540" s="3"/>
      <c r="I1540" s="3"/>
      <c r="J1540" s="2"/>
      <c r="K1540" s="2"/>
      <c r="L1540" s="2"/>
      <c r="M1540" s="2"/>
      <c r="N1540" s="2"/>
      <c r="O1540" s="2"/>
      <c r="P1540" s="2"/>
      <c r="Q1540" s="2"/>
      <c r="R1540" s="2"/>
      <c r="S1540" s="2"/>
    </row>
    <row r="1541" spans="8:19">
      <c r="H1541" s="3"/>
      <c r="I1541" s="3"/>
      <c r="J1541" s="2"/>
      <c r="K1541" s="2"/>
      <c r="L1541" s="2"/>
      <c r="M1541" s="2"/>
      <c r="N1541" s="2"/>
      <c r="O1541" s="2"/>
      <c r="P1541" s="2"/>
      <c r="Q1541" s="2"/>
      <c r="R1541" s="2"/>
      <c r="S1541" s="2"/>
    </row>
    <row r="1542" spans="8:19">
      <c r="H1542" s="3"/>
      <c r="I1542" s="3"/>
      <c r="J1542" s="2"/>
      <c r="K1542" s="2"/>
      <c r="L1542" s="2"/>
      <c r="M1542" s="2"/>
      <c r="N1542" s="2"/>
      <c r="O1542" s="2"/>
      <c r="P1542" s="2"/>
      <c r="Q1542" s="2"/>
      <c r="R1542" s="2"/>
      <c r="S1542" s="2"/>
    </row>
    <row r="1543" spans="8:19">
      <c r="H1543" s="3"/>
      <c r="I1543" s="3"/>
      <c r="J1543" s="2"/>
      <c r="K1543" s="2"/>
      <c r="L1543" s="2"/>
      <c r="M1543" s="2"/>
      <c r="N1543" s="2"/>
      <c r="O1543" s="2"/>
      <c r="P1543" s="2"/>
      <c r="Q1543" s="2"/>
      <c r="R1543" s="2"/>
      <c r="S1543" s="2"/>
    </row>
    <row r="1544" spans="8:19">
      <c r="H1544" s="3"/>
      <c r="I1544" s="3"/>
      <c r="J1544" s="2"/>
      <c r="K1544" s="2"/>
      <c r="L1544" s="2"/>
      <c r="M1544" s="2"/>
      <c r="N1544" s="2"/>
      <c r="O1544" s="2"/>
      <c r="P1544" s="2"/>
      <c r="Q1544" s="2"/>
      <c r="R1544" s="2"/>
      <c r="S1544" s="2"/>
    </row>
    <row r="1545" spans="8:19">
      <c r="H1545" s="3"/>
      <c r="I1545" s="3"/>
      <c r="J1545" s="2"/>
      <c r="K1545" s="2"/>
      <c r="L1545" s="2"/>
      <c r="M1545" s="2"/>
      <c r="N1545" s="2"/>
      <c r="O1545" s="2"/>
      <c r="P1545" s="2"/>
      <c r="Q1545" s="2"/>
      <c r="R1545" s="2"/>
      <c r="S1545" s="2"/>
    </row>
    <row r="1546" spans="8:19">
      <c r="H1546" s="3"/>
      <c r="I1546" s="3"/>
      <c r="J1546" s="2"/>
      <c r="K1546" s="2"/>
      <c r="L1546" s="2"/>
      <c r="M1546" s="2"/>
      <c r="N1546" s="2"/>
      <c r="O1546" s="2"/>
      <c r="P1546" s="2"/>
      <c r="Q1546" s="2"/>
      <c r="R1546" s="2"/>
      <c r="S1546" s="2"/>
    </row>
    <row r="1547" spans="8:19">
      <c r="H1547" s="3"/>
      <c r="I1547" s="3"/>
      <c r="J1547" s="2"/>
      <c r="K1547" s="2"/>
      <c r="L1547" s="2"/>
      <c r="M1547" s="2"/>
      <c r="N1547" s="2"/>
      <c r="O1547" s="2"/>
      <c r="P1547" s="2"/>
      <c r="Q1547" s="2"/>
      <c r="R1547" s="2"/>
      <c r="S1547" s="2"/>
    </row>
    <row r="1548" spans="8:19">
      <c r="H1548" s="3"/>
      <c r="I1548" s="3"/>
      <c r="J1548" s="2"/>
      <c r="K1548" s="2"/>
      <c r="L1548" s="2"/>
      <c r="M1548" s="2"/>
      <c r="N1548" s="2"/>
      <c r="O1548" s="2"/>
      <c r="P1548" s="2"/>
      <c r="Q1548" s="2"/>
      <c r="R1548" s="2"/>
      <c r="S1548" s="2"/>
    </row>
    <row r="1549" spans="8:19">
      <c r="H1549" s="3"/>
      <c r="I1549" s="3"/>
      <c r="J1549" s="2"/>
      <c r="K1549" s="2"/>
      <c r="L1549" s="2"/>
      <c r="M1549" s="2"/>
      <c r="N1549" s="2"/>
      <c r="O1549" s="2"/>
      <c r="P1549" s="2"/>
      <c r="Q1549" s="2"/>
      <c r="R1549" s="2"/>
      <c r="S1549" s="2"/>
    </row>
    <row r="1550" spans="8:19">
      <c r="H1550" s="3"/>
      <c r="I1550" s="3"/>
      <c r="J1550" s="2"/>
      <c r="K1550" s="2"/>
      <c r="L1550" s="2"/>
      <c r="M1550" s="2"/>
      <c r="N1550" s="2"/>
      <c r="O1550" s="2"/>
      <c r="P1550" s="2"/>
      <c r="Q1550" s="2"/>
      <c r="R1550" s="2"/>
      <c r="S1550" s="2"/>
    </row>
    <row r="1551" spans="8:19">
      <c r="H1551" s="3"/>
      <c r="I1551" s="3"/>
      <c r="J1551" s="2"/>
      <c r="K1551" s="2"/>
      <c r="L1551" s="2"/>
      <c r="M1551" s="2"/>
      <c r="N1551" s="2"/>
      <c r="O1551" s="2"/>
      <c r="P1551" s="2"/>
      <c r="Q1551" s="2"/>
      <c r="R1551" s="2"/>
      <c r="S1551" s="2"/>
    </row>
    <row r="1552" spans="8:19">
      <c r="H1552" s="3"/>
      <c r="I1552" s="3"/>
      <c r="J1552" s="2"/>
      <c r="K1552" s="2"/>
      <c r="L1552" s="2"/>
      <c r="M1552" s="2"/>
      <c r="N1552" s="2"/>
      <c r="O1552" s="2"/>
      <c r="P1552" s="2"/>
      <c r="Q1552" s="2"/>
      <c r="R1552" s="2"/>
      <c r="S1552" s="2"/>
    </row>
    <row r="1553" spans="8:19">
      <c r="H1553" s="3"/>
      <c r="I1553" s="3"/>
      <c r="J1553" s="2"/>
      <c r="K1553" s="2"/>
      <c r="L1553" s="2"/>
      <c r="M1553" s="2"/>
      <c r="N1553" s="2"/>
      <c r="O1553" s="2"/>
      <c r="P1553" s="2"/>
      <c r="Q1553" s="2"/>
      <c r="R1553" s="2"/>
      <c r="S1553" s="2"/>
    </row>
    <row r="1554" spans="8:19">
      <c r="H1554" s="3"/>
      <c r="I1554" s="3"/>
      <c r="J1554" s="2"/>
      <c r="K1554" s="2"/>
      <c r="L1554" s="2"/>
      <c r="M1554" s="2"/>
      <c r="N1554" s="2"/>
      <c r="O1554" s="2"/>
      <c r="P1554" s="2"/>
      <c r="Q1554" s="2"/>
      <c r="R1554" s="2"/>
      <c r="S1554" s="2"/>
    </row>
    <row r="1555" spans="8:19">
      <c r="H1555" s="3"/>
      <c r="I1555" s="3"/>
      <c r="J1555" s="2"/>
      <c r="K1555" s="2"/>
      <c r="L1555" s="2"/>
      <c r="M1555" s="2"/>
      <c r="N1555" s="2"/>
      <c r="O1555" s="2"/>
      <c r="P1555" s="2"/>
      <c r="Q1555" s="2"/>
      <c r="R1555" s="2"/>
      <c r="S1555" s="2"/>
    </row>
    <row r="1556" spans="8:19">
      <c r="H1556" s="3"/>
      <c r="I1556" s="3"/>
      <c r="J1556" s="2"/>
      <c r="K1556" s="2"/>
      <c r="L1556" s="2"/>
      <c r="M1556" s="2"/>
      <c r="N1556" s="2"/>
      <c r="O1556" s="2"/>
      <c r="P1556" s="2"/>
      <c r="Q1556" s="2"/>
      <c r="R1556" s="2"/>
      <c r="S1556" s="2"/>
    </row>
    <row r="1557" spans="8:19">
      <c r="H1557" s="3"/>
      <c r="I1557" s="3"/>
      <c r="J1557" s="2"/>
      <c r="K1557" s="2"/>
      <c r="L1557" s="2"/>
      <c r="M1557" s="2"/>
      <c r="N1557" s="2"/>
      <c r="O1557" s="2"/>
      <c r="P1557" s="2"/>
      <c r="Q1557" s="2"/>
      <c r="R1557" s="2"/>
      <c r="S1557" s="2"/>
    </row>
    <row r="1558" spans="8:19">
      <c r="H1558" s="3"/>
      <c r="I1558" s="3"/>
      <c r="J1558" s="2"/>
      <c r="K1558" s="2"/>
      <c r="L1558" s="2"/>
      <c r="M1558" s="2"/>
      <c r="N1558" s="2"/>
      <c r="O1558" s="2"/>
      <c r="P1558" s="2"/>
      <c r="Q1558" s="2"/>
      <c r="R1558" s="2"/>
      <c r="S1558" s="2"/>
    </row>
    <row r="1559" spans="8:19">
      <c r="H1559" s="3"/>
      <c r="I1559" s="3"/>
      <c r="J1559" s="2"/>
      <c r="K1559" s="2"/>
      <c r="L1559" s="2"/>
      <c r="M1559" s="2"/>
      <c r="N1559" s="2"/>
      <c r="O1559" s="2"/>
      <c r="P1559" s="2"/>
      <c r="Q1559" s="2"/>
      <c r="R1559" s="2"/>
      <c r="S1559" s="2"/>
    </row>
    <row r="1560" spans="8:19">
      <c r="H1560" s="3"/>
      <c r="I1560" s="3"/>
      <c r="J1560" s="2"/>
      <c r="K1560" s="2"/>
      <c r="L1560" s="2"/>
      <c r="M1560" s="2"/>
      <c r="N1560" s="2"/>
      <c r="O1560" s="2"/>
      <c r="P1560" s="2"/>
      <c r="Q1560" s="2"/>
      <c r="R1560" s="2"/>
      <c r="S1560" s="2"/>
    </row>
    <row r="1561" spans="8:19">
      <c r="H1561" s="3"/>
      <c r="I1561" s="3"/>
      <c r="J1561" s="2"/>
      <c r="K1561" s="2"/>
      <c r="L1561" s="2"/>
      <c r="M1561" s="2"/>
      <c r="N1561" s="2"/>
      <c r="O1561" s="2"/>
      <c r="P1561" s="2"/>
      <c r="Q1561" s="2"/>
      <c r="R1561" s="2"/>
      <c r="S1561" s="2"/>
    </row>
    <row r="1562" spans="8:19">
      <c r="H1562" s="3"/>
      <c r="I1562" s="3"/>
      <c r="J1562" s="2"/>
      <c r="K1562" s="2"/>
      <c r="L1562" s="2"/>
      <c r="M1562" s="2"/>
      <c r="N1562" s="2"/>
      <c r="O1562" s="2"/>
      <c r="P1562" s="2"/>
      <c r="Q1562" s="2"/>
      <c r="R1562" s="2"/>
      <c r="S1562" s="2"/>
    </row>
    <row r="1563" spans="8:19">
      <c r="H1563" s="3"/>
      <c r="I1563" s="3"/>
      <c r="J1563" s="2"/>
      <c r="K1563" s="2"/>
      <c r="L1563" s="2"/>
      <c r="M1563" s="2"/>
      <c r="N1563" s="2"/>
      <c r="O1563" s="2"/>
      <c r="P1563" s="2"/>
      <c r="Q1563" s="2"/>
      <c r="R1563" s="2"/>
      <c r="S1563" s="2"/>
    </row>
    <row r="1564" spans="8:19">
      <c r="H1564" s="3"/>
      <c r="I1564" s="3"/>
      <c r="J1564" s="2"/>
      <c r="K1564" s="2"/>
      <c r="L1564" s="2"/>
      <c r="M1564" s="2"/>
      <c r="N1564" s="2"/>
      <c r="O1564" s="2"/>
      <c r="P1564" s="2"/>
      <c r="Q1564" s="2"/>
      <c r="R1564" s="2"/>
      <c r="S1564" s="2"/>
    </row>
    <row r="1565" spans="8:19">
      <c r="H1565" s="3"/>
      <c r="I1565" s="3"/>
      <c r="J1565" s="2"/>
      <c r="K1565" s="2"/>
      <c r="L1565" s="2"/>
      <c r="M1565" s="2"/>
      <c r="N1565" s="2"/>
      <c r="O1565" s="2"/>
      <c r="P1565" s="2"/>
      <c r="Q1565" s="2"/>
      <c r="R1565" s="2"/>
      <c r="S1565" s="2"/>
    </row>
    <row r="1566" spans="8:19">
      <c r="H1566" s="3"/>
      <c r="I1566" s="3"/>
      <c r="J1566" s="2"/>
      <c r="K1566" s="2"/>
      <c r="L1566" s="2"/>
      <c r="M1566" s="2"/>
      <c r="N1566" s="2"/>
      <c r="O1566" s="2"/>
      <c r="P1566" s="2"/>
      <c r="Q1566" s="2"/>
      <c r="R1566" s="2"/>
      <c r="S1566" s="2"/>
    </row>
    <row r="1567" spans="8:19">
      <c r="H1567" s="3"/>
      <c r="I1567" s="3"/>
      <c r="J1567" s="2"/>
      <c r="K1567" s="2"/>
      <c r="L1567" s="2"/>
      <c r="M1567" s="2"/>
      <c r="N1567" s="2"/>
      <c r="O1567" s="2"/>
      <c r="P1567" s="2"/>
      <c r="Q1567" s="2"/>
      <c r="R1567" s="2"/>
      <c r="S1567" s="2"/>
    </row>
    <row r="1568" spans="8:19">
      <c r="H1568" s="3"/>
      <c r="I1568" s="3"/>
      <c r="J1568" s="2"/>
      <c r="K1568" s="2"/>
      <c r="L1568" s="2"/>
      <c r="M1568" s="2"/>
      <c r="N1568" s="2"/>
      <c r="O1568" s="2"/>
      <c r="P1568" s="2"/>
      <c r="Q1568" s="2"/>
      <c r="R1568" s="2"/>
      <c r="S1568" s="2"/>
    </row>
    <row r="1569" spans="8:19">
      <c r="H1569" s="3"/>
      <c r="I1569" s="3"/>
      <c r="J1569" s="2"/>
      <c r="K1569" s="2"/>
      <c r="L1569" s="2"/>
      <c r="M1569" s="2"/>
      <c r="N1569" s="2"/>
      <c r="O1569" s="2"/>
      <c r="P1569" s="2"/>
      <c r="Q1569" s="2"/>
      <c r="R1569" s="2"/>
      <c r="S1569" s="2"/>
    </row>
    <row r="1570" spans="8:19">
      <c r="H1570" s="3"/>
      <c r="I1570" s="3"/>
      <c r="J1570" s="2"/>
      <c r="K1570" s="2"/>
      <c r="L1570" s="2"/>
      <c r="M1570" s="2"/>
      <c r="N1570" s="2"/>
      <c r="O1570" s="2"/>
      <c r="P1570" s="2"/>
      <c r="Q1570" s="2"/>
      <c r="R1570" s="2"/>
      <c r="S1570" s="2"/>
    </row>
    <row r="1571" spans="8:19">
      <c r="H1571" s="3"/>
      <c r="I1571" s="3"/>
      <c r="J1571" s="2"/>
      <c r="K1571" s="2"/>
      <c r="L1571" s="2"/>
      <c r="M1571" s="2"/>
      <c r="N1571" s="2"/>
      <c r="O1571" s="2"/>
      <c r="P1571" s="2"/>
      <c r="Q1571" s="2"/>
      <c r="R1571" s="2"/>
      <c r="S1571" s="2"/>
    </row>
    <row r="1572" spans="8:19">
      <c r="H1572" s="3"/>
      <c r="I1572" s="3"/>
      <c r="J1572" s="2"/>
      <c r="K1572" s="2"/>
      <c r="L1572" s="2"/>
      <c r="M1572" s="2"/>
      <c r="N1572" s="2"/>
      <c r="O1572" s="2"/>
      <c r="P1572" s="2"/>
      <c r="Q1572" s="2"/>
      <c r="R1572" s="2"/>
      <c r="S1572" s="2"/>
    </row>
    <row r="1573" spans="8:19">
      <c r="H1573" s="3"/>
      <c r="I1573" s="3"/>
      <c r="J1573" s="2"/>
      <c r="K1573" s="2"/>
      <c r="L1573" s="2"/>
      <c r="M1573" s="2"/>
      <c r="N1573" s="2"/>
      <c r="O1573" s="2"/>
      <c r="P1573" s="2"/>
      <c r="Q1573" s="2"/>
      <c r="R1573" s="2"/>
      <c r="S1573" s="2"/>
    </row>
    <row r="1574" spans="8:19">
      <c r="H1574" s="3"/>
      <c r="I1574" s="3"/>
      <c r="J1574" s="2"/>
      <c r="K1574" s="2"/>
      <c r="L1574" s="2"/>
      <c r="M1574" s="2"/>
      <c r="N1574" s="2"/>
      <c r="O1574" s="2"/>
      <c r="P1574" s="2"/>
      <c r="Q1574" s="2"/>
      <c r="R1574" s="2"/>
      <c r="S1574" s="2"/>
    </row>
    <row r="1575" spans="8:19">
      <c r="H1575" s="3"/>
      <c r="I1575" s="3"/>
      <c r="J1575" s="2"/>
      <c r="K1575" s="2"/>
      <c r="L1575" s="2"/>
      <c r="M1575" s="2"/>
      <c r="N1575" s="2"/>
      <c r="O1575" s="2"/>
      <c r="P1575" s="2"/>
      <c r="Q1575" s="2"/>
      <c r="R1575" s="2"/>
      <c r="S1575" s="2"/>
    </row>
    <row r="1576" spans="8:19">
      <c r="H1576" s="3"/>
      <c r="I1576" s="3"/>
      <c r="J1576" s="2"/>
      <c r="K1576" s="2"/>
      <c r="L1576" s="2"/>
      <c r="M1576" s="2"/>
      <c r="N1576" s="2"/>
      <c r="O1576" s="2"/>
      <c r="P1576" s="2"/>
      <c r="Q1576" s="2"/>
      <c r="R1576" s="2"/>
      <c r="S1576" s="2"/>
    </row>
    <row r="1577" spans="8:19">
      <c r="H1577" s="3"/>
      <c r="I1577" s="3"/>
      <c r="J1577" s="2"/>
      <c r="K1577" s="2"/>
      <c r="L1577" s="2"/>
      <c r="M1577" s="2"/>
      <c r="N1577" s="2"/>
      <c r="O1577" s="2"/>
      <c r="P1577" s="2"/>
      <c r="Q1577" s="2"/>
      <c r="R1577" s="2"/>
      <c r="S1577" s="2"/>
    </row>
    <row r="1578" spans="8:19">
      <c r="H1578" s="3"/>
      <c r="I1578" s="3"/>
      <c r="J1578" s="2"/>
      <c r="K1578" s="2"/>
      <c r="L1578" s="2"/>
      <c r="M1578" s="2"/>
      <c r="N1578" s="2"/>
      <c r="O1578" s="2"/>
      <c r="P1578" s="2"/>
      <c r="Q1578" s="2"/>
      <c r="R1578" s="2"/>
      <c r="S1578" s="2"/>
    </row>
    <row r="1579" spans="8:19">
      <c r="H1579" s="3"/>
      <c r="I1579" s="3"/>
      <c r="J1579" s="2"/>
      <c r="K1579" s="2"/>
      <c r="L1579" s="2"/>
      <c r="M1579" s="2"/>
      <c r="N1579" s="2"/>
      <c r="O1579" s="2"/>
      <c r="P1579" s="2"/>
      <c r="Q1579" s="2"/>
      <c r="R1579" s="2"/>
      <c r="S1579" s="2"/>
    </row>
    <row r="1580" spans="8:19">
      <c r="H1580" s="3"/>
      <c r="I1580" s="3"/>
      <c r="J1580" s="2"/>
      <c r="K1580" s="2"/>
      <c r="L1580" s="2"/>
      <c r="M1580" s="2"/>
      <c r="N1580" s="2"/>
      <c r="O1580" s="2"/>
      <c r="P1580" s="2"/>
      <c r="Q1580" s="2"/>
      <c r="R1580" s="2"/>
      <c r="S1580" s="2"/>
    </row>
    <row r="1581" spans="8:19">
      <c r="H1581" s="3"/>
      <c r="I1581" s="3"/>
      <c r="J1581" s="2"/>
      <c r="K1581" s="2"/>
      <c r="L1581" s="2"/>
      <c r="M1581" s="2"/>
      <c r="N1581" s="2"/>
      <c r="O1581" s="2"/>
      <c r="P1581" s="2"/>
      <c r="Q1581" s="2"/>
      <c r="R1581" s="2"/>
      <c r="S1581" s="2"/>
    </row>
    <row r="1582" spans="8:19">
      <c r="H1582" s="3"/>
      <c r="I1582" s="3"/>
      <c r="J1582" s="2"/>
      <c r="K1582" s="2"/>
      <c r="L1582" s="2"/>
      <c r="M1582" s="2"/>
      <c r="N1582" s="2"/>
      <c r="O1582" s="2"/>
      <c r="P1582" s="2"/>
      <c r="Q1582" s="2"/>
      <c r="R1582" s="2"/>
      <c r="S1582" s="2"/>
    </row>
    <row r="1583" spans="8:19">
      <c r="H1583" s="3"/>
      <c r="I1583" s="3"/>
      <c r="J1583" s="2"/>
      <c r="K1583" s="2"/>
      <c r="L1583" s="2"/>
      <c r="M1583" s="2"/>
      <c r="N1583" s="2"/>
      <c r="O1583" s="2"/>
      <c r="P1583" s="2"/>
      <c r="Q1583" s="2"/>
      <c r="R1583" s="2"/>
      <c r="S1583" s="2"/>
    </row>
    <row r="1584" spans="8:19">
      <c r="H1584" s="3"/>
      <c r="I1584" s="3"/>
      <c r="J1584" s="2"/>
      <c r="K1584" s="2"/>
      <c r="L1584" s="2"/>
      <c r="M1584" s="2"/>
      <c r="N1584" s="2"/>
      <c r="O1584" s="2"/>
      <c r="P1584" s="2"/>
      <c r="Q1584" s="2"/>
      <c r="R1584" s="2"/>
      <c r="S1584" s="2"/>
    </row>
    <row r="1585" spans="8:19">
      <c r="H1585" s="3"/>
      <c r="I1585" s="3"/>
      <c r="J1585" s="2"/>
      <c r="K1585" s="2"/>
      <c r="L1585" s="2"/>
      <c r="M1585" s="2"/>
      <c r="N1585" s="2"/>
      <c r="O1585" s="2"/>
      <c r="P1585" s="2"/>
      <c r="Q1585" s="2"/>
      <c r="R1585" s="2"/>
      <c r="S1585" s="2"/>
    </row>
    <row r="1586" spans="8:19">
      <c r="H1586" s="3"/>
      <c r="I1586" s="3"/>
      <c r="J1586" s="2"/>
      <c r="K1586" s="2"/>
      <c r="L1586" s="2"/>
      <c r="M1586" s="2"/>
      <c r="N1586" s="2"/>
      <c r="O1586" s="2"/>
      <c r="P1586" s="2"/>
      <c r="Q1586" s="2"/>
      <c r="R1586" s="2"/>
      <c r="S1586" s="2"/>
    </row>
    <row r="1587" spans="8:19">
      <c r="H1587" s="3"/>
      <c r="I1587" s="3"/>
      <c r="J1587" s="2"/>
      <c r="K1587" s="2"/>
      <c r="L1587" s="2"/>
      <c r="M1587" s="2"/>
      <c r="N1587" s="2"/>
      <c r="O1587" s="2"/>
      <c r="P1587" s="2"/>
      <c r="Q1587" s="2"/>
      <c r="R1587" s="2"/>
      <c r="S1587" s="2"/>
    </row>
    <row r="1588" spans="8:19">
      <c r="H1588" s="3"/>
      <c r="I1588" s="3"/>
      <c r="J1588" s="2"/>
      <c r="K1588" s="2"/>
      <c r="L1588" s="2"/>
      <c r="M1588" s="2"/>
      <c r="N1588" s="2"/>
      <c r="O1588" s="2"/>
      <c r="P1588" s="2"/>
      <c r="Q1588" s="2"/>
      <c r="R1588" s="2"/>
      <c r="S1588" s="2"/>
    </row>
    <row r="1589" spans="8:19">
      <c r="H1589" s="3"/>
      <c r="I1589" s="3"/>
      <c r="J1589" s="2"/>
      <c r="K1589" s="2"/>
      <c r="L1589" s="2"/>
      <c r="M1589" s="2"/>
      <c r="N1589" s="2"/>
      <c r="O1589" s="2"/>
      <c r="P1589" s="2"/>
      <c r="Q1589" s="2"/>
      <c r="R1589" s="2"/>
      <c r="S1589" s="2"/>
    </row>
    <row r="1590" spans="8:19">
      <c r="H1590" s="3"/>
      <c r="I1590" s="3"/>
      <c r="J1590" s="2"/>
      <c r="K1590" s="2"/>
      <c r="L1590" s="2"/>
      <c r="M1590" s="2"/>
      <c r="N1590" s="2"/>
      <c r="O1590" s="2"/>
      <c r="P1590" s="2"/>
      <c r="Q1590" s="2"/>
      <c r="R1590" s="2"/>
      <c r="S1590" s="2"/>
    </row>
    <row r="1591" spans="8:19">
      <c r="H1591" s="3"/>
      <c r="I1591" s="3"/>
      <c r="J1591" s="2"/>
      <c r="K1591" s="2"/>
      <c r="L1591" s="2"/>
      <c r="M1591" s="2"/>
      <c r="N1591" s="2"/>
      <c r="O1591" s="2"/>
      <c r="P1591" s="2"/>
      <c r="Q1591" s="2"/>
      <c r="R1591" s="2"/>
      <c r="S1591" s="2"/>
    </row>
    <row r="1592" spans="8:19">
      <c r="H1592" s="3"/>
      <c r="I1592" s="3"/>
      <c r="J1592" s="2"/>
      <c r="K1592" s="2"/>
      <c r="L1592" s="2"/>
      <c r="M1592" s="2"/>
      <c r="N1592" s="2"/>
      <c r="O1592" s="2"/>
      <c r="P1592" s="2"/>
      <c r="Q1592" s="2"/>
      <c r="R1592" s="2"/>
      <c r="S1592" s="2"/>
    </row>
    <row r="1593" spans="8:19">
      <c r="H1593" s="3"/>
      <c r="I1593" s="3"/>
      <c r="J1593" s="2"/>
      <c r="K1593" s="2"/>
      <c r="L1593" s="2"/>
      <c r="M1593" s="2"/>
      <c r="N1593" s="2"/>
      <c r="O1593" s="2"/>
      <c r="P1593" s="2"/>
      <c r="Q1593" s="2"/>
      <c r="R1593" s="2"/>
      <c r="S1593" s="2"/>
    </row>
    <row r="1594" spans="8:19">
      <c r="H1594" s="3"/>
      <c r="I1594" s="3"/>
      <c r="J1594" s="2"/>
      <c r="K1594" s="2"/>
      <c r="L1594" s="2"/>
      <c r="M1594" s="2"/>
      <c r="N1594" s="2"/>
      <c r="O1594" s="2"/>
      <c r="P1594" s="2"/>
      <c r="Q1594" s="2"/>
      <c r="R1594" s="2"/>
      <c r="S1594" s="2"/>
    </row>
    <row r="1595" spans="8:19">
      <c r="H1595" s="3"/>
      <c r="I1595" s="3"/>
      <c r="J1595" s="2"/>
      <c r="K1595" s="2"/>
      <c r="L1595" s="2"/>
      <c r="M1595" s="2"/>
      <c r="N1595" s="2"/>
      <c r="O1595" s="2"/>
      <c r="P1595" s="2"/>
      <c r="Q1595" s="2"/>
      <c r="R1595" s="2"/>
      <c r="S1595" s="2"/>
    </row>
    <row r="1596" spans="8:19">
      <c r="H1596" s="3"/>
      <c r="I1596" s="3"/>
      <c r="J1596" s="2"/>
      <c r="K1596" s="2"/>
      <c r="L1596" s="2"/>
      <c r="M1596" s="2"/>
      <c r="N1596" s="2"/>
      <c r="O1596" s="2"/>
      <c r="P1596" s="2"/>
      <c r="Q1596" s="2"/>
      <c r="R1596" s="2"/>
      <c r="S1596" s="2"/>
    </row>
    <row r="1597" spans="8:19">
      <c r="H1597" s="3"/>
      <c r="I1597" s="3"/>
      <c r="J1597" s="2"/>
      <c r="K1597" s="2"/>
      <c r="L1597" s="2"/>
      <c r="M1597" s="2"/>
      <c r="N1597" s="2"/>
      <c r="O1597" s="2"/>
      <c r="P1597" s="2"/>
      <c r="Q1597" s="2"/>
      <c r="R1597" s="2"/>
      <c r="S1597" s="2"/>
    </row>
    <row r="1598" spans="8:19">
      <c r="H1598" s="3"/>
      <c r="I1598" s="3"/>
      <c r="J1598" s="2"/>
      <c r="K1598" s="2"/>
      <c r="L1598" s="2"/>
      <c r="M1598" s="2"/>
      <c r="N1598" s="2"/>
      <c r="O1598" s="2"/>
      <c r="P1598" s="2"/>
      <c r="Q1598" s="2"/>
      <c r="R1598" s="2"/>
      <c r="S1598" s="2"/>
    </row>
    <row r="1599" spans="8:19">
      <c r="H1599" s="3"/>
      <c r="I1599" s="3"/>
      <c r="J1599" s="2"/>
      <c r="K1599" s="2"/>
      <c r="L1599" s="2"/>
      <c r="M1599" s="2"/>
      <c r="N1599" s="2"/>
      <c r="O1599" s="2"/>
      <c r="P1599" s="2"/>
      <c r="Q1599" s="2"/>
      <c r="R1599" s="2"/>
      <c r="S1599" s="2"/>
    </row>
    <row r="1600" spans="8:19">
      <c r="H1600" s="3"/>
      <c r="I1600" s="3"/>
      <c r="J1600" s="2"/>
      <c r="K1600" s="2"/>
      <c r="L1600" s="2"/>
      <c r="M1600" s="2"/>
      <c r="N1600" s="2"/>
      <c r="O1600" s="2"/>
      <c r="P1600" s="2"/>
      <c r="Q1600" s="2"/>
      <c r="R1600" s="2"/>
      <c r="S1600" s="2"/>
    </row>
    <row r="1601" spans="8:19">
      <c r="H1601" s="3"/>
      <c r="I1601" s="3"/>
      <c r="J1601" s="2"/>
      <c r="K1601" s="2"/>
      <c r="L1601" s="2"/>
      <c r="M1601" s="2"/>
      <c r="N1601" s="2"/>
      <c r="O1601" s="2"/>
      <c r="P1601" s="2"/>
      <c r="Q1601" s="2"/>
      <c r="R1601" s="2"/>
      <c r="S1601" s="2"/>
    </row>
    <row r="1602" spans="8:19">
      <c r="H1602" s="3"/>
      <c r="I1602" s="3"/>
      <c r="J1602" s="2"/>
      <c r="K1602" s="2"/>
      <c r="L1602" s="2"/>
      <c r="M1602" s="2"/>
      <c r="N1602" s="2"/>
      <c r="O1602" s="2"/>
      <c r="P1602" s="2"/>
      <c r="Q1602" s="2"/>
      <c r="R1602" s="2"/>
      <c r="S1602" s="2"/>
    </row>
    <row r="1603" spans="8:19">
      <c r="H1603" s="3"/>
      <c r="I1603" s="3"/>
      <c r="J1603" s="2"/>
      <c r="K1603" s="2"/>
      <c r="L1603" s="2"/>
      <c r="M1603" s="2"/>
      <c r="N1603" s="2"/>
      <c r="O1603" s="2"/>
      <c r="P1603" s="2"/>
      <c r="Q1603" s="2"/>
      <c r="R1603" s="2"/>
      <c r="S1603" s="2"/>
    </row>
    <row r="1604" spans="8:19">
      <c r="H1604" s="3"/>
      <c r="I1604" s="3"/>
      <c r="J1604" s="2"/>
      <c r="K1604" s="2"/>
      <c r="L1604" s="2"/>
      <c r="M1604" s="2"/>
      <c r="N1604" s="2"/>
      <c r="O1604" s="2"/>
      <c r="P1604" s="2"/>
      <c r="Q1604" s="2"/>
      <c r="R1604" s="2"/>
      <c r="S1604" s="2"/>
    </row>
    <row r="1605" spans="8:19">
      <c r="H1605" s="3"/>
      <c r="I1605" s="3"/>
      <c r="J1605" s="2"/>
      <c r="K1605" s="2"/>
      <c r="L1605" s="2"/>
      <c r="M1605" s="2"/>
      <c r="N1605" s="2"/>
      <c r="O1605" s="2"/>
      <c r="P1605" s="2"/>
      <c r="Q1605" s="2"/>
      <c r="R1605" s="2"/>
      <c r="S1605" s="2"/>
    </row>
    <row r="1606" spans="8:19">
      <c r="H1606" s="3"/>
      <c r="I1606" s="3"/>
      <c r="J1606" s="2"/>
      <c r="K1606" s="2"/>
      <c r="L1606" s="2"/>
      <c r="M1606" s="2"/>
      <c r="N1606" s="2"/>
      <c r="O1606" s="2"/>
      <c r="P1606" s="2"/>
      <c r="Q1606" s="2"/>
      <c r="R1606" s="2"/>
      <c r="S1606" s="2"/>
    </row>
    <row r="1607" spans="8:19">
      <c r="H1607" s="3"/>
      <c r="I1607" s="3"/>
      <c r="J1607" s="2"/>
      <c r="K1607" s="2"/>
      <c r="L1607" s="2"/>
      <c r="M1607" s="2"/>
      <c r="N1607" s="2"/>
      <c r="O1607" s="2"/>
      <c r="P1607" s="2"/>
      <c r="Q1607" s="2"/>
      <c r="R1607" s="2"/>
      <c r="S1607" s="2"/>
    </row>
    <row r="1608" spans="8:19">
      <c r="H1608" s="3"/>
      <c r="I1608" s="3"/>
      <c r="J1608" s="2"/>
      <c r="K1608" s="2"/>
      <c r="L1608" s="2"/>
      <c r="M1608" s="2"/>
      <c r="N1608" s="2"/>
      <c r="O1608" s="2"/>
      <c r="P1608" s="2"/>
      <c r="Q1608" s="2"/>
      <c r="R1608" s="2"/>
      <c r="S1608" s="2"/>
    </row>
    <row r="1609" spans="8:19">
      <c r="H1609" s="3"/>
      <c r="I1609" s="3"/>
      <c r="J1609" s="2"/>
      <c r="K1609" s="2"/>
      <c r="L1609" s="2"/>
      <c r="M1609" s="2"/>
      <c r="N1609" s="2"/>
      <c r="O1609" s="2"/>
      <c r="P1609" s="2"/>
      <c r="Q1609" s="2"/>
      <c r="R1609" s="2"/>
      <c r="S1609" s="2"/>
    </row>
    <row r="1610" spans="8:19">
      <c r="H1610" s="3"/>
      <c r="I1610" s="3"/>
      <c r="J1610" s="2"/>
      <c r="K1610" s="2"/>
      <c r="L1610" s="2"/>
      <c r="M1610" s="2"/>
      <c r="N1610" s="2"/>
      <c r="O1610" s="2"/>
      <c r="P1610" s="2"/>
      <c r="Q1610" s="2"/>
      <c r="R1610" s="2"/>
      <c r="S1610" s="2"/>
    </row>
    <row r="1611" spans="8:19">
      <c r="H1611" s="3"/>
      <c r="I1611" s="3"/>
      <c r="J1611" s="2"/>
      <c r="K1611" s="2"/>
      <c r="L1611" s="2"/>
      <c r="M1611" s="2"/>
      <c r="N1611" s="2"/>
      <c r="O1611" s="2"/>
      <c r="P1611" s="2"/>
      <c r="Q1611" s="2"/>
      <c r="R1611" s="2"/>
      <c r="S1611" s="2"/>
    </row>
    <row r="1612" spans="8:19">
      <c r="H1612" s="3"/>
      <c r="I1612" s="3"/>
      <c r="J1612" s="2"/>
      <c r="K1612" s="2"/>
      <c r="L1612" s="2"/>
      <c r="M1612" s="2"/>
      <c r="N1612" s="2"/>
      <c r="O1612" s="2"/>
      <c r="P1612" s="2"/>
      <c r="Q1612" s="2"/>
      <c r="R1612" s="2"/>
      <c r="S1612" s="2"/>
    </row>
    <row r="1613" spans="8:19">
      <c r="H1613" s="3"/>
      <c r="I1613" s="3"/>
      <c r="J1613" s="2"/>
      <c r="K1613" s="2"/>
      <c r="L1613" s="2"/>
      <c r="M1613" s="2"/>
      <c r="N1613" s="2"/>
      <c r="O1613" s="2"/>
      <c r="P1613" s="2"/>
      <c r="Q1613" s="2"/>
      <c r="R1613" s="2"/>
      <c r="S1613" s="2"/>
    </row>
    <row r="1614" spans="8:19">
      <c r="H1614" s="3"/>
      <c r="I1614" s="3"/>
      <c r="J1614" s="2"/>
      <c r="K1614" s="2"/>
      <c r="L1614" s="2"/>
      <c r="M1614" s="2"/>
      <c r="N1614" s="2"/>
      <c r="O1614" s="2"/>
      <c r="P1614" s="2"/>
      <c r="Q1614" s="2"/>
      <c r="R1614" s="2"/>
      <c r="S1614" s="2"/>
    </row>
    <row r="1615" spans="8:19">
      <c r="H1615" s="3"/>
      <c r="I1615" s="3"/>
      <c r="J1615" s="2"/>
      <c r="K1615" s="2"/>
      <c r="L1615" s="2"/>
      <c r="M1615" s="2"/>
      <c r="N1615" s="2"/>
      <c r="O1615" s="2"/>
      <c r="P1615" s="2"/>
      <c r="Q1615" s="2"/>
      <c r="R1615" s="2"/>
      <c r="S1615" s="2"/>
    </row>
    <row r="1616" spans="8:19">
      <c r="H1616" s="3"/>
      <c r="I1616" s="3"/>
      <c r="J1616" s="2"/>
      <c r="K1616" s="2"/>
      <c r="L1616" s="2"/>
      <c r="M1616" s="2"/>
      <c r="N1616" s="2"/>
      <c r="O1616" s="2"/>
      <c r="P1616" s="2"/>
      <c r="Q1616" s="2"/>
      <c r="R1616" s="2"/>
      <c r="S1616" s="2"/>
    </row>
    <row r="1617" spans="8:19">
      <c r="H1617" s="3"/>
      <c r="I1617" s="3"/>
      <c r="J1617" s="2"/>
      <c r="K1617" s="2"/>
      <c r="L1617" s="2"/>
      <c r="M1617" s="2"/>
      <c r="N1617" s="2"/>
      <c r="O1617" s="2"/>
      <c r="P1617" s="2"/>
      <c r="Q1617" s="2"/>
      <c r="R1617" s="2"/>
      <c r="S1617" s="2"/>
    </row>
    <row r="1618" spans="8:19">
      <c r="H1618" s="3"/>
      <c r="I1618" s="3"/>
      <c r="J1618" s="2"/>
      <c r="K1618" s="2"/>
      <c r="L1618" s="2"/>
      <c r="M1618" s="2"/>
      <c r="N1618" s="2"/>
      <c r="O1618" s="2"/>
      <c r="P1618" s="2"/>
      <c r="Q1618" s="2"/>
      <c r="R1618" s="2"/>
      <c r="S1618" s="2"/>
    </row>
    <row r="1619" spans="8:19">
      <c r="H1619" s="3"/>
      <c r="I1619" s="3"/>
      <c r="J1619" s="2"/>
      <c r="K1619" s="2"/>
      <c r="L1619" s="2"/>
      <c r="M1619" s="2"/>
      <c r="N1619" s="2"/>
      <c r="O1619" s="2"/>
      <c r="P1619" s="2"/>
      <c r="Q1619" s="2"/>
      <c r="R1619" s="2"/>
      <c r="S1619" s="2"/>
    </row>
    <row r="1620" spans="8:19">
      <c r="H1620" s="3"/>
      <c r="I1620" s="3"/>
      <c r="J1620" s="2"/>
      <c r="K1620" s="2"/>
      <c r="L1620" s="2"/>
      <c r="M1620" s="2"/>
      <c r="N1620" s="2"/>
      <c r="O1620" s="2"/>
      <c r="P1620" s="2"/>
      <c r="Q1620" s="2"/>
      <c r="R1620" s="2"/>
      <c r="S1620" s="2"/>
    </row>
    <row r="1621" spans="8:19">
      <c r="H1621" s="3"/>
      <c r="I1621" s="3"/>
      <c r="J1621" s="2"/>
      <c r="K1621" s="2"/>
      <c r="L1621" s="2"/>
      <c r="M1621" s="2"/>
      <c r="N1621" s="2"/>
      <c r="O1621" s="2"/>
      <c r="P1621" s="2"/>
      <c r="Q1621" s="2"/>
      <c r="R1621" s="2"/>
      <c r="S1621" s="2"/>
    </row>
    <row r="1622" spans="8:19">
      <c r="H1622" s="3"/>
      <c r="I1622" s="3"/>
      <c r="J1622" s="2"/>
      <c r="K1622" s="2"/>
      <c r="L1622" s="2"/>
      <c r="M1622" s="2"/>
      <c r="N1622" s="2"/>
      <c r="O1622" s="2"/>
      <c r="P1622" s="2"/>
      <c r="Q1622" s="2"/>
      <c r="R1622" s="2"/>
      <c r="S1622" s="2"/>
    </row>
    <row r="1623" spans="8:19">
      <c r="H1623" s="3"/>
      <c r="I1623" s="3"/>
      <c r="J1623" s="2"/>
      <c r="K1623" s="2"/>
      <c r="L1623" s="2"/>
      <c r="M1623" s="2"/>
      <c r="N1623" s="2"/>
      <c r="O1623" s="2"/>
      <c r="P1623" s="2"/>
      <c r="Q1623" s="2"/>
      <c r="R1623" s="2"/>
      <c r="S1623" s="2"/>
    </row>
    <row r="1624" spans="8:19">
      <c r="H1624" s="3"/>
      <c r="I1624" s="3"/>
      <c r="J1624" s="2"/>
      <c r="K1624" s="2"/>
      <c r="L1624" s="2"/>
      <c r="M1624" s="2"/>
      <c r="N1624" s="2"/>
      <c r="O1624" s="2"/>
      <c r="P1624" s="2"/>
      <c r="Q1624" s="2"/>
      <c r="R1624" s="2"/>
      <c r="S1624" s="2"/>
    </row>
    <row r="1625" spans="8:19">
      <c r="H1625" s="3"/>
      <c r="I1625" s="3"/>
      <c r="J1625" s="2"/>
      <c r="K1625" s="2"/>
      <c r="L1625" s="2"/>
      <c r="M1625" s="2"/>
      <c r="N1625" s="2"/>
      <c r="O1625" s="2"/>
      <c r="P1625" s="2"/>
      <c r="Q1625" s="2"/>
      <c r="R1625" s="2"/>
      <c r="S1625" s="2"/>
    </row>
    <row r="1626" spans="8:19">
      <c r="H1626" s="3"/>
      <c r="I1626" s="3"/>
      <c r="J1626" s="2"/>
      <c r="K1626" s="2"/>
      <c r="L1626" s="2"/>
      <c r="M1626" s="2"/>
      <c r="N1626" s="2"/>
      <c r="O1626" s="2"/>
      <c r="P1626" s="2"/>
      <c r="Q1626" s="2"/>
      <c r="R1626" s="2"/>
      <c r="S1626" s="2"/>
    </row>
    <row r="1627" spans="8:19">
      <c r="H1627" s="3"/>
      <c r="I1627" s="3"/>
      <c r="J1627" s="2"/>
      <c r="K1627" s="2"/>
      <c r="L1627" s="2"/>
      <c r="M1627" s="2"/>
      <c r="N1627" s="2"/>
      <c r="O1627" s="2"/>
      <c r="P1627" s="2"/>
      <c r="Q1627" s="2"/>
      <c r="R1627" s="2"/>
      <c r="S1627" s="2"/>
    </row>
    <row r="1628" spans="8:19">
      <c r="H1628" s="3"/>
      <c r="I1628" s="3"/>
      <c r="J1628" s="2"/>
      <c r="K1628" s="2"/>
      <c r="L1628" s="2"/>
      <c r="M1628" s="2"/>
      <c r="N1628" s="2"/>
      <c r="O1628" s="2"/>
      <c r="P1628" s="2"/>
      <c r="Q1628" s="2"/>
      <c r="R1628" s="2"/>
      <c r="S1628" s="2"/>
    </row>
    <row r="1629" spans="8:19">
      <c r="H1629" s="3"/>
      <c r="I1629" s="3"/>
      <c r="J1629" s="2"/>
      <c r="K1629" s="2"/>
      <c r="L1629" s="2"/>
      <c r="M1629" s="2"/>
      <c r="N1629" s="2"/>
      <c r="O1629" s="2"/>
      <c r="P1629" s="2"/>
      <c r="Q1629" s="2"/>
      <c r="R1629" s="2"/>
      <c r="S1629" s="2"/>
    </row>
    <row r="1630" spans="8:19">
      <c r="H1630" s="3"/>
      <c r="I1630" s="3"/>
      <c r="J1630" s="2"/>
      <c r="K1630" s="2"/>
      <c r="L1630" s="2"/>
      <c r="M1630" s="2"/>
      <c r="N1630" s="2"/>
      <c r="O1630" s="2"/>
      <c r="P1630" s="2"/>
      <c r="Q1630" s="2"/>
      <c r="R1630" s="2"/>
      <c r="S1630" s="2"/>
    </row>
    <row r="1631" spans="8:19">
      <c r="H1631" s="3"/>
      <c r="I1631" s="3"/>
      <c r="J1631" s="2"/>
      <c r="K1631" s="2"/>
      <c r="L1631" s="2"/>
      <c r="M1631" s="2"/>
      <c r="N1631" s="2"/>
      <c r="O1631" s="2"/>
      <c r="P1631" s="2"/>
      <c r="Q1631" s="2"/>
      <c r="R1631" s="2"/>
      <c r="S1631" s="2"/>
    </row>
    <row r="1632" spans="8:19">
      <c r="H1632" s="3"/>
      <c r="I1632" s="3"/>
      <c r="J1632" s="2"/>
      <c r="K1632" s="2"/>
      <c r="L1632" s="2"/>
      <c r="M1632" s="2"/>
      <c r="N1632" s="2"/>
      <c r="O1632" s="2"/>
      <c r="P1632" s="2"/>
      <c r="Q1632" s="2"/>
      <c r="R1632" s="2"/>
      <c r="S1632" s="2"/>
    </row>
    <row r="1633" spans="8:19">
      <c r="H1633" s="3"/>
      <c r="I1633" s="3"/>
      <c r="J1633" s="2"/>
      <c r="K1633" s="2"/>
      <c r="L1633" s="2"/>
      <c r="M1633" s="2"/>
      <c r="N1633" s="2"/>
      <c r="O1633" s="2"/>
      <c r="P1633" s="2"/>
      <c r="Q1633" s="2"/>
      <c r="R1633" s="2"/>
      <c r="S1633" s="2"/>
    </row>
    <row r="1634" spans="8:19">
      <c r="H1634" s="3"/>
      <c r="I1634" s="3"/>
      <c r="J1634" s="2"/>
      <c r="K1634" s="2"/>
      <c r="L1634" s="2"/>
      <c r="M1634" s="2"/>
      <c r="N1634" s="2"/>
      <c r="O1634" s="2"/>
      <c r="P1634" s="2"/>
      <c r="Q1634" s="2"/>
      <c r="R1634" s="2"/>
      <c r="S1634" s="2"/>
    </row>
    <row r="1635" spans="8:19">
      <c r="H1635" s="3"/>
      <c r="I1635" s="3"/>
      <c r="J1635" s="2"/>
      <c r="K1635" s="2"/>
      <c r="L1635" s="2"/>
      <c r="M1635" s="2"/>
      <c r="N1635" s="2"/>
      <c r="O1635" s="2"/>
      <c r="P1635" s="2"/>
      <c r="Q1635" s="2"/>
      <c r="R1635" s="2"/>
      <c r="S1635" s="2"/>
    </row>
    <row r="1636" spans="8:19">
      <c r="H1636" s="3"/>
      <c r="I1636" s="3"/>
      <c r="J1636" s="2"/>
      <c r="K1636" s="2"/>
      <c r="L1636" s="2"/>
      <c r="M1636" s="2"/>
      <c r="N1636" s="2"/>
      <c r="O1636" s="2"/>
      <c r="P1636" s="2"/>
      <c r="Q1636" s="2"/>
      <c r="R1636" s="2"/>
      <c r="S1636" s="2"/>
    </row>
    <row r="1637" spans="8:19">
      <c r="H1637" s="3"/>
      <c r="I1637" s="3"/>
      <c r="J1637" s="2"/>
      <c r="K1637" s="2"/>
      <c r="L1637" s="2"/>
      <c r="M1637" s="2"/>
      <c r="N1637" s="2"/>
      <c r="O1637" s="2"/>
      <c r="P1637" s="2"/>
      <c r="Q1637" s="2"/>
      <c r="R1637" s="2"/>
      <c r="S1637" s="2"/>
    </row>
    <row r="1638" spans="8:19">
      <c r="H1638" s="3"/>
      <c r="I1638" s="3"/>
      <c r="J1638" s="2"/>
      <c r="K1638" s="2"/>
      <c r="L1638" s="2"/>
      <c r="M1638" s="2"/>
      <c r="N1638" s="2"/>
      <c r="O1638" s="2"/>
      <c r="P1638" s="2"/>
      <c r="Q1638" s="2"/>
      <c r="R1638" s="2"/>
      <c r="S1638" s="2"/>
    </row>
    <row r="1639" spans="8:19">
      <c r="H1639" s="3"/>
      <c r="I1639" s="3"/>
      <c r="J1639" s="2"/>
      <c r="K1639" s="2"/>
      <c r="L1639" s="2"/>
      <c r="M1639" s="2"/>
      <c r="N1639" s="2"/>
      <c r="O1639" s="2"/>
      <c r="P1639" s="2"/>
      <c r="Q1639" s="2"/>
      <c r="R1639" s="2"/>
      <c r="S1639" s="2"/>
    </row>
    <row r="1640" spans="8:19">
      <c r="H1640" s="3"/>
      <c r="I1640" s="3"/>
      <c r="J1640" s="2"/>
      <c r="K1640" s="2"/>
      <c r="L1640" s="2"/>
      <c r="M1640" s="2"/>
      <c r="N1640" s="2"/>
      <c r="O1640" s="2"/>
      <c r="P1640" s="2"/>
      <c r="Q1640" s="2"/>
      <c r="R1640" s="2"/>
      <c r="S1640" s="2"/>
    </row>
    <row r="1641" spans="8:19">
      <c r="H1641" s="3"/>
      <c r="I1641" s="3"/>
      <c r="J1641" s="2"/>
      <c r="K1641" s="2"/>
      <c r="L1641" s="2"/>
      <c r="M1641" s="2"/>
      <c r="N1641" s="2"/>
      <c r="O1641" s="2"/>
      <c r="P1641" s="2"/>
      <c r="Q1641" s="2"/>
      <c r="R1641" s="2"/>
      <c r="S1641" s="2"/>
    </row>
    <row r="1642" spans="8:19">
      <c r="H1642" s="3"/>
      <c r="I1642" s="3"/>
      <c r="J1642" s="2"/>
      <c r="K1642" s="2"/>
      <c r="L1642" s="2"/>
      <c r="M1642" s="2"/>
      <c r="N1642" s="2"/>
      <c r="O1642" s="2"/>
      <c r="P1642" s="2"/>
      <c r="Q1642" s="2"/>
      <c r="R1642" s="2"/>
      <c r="S1642" s="2"/>
    </row>
    <row r="1643" spans="8:19">
      <c r="H1643" s="3"/>
      <c r="I1643" s="3"/>
      <c r="J1643" s="2"/>
      <c r="K1643" s="2"/>
      <c r="L1643" s="2"/>
      <c r="M1643" s="2"/>
      <c r="N1643" s="2"/>
      <c r="O1643" s="2"/>
      <c r="P1643" s="2"/>
      <c r="Q1643" s="2"/>
      <c r="R1643" s="2"/>
      <c r="S1643" s="2"/>
    </row>
    <row r="1644" spans="8:19">
      <c r="H1644" s="3"/>
      <c r="I1644" s="3"/>
      <c r="J1644" s="2"/>
      <c r="K1644" s="2"/>
      <c r="L1644" s="2"/>
      <c r="M1644" s="2"/>
      <c r="N1644" s="2"/>
      <c r="O1644" s="2"/>
      <c r="P1644" s="2"/>
      <c r="Q1644" s="2"/>
      <c r="R1644" s="2"/>
      <c r="S1644" s="2"/>
    </row>
    <row r="1645" spans="8:19">
      <c r="H1645" s="3"/>
      <c r="I1645" s="3"/>
      <c r="J1645" s="2"/>
      <c r="K1645" s="2"/>
      <c r="L1645" s="2"/>
      <c r="M1645" s="2"/>
      <c r="N1645" s="2"/>
      <c r="O1645" s="2"/>
      <c r="P1645" s="2"/>
      <c r="Q1645" s="2"/>
      <c r="R1645" s="2"/>
      <c r="S1645" s="2"/>
    </row>
    <row r="1646" spans="8:19">
      <c r="H1646" s="3"/>
      <c r="I1646" s="3"/>
      <c r="J1646" s="2"/>
      <c r="K1646" s="2"/>
      <c r="L1646" s="2"/>
      <c r="M1646" s="2"/>
      <c r="N1646" s="2"/>
      <c r="O1646" s="2"/>
      <c r="P1646" s="2"/>
      <c r="Q1646" s="2"/>
      <c r="R1646" s="2"/>
      <c r="S1646" s="2"/>
    </row>
    <row r="1647" spans="8:19">
      <c r="H1647" s="3"/>
      <c r="I1647" s="3"/>
      <c r="J1647" s="2"/>
      <c r="K1647" s="2"/>
      <c r="L1647" s="2"/>
      <c r="M1647" s="2"/>
      <c r="N1647" s="2"/>
      <c r="O1647" s="2"/>
      <c r="P1647" s="2"/>
      <c r="Q1647" s="2"/>
      <c r="R1647" s="2"/>
      <c r="S1647" s="2"/>
    </row>
    <row r="1648" spans="8:19">
      <c r="H1648" s="3"/>
      <c r="I1648" s="3"/>
      <c r="J1648" s="2"/>
      <c r="K1648" s="2"/>
      <c r="L1648" s="2"/>
      <c r="M1648" s="2"/>
      <c r="N1648" s="2"/>
      <c r="O1648" s="2"/>
      <c r="P1648" s="2"/>
      <c r="Q1648" s="2"/>
      <c r="R1648" s="2"/>
      <c r="S1648" s="2"/>
    </row>
    <row r="1649" spans="8:19">
      <c r="H1649" s="3"/>
      <c r="I1649" s="3"/>
      <c r="J1649" s="2"/>
      <c r="K1649" s="2"/>
      <c r="L1649" s="2"/>
      <c r="M1649" s="2"/>
      <c r="N1649" s="2"/>
      <c r="O1649" s="2"/>
      <c r="P1649" s="2"/>
      <c r="Q1649" s="2"/>
      <c r="R1649" s="2"/>
      <c r="S1649" s="2"/>
    </row>
    <row r="1650" spans="8:19">
      <c r="H1650" s="3"/>
      <c r="I1650" s="3"/>
      <c r="J1650" s="2"/>
      <c r="K1650" s="2"/>
      <c r="L1650" s="2"/>
      <c r="M1650" s="2"/>
      <c r="N1650" s="2"/>
      <c r="O1650" s="2"/>
      <c r="P1650" s="2"/>
      <c r="Q1650" s="2"/>
      <c r="R1650" s="2"/>
      <c r="S1650" s="2"/>
    </row>
    <row r="1651" spans="8:19">
      <c r="H1651" s="3"/>
      <c r="I1651" s="3"/>
      <c r="J1651" s="2"/>
      <c r="K1651" s="2"/>
      <c r="L1651" s="2"/>
      <c r="M1651" s="2"/>
      <c r="N1651" s="2"/>
      <c r="O1651" s="2"/>
      <c r="P1651" s="2"/>
      <c r="Q1651" s="2"/>
      <c r="R1651" s="2"/>
      <c r="S1651" s="2"/>
    </row>
    <row r="1652" spans="8:19">
      <c r="H1652" s="3"/>
      <c r="I1652" s="3"/>
      <c r="J1652" s="2"/>
      <c r="K1652" s="2"/>
      <c r="L1652" s="2"/>
      <c r="M1652" s="2"/>
      <c r="N1652" s="2"/>
      <c r="O1652" s="2"/>
      <c r="P1652" s="2"/>
      <c r="Q1652" s="2"/>
      <c r="R1652" s="2"/>
      <c r="S1652" s="2"/>
    </row>
    <row r="1653" spans="8:19">
      <c r="H1653" s="3"/>
      <c r="I1653" s="3"/>
      <c r="J1653" s="2"/>
      <c r="K1653" s="2"/>
      <c r="L1653" s="2"/>
      <c r="M1653" s="2"/>
      <c r="N1653" s="2"/>
      <c r="O1653" s="2"/>
      <c r="P1653" s="2"/>
      <c r="Q1653" s="2"/>
      <c r="R1653" s="2"/>
      <c r="S1653" s="2"/>
    </row>
    <row r="1654" spans="8:19">
      <c r="H1654" s="3"/>
      <c r="I1654" s="3"/>
      <c r="J1654" s="2"/>
      <c r="K1654" s="2"/>
      <c r="L1654" s="2"/>
      <c r="M1654" s="2"/>
      <c r="N1654" s="2"/>
      <c r="O1654" s="2"/>
      <c r="P1654" s="2"/>
      <c r="Q1654" s="2"/>
      <c r="R1654" s="2"/>
      <c r="S1654" s="2"/>
    </row>
    <row r="1655" spans="8:19">
      <c r="H1655" s="3"/>
      <c r="I1655" s="3"/>
      <c r="J1655" s="2"/>
      <c r="K1655" s="2"/>
      <c r="L1655" s="2"/>
      <c r="M1655" s="2"/>
      <c r="N1655" s="2"/>
      <c r="O1655" s="2"/>
      <c r="P1655" s="2"/>
      <c r="Q1655" s="2"/>
      <c r="R1655" s="2"/>
      <c r="S1655" s="2"/>
    </row>
    <row r="1656" spans="8:19">
      <c r="H1656" s="3"/>
      <c r="I1656" s="3"/>
      <c r="J1656" s="2"/>
      <c r="K1656" s="2"/>
      <c r="L1656" s="2"/>
      <c r="M1656" s="2"/>
      <c r="N1656" s="2"/>
      <c r="O1656" s="2"/>
      <c r="P1656" s="2"/>
      <c r="Q1656" s="2"/>
      <c r="R1656" s="2"/>
      <c r="S1656" s="2"/>
    </row>
    <row r="1657" spans="8:19">
      <c r="H1657" s="3"/>
      <c r="I1657" s="3"/>
      <c r="J1657" s="2"/>
      <c r="K1657" s="2"/>
      <c r="L1657" s="2"/>
      <c r="M1657" s="2"/>
      <c r="N1657" s="2"/>
      <c r="O1657" s="2"/>
      <c r="P1657" s="2"/>
      <c r="Q1657" s="2"/>
      <c r="R1657" s="2"/>
      <c r="S1657" s="2"/>
    </row>
    <row r="1658" spans="8:19">
      <c r="H1658" s="3"/>
      <c r="I1658" s="3"/>
      <c r="J1658" s="2"/>
      <c r="K1658" s="2"/>
      <c r="L1658" s="2"/>
      <c r="M1658" s="2"/>
      <c r="N1658" s="2"/>
      <c r="O1658" s="2"/>
      <c r="P1658" s="2"/>
      <c r="Q1658" s="2"/>
      <c r="R1658" s="2"/>
      <c r="S1658" s="2"/>
    </row>
    <row r="1659" spans="8:19">
      <c r="H1659" s="3"/>
      <c r="I1659" s="3"/>
      <c r="J1659" s="2"/>
      <c r="K1659" s="2"/>
      <c r="L1659" s="2"/>
      <c r="M1659" s="2"/>
      <c r="N1659" s="2"/>
      <c r="O1659" s="2"/>
      <c r="P1659" s="2"/>
      <c r="Q1659" s="2"/>
      <c r="R1659" s="2"/>
      <c r="S1659" s="2"/>
    </row>
    <row r="1660" spans="8:19">
      <c r="H1660" s="3"/>
      <c r="I1660" s="3"/>
      <c r="J1660" s="2"/>
      <c r="K1660" s="2"/>
      <c r="L1660" s="2"/>
      <c r="M1660" s="2"/>
      <c r="N1660" s="2"/>
      <c r="O1660" s="2"/>
      <c r="P1660" s="2"/>
      <c r="Q1660" s="2"/>
      <c r="R1660" s="2"/>
      <c r="S1660" s="2"/>
    </row>
    <row r="1661" spans="8:19">
      <c r="H1661" s="3"/>
      <c r="I1661" s="3"/>
      <c r="J1661" s="2"/>
      <c r="K1661" s="2"/>
      <c r="L1661" s="2"/>
      <c r="M1661" s="2"/>
      <c r="N1661" s="2"/>
      <c r="O1661" s="2"/>
      <c r="P1661" s="2"/>
      <c r="Q1661" s="2"/>
      <c r="R1661" s="2"/>
      <c r="S1661" s="2"/>
    </row>
    <row r="1662" spans="8:19">
      <c r="H1662" s="3"/>
      <c r="I1662" s="3"/>
      <c r="J1662" s="2"/>
      <c r="K1662" s="2"/>
      <c r="L1662" s="2"/>
      <c r="M1662" s="2"/>
      <c r="N1662" s="2"/>
      <c r="O1662" s="2"/>
      <c r="P1662" s="2"/>
      <c r="Q1662" s="2"/>
      <c r="R1662" s="2"/>
      <c r="S1662" s="2"/>
    </row>
    <row r="1663" spans="8:19">
      <c r="H1663" s="3"/>
      <c r="I1663" s="3"/>
      <c r="J1663" s="2"/>
      <c r="K1663" s="2"/>
      <c r="L1663" s="2"/>
      <c r="M1663" s="2"/>
      <c r="N1663" s="2"/>
      <c r="O1663" s="2"/>
      <c r="P1663" s="2"/>
      <c r="Q1663" s="2"/>
      <c r="R1663" s="2"/>
      <c r="S1663" s="2"/>
    </row>
    <row r="1664" spans="8:19">
      <c r="H1664" s="3"/>
      <c r="I1664" s="3"/>
      <c r="J1664" s="2"/>
      <c r="K1664" s="2"/>
      <c r="L1664" s="2"/>
      <c r="M1664" s="2"/>
      <c r="N1664" s="2"/>
      <c r="O1664" s="2"/>
      <c r="P1664" s="2"/>
      <c r="Q1664" s="2"/>
      <c r="R1664" s="2"/>
      <c r="S1664" s="2"/>
    </row>
    <row r="1665" spans="8:19">
      <c r="H1665" s="3"/>
      <c r="I1665" s="3"/>
      <c r="J1665" s="2"/>
      <c r="K1665" s="2"/>
      <c r="L1665" s="2"/>
      <c r="M1665" s="2"/>
      <c r="N1665" s="2"/>
      <c r="O1665" s="2"/>
      <c r="P1665" s="2"/>
      <c r="Q1665" s="2"/>
      <c r="R1665" s="2"/>
      <c r="S1665" s="2"/>
    </row>
    <row r="1666" spans="8:19">
      <c r="H1666" s="3"/>
      <c r="I1666" s="3"/>
      <c r="J1666" s="2"/>
      <c r="K1666" s="2"/>
      <c r="L1666" s="2"/>
      <c r="M1666" s="2"/>
      <c r="N1666" s="2"/>
      <c r="O1666" s="2"/>
      <c r="P1666" s="2"/>
      <c r="Q1666" s="2"/>
      <c r="R1666" s="2"/>
      <c r="S1666" s="2"/>
    </row>
    <row r="1667" spans="8:19">
      <c r="H1667" s="3"/>
      <c r="I1667" s="3"/>
      <c r="J1667" s="2"/>
      <c r="K1667" s="2"/>
      <c r="L1667" s="2"/>
      <c r="M1667" s="2"/>
      <c r="N1667" s="2"/>
      <c r="O1667" s="2"/>
      <c r="P1667" s="2"/>
      <c r="Q1667" s="2"/>
      <c r="R1667" s="2"/>
      <c r="S1667" s="2"/>
    </row>
    <row r="1668" spans="8:19">
      <c r="H1668" s="3"/>
      <c r="I1668" s="3"/>
      <c r="J1668" s="2"/>
      <c r="K1668" s="2"/>
      <c r="L1668" s="2"/>
      <c r="M1668" s="2"/>
      <c r="N1668" s="2"/>
      <c r="O1668" s="2"/>
      <c r="P1668" s="2"/>
      <c r="Q1668" s="2"/>
      <c r="R1668" s="2"/>
      <c r="S1668" s="2"/>
    </row>
    <row r="1669" spans="8:19">
      <c r="H1669" s="3"/>
      <c r="I1669" s="3"/>
      <c r="J1669" s="2"/>
      <c r="K1669" s="2"/>
      <c r="L1669" s="2"/>
      <c r="M1669" s="2"/>
      <c r="N1669" s="2"/>
      <c r="O1669" s="2"/>
      <c r="P1669" s="2"/>
      <c r="Q1669" s="2"/>
      <c r="R1669" s="2"/>
      <c r="S1669" s="2"/>
    </row>
    <row r="1670" spans="8:19">
      <c r="H1670" s="3"/>
      <c r="I1670" s="3"/>
      <c r="J1670" s="2"/>
      <c r="K1670" s="2"/>
      <c r="L1670" s="2"/>
      <c r="M1670" s="2"/>
      <c r="N1670" s="2"/>
      <c r="O1670" s="2"/>
      <c r="P1670" s="2"/>
      <c r="Q1670" s="2"/>
      <c r="R1670" s="2"/>
      <c r="S1670" s="2"/>
    </row>
    <row r="1671" spans="8:19">
      <c r="H1671" s="3"/>
      <c r="I1671" s="3"/>
      <c r="J1671" s="2"/>
      <c r="K1671" s="2"/>
      <c r="L1671" s="2"/>
      <c r="M1671" s="2"/>
      <c r="N1671" s="2"/>
      <c r="O1671" s="2"/>
      <c r="P1671" s="2"/>
      <c r="Q1671" s="2"/>
      <c r="R1671" s="2"/>
      <c r="S1671" s="2"/>
    </row>
    <row r="1672" spans="8:19">
      <c r="H1672" s="3"/>
      <c r="I1672" s="3"/>
      <c r="J1672" s="2"/>
      <c r="K1672" s="2"/>
      <c r="L1672" s="2"/>
      <c r="M1672" s="2"/>
      <c r="N1672" s="2"/>
      <c r="O1672" s="2"/>
      <c r="P1672" s="2"/>
      <c r="Q1672" s="2"/>
      <c r="R1672" s="2"/>
      <c r="S1672" s="2"/>
    </row>
    <row r="1673" spans="8:19">
      <c r="H1673" s="3"/>
      <c r="I1673" s="3"/>
      <c r="J1673" s="2"/>
      <c r="K1673" s="2"/>
      <c r="L1673" s="2"/>
      <c r="M1673" s="2"/>
      <c r="N1673" s="2"/>
      <c r="O1673" s="2"/>
      <c r="P1673" s="2"/>
      <c r="Q1673" s="2"/>
      <c r="R1673" s="2"/>
      <c r="S1673" s="2"/>
    </row>
    <row r="1674" spans="8:19">
      <c r="H1674" s="3"/>
      <c r="I1674" s="3"/>
      <c r="J1674" s="2"/>
      <c r="K1674" s="2"/>
      <c r="L1674" s="2"/>
      <c r="M1674" s="2"/>
      <c r="N1674" s="2"/>
      <c r="O1674" s="2"/>
      <c r="P1674" s="2"/>
      <c r="Q1674" s="2"/>
      <c r="R1674" s="2"/>
      <c r="S1674" s="2"/>
    </row>
    <row r="1675" spans="8:19">
      <c r="H1675" s="3"/>
      <c r="I1675" s="3"/>
      <c r="J1675" s="2"/>
      <c r="K1675" s="2"/>
      <c r="L1675" s="2"/>
      <c r="M1675" s="2"/>
      <c r="N1675" s="2"/>
      <c r="O1675" s="2"/>
      <c r="P1675" s="2"/>
      <c r="Q1675" s="2"/>
      <c r="R1675" s="2"/>
      <c r="S1675" s="2"/>
    </row>
    <row r="1676" spans="8:19">
      <c r="H1676" s="3"/>
      <c r="I1676" s="3"/>
      <c r="J1676" s="2"/>
      <c r="K1676" s="2"/>
      <c r="L1676" s="2"/>
      <c r="M1676" s="2"/>
      <c r="N1676" s="2"/>
      <c r="O1676" s="2"/>
      <c r="P1676" s="2"/>
      <c r="Q1676" s="2"/>
      <c r="R1676" s="2"/>
      <c r="S1676" s="2"/>
    </row>
    <row r="1677" spans="8:19">
      <c r="H1677" s="3"/>
      <c r="I1677" s="3"/>
      <c r="J1677" s="2"/>
      <c r="K1677" s="2"/>
      <c r="L1677" s="2"/>
      <c r="M1677" s="2"/>
      <c r="N1677" s="2"/>
      <c r="O1677" s="2"/>
      <c r="P1677" s="2"/>
      <c r="Q1677" s="2"/>
      <c r="R1677" s="2"/>
      <c r="S1677" s="2"/>
    </row>
    <row r="1678" spans="8:19">
      <c r="H1678" s="3"/>
      <c r="I1678" s="3"/>
      <c r="J1678" s="2"/>
      <c r="K1678" s="2"/>
      <c r="L1678" s="2"/>
      <c r="M1678" s="2"/>
      <c r="N1678" s="2"/>
      <c r="O1678" s="2"/>
      <c r="P1678" s="2"/>
      <c r="Q1678" s="2"/>
      <c r="R1678" s="2"/>
      <c r="S1678" s="2"/>
    </row>
    <row r="1679" spans="8:19">
      <c r="H1679" s="3"/>
      <c r="I1679" s="3"/>
      <c r="J1679" s="2"/>
      <c r="K1679" s="2"/>
      <c r="L1679" s="2"/>
      <c r="M1679" s="2"/>
      <c r="N1679" s="2"/>
      <c r="O1679" s="2"/>
      <c r="P1679" s="2"/>
      <c r="Q1679" s="2"/>
      <c r="R1679" s="2"/>
      <c r="S1679" s="2"/>
    </row>
    <row r="1680" spans="8:19">
      <c r="H1680" s="3"/>
      <c r="I1680" s="3"/>
      <c r="J1680" s="2"/>
      <c r="K1680" s="2"/>
      <c r="L1680" s="2"/>
      <c r="M1680" s="2"/>
      <c r="N1680" s="2"/>
      <c r="O1680" s="2"/>
      <c r="P1680" s="2"/>
      <c r="Q1680" s="2"/>
      <c r="R1680" s="2"/>
      <c r="S1680" s="2"/>
    </row>
    <row r="1681" spans="8:19">
      <c r="H1681" s="3"/>
      <c r="I1681" s="3"/>
      <c r="J1681" s="2"/>
      <c r="K1681" s="2"/>
      <c r="L1681" s="2"/>
      <c r="M1681" s="2"/>
      <c r="N1681" s="2"/>
      <c r="O1681" s="2"/>
      <c r="P1681" s="2"/>
      <c r="Q1681" s="2"/>
      <c r="R1681" s="2"/>
      <c r="S1681" s="2"/>
    </row>
    <row r="1682" spans="8:19">
      <c r="H1682" s="3"/>
      <c r="I1682" s="3"/>
      <c r="J1682" s="2"/>
      <c r="K1682" s="2"/>
      <c r="L1682" s="2"/>
      <c r="M1682" s="2"/>
      <c r="N1682" s="2"/>
      <c r="O1682" s="2"/>
      <c r="P1682" s="2"/>
      <c r="Q1682" s="2"/>
      <c r="R1682" s="2"/>
      <c r="S1682" s="2"/>
    </row>
    <row r="1683" spans="8:19">
      <c r="H1683" s="3"/>
      <c r="I1683" s="3"/>
      <c r="J1683" s="2"/>
      <c r="K1683" s="2"/>
      <c r="L1683" s="2"/>
      <c r="M1683" s="2"/>
      <c r="N1683" s="2"/>
      <c r="O1683" s="2"/>
      <c r="P1683" s="2"/>
      <c r="Q1683" s="2"/>
      <c r="R1683" s="2"/>
      <c r="S1683" s="2"/>
    </row>
    <row r="1684" spans="8:19">
      <c r="H1684" s="3"/>
      <c r="I1684" s="3"/>
      <c r="J1684" s="2"/>
      <c r="K1684" s="2"/>
      <c r="L1684" s="2"/>
      <c r="M1684" s="2"/>
      <c r="N1684" s="2"/>
      <c r="O1684" s="2"/>
      <c r="P1684" s="2"/>
      <c r="Q1684" s="2"/>
      <c r="R1684" s="2"/>
      <c r="S1684" s="2"/>
    </row>
    <row r="1685" spans="8:19">
      <c r="H1685" s="3"/>
      <c r="I1685" s="3"/>
      <c r="J1685" s="2"/>
      <c r="K1685" s="2"/>
      <c r="L1685" s="2"/>
      <c r="M1685" s="2"/>
      <c r="N1685" s="2"/>
      <c r="O1685" s="2"/>
      <c r="P1685" s="2"/>
      <c r="Q1685" s="2"/>
      <c r="R1685" s="2"/>
      <c r="S1685" s="2"/>
    </row>
    <row r="1686" spans="8:19">
      <c r="H1686" s="3"/>
      <c r="I1686" s="3"/>
      <c r="J1686" s="2"/>
      <c r="K1686" s="2"/>
      <c r="L1686" s="2"/>
      <c r="M1686" s="2"/>
      <c r="N1686" s="2"/>
      <c r="O1686" s="2"/>
      <c r="P1686" s="2"/>
      <c r="Q1686" s="2"/>
      <c r="R1686" s="2"/>
      <c r="S1686" s="2"/>
    </row>
    <row r="1687" spans="8:19">
      <c r="H1687" s="3"/>
      <c r="I1687" s="3"/>
      <c r="J1687" s="2"/>
      <c r="K1687" s="2"/>
      <c r="L1687" s="2"/>
      <c r="M1687" s="2"/>
      <c r="N1687" s="2"/>
      <c r="O1687" s="2"/>
      <c r="P1687" s="2"/>
      <c r="Q1687" s="2"/>
      <c r="R1687" s="2"/>
      <c r="S1687" s="2"/>
    </row>
    <row r="1688" spans="8:19">
      <c r="H1688" s="3"/>
      <c r="I1688" s="3"/>
      <c r="J1688" s="2"/>
      <c r="K1688" s="2"/>
      <c r="L1688" s="2"/>
      <c r="M1688" s="2"/>
      <c r="N1688" s="2"/>
      <c r="O1688" s="2"/>
      <c r="P1688" s="2"/>
      <c r="Q1688" s="2"/>
      <c r="R1688" s="2"/>
      <c r="S1688" s="2"/>
    </row>
    <row r="1689" spans="8:19">
      <c r="H1689" s="3"/>
      <c r="I1689" s="3"/>
      <c r="J1689" s="2"/>
      <c r="K1689" s="2"/>
      <c r="L1689" s="2"/>
      <c r="M1689" s="2"/>
      <c r="N1689" s="2"/>
      <c r="O1689" s="2"/>
      <c r="P1689" s="2"/>
      <c r="Q1689" s="2"/>
      <c r="R1689" s="2"/>
      <c r="S1689" s="2"/>
    </row>
    <row r="1690" spans="8:19">
      <c r="H1690" s="3"/>
      <c r="I1690" s="3"/>
      <c r="J1690" s="2"/>
      <c r="K1690" s="2"/>
      <c r="L1690" s="2"/>
      <c r="M1690" s="2"/>
      <c r="N1690" s="2"/>
      <c r="O1690" s="2"/>
      <c r="P1690" s="2"/>
      <c r="Q1690" s="2"/>
      <c r="R1690" s="2"/>
      <c r="S1690" s="2"/>
    </row>
    <row r="1691" spans="8:19">
      <c r="H1691" s="3"/>
      <c r="I1691" s="3"/>
      <c r="J1691" s="2"/>
      <c r="K1691" s="2"/>
      <c r="L1691" s="2"/>
      <c r="M1691" s="2"/>
      <c r="N1691" s="2"/>
      <c r="O1691" s="2"/>
      <c r="P1691" s="2"/>
      <c r="Q1691" s="2"/>
      <c r="R1691" s="2"/>
      <c r="S1691" s="2"/>
    </row>
    <row r="1692" spans="8:19">
      <c r="H1692" s="3"/>
      <c r="I1692" s="3"/>
      <c r="J1692" s="2"/>
      <c r="K1692" s="2"/>
      <c r="L1692" s="2"/>
      <c r="M1692" s="2"/>
      <c r="N1692" s="2"/>
      <c r="O1692" s="2"/>
      <c r="P1692" s="2"/>
      <c r="Q1692" s="2"/>
      <c r="R1692" s="2"/>
      <c r="S1692" s="2"/>
    </row>
    <row r="1693" spans="8:19">
      <c r="H1693" s="3"/>
      <c r="I1693" s="3"/>
      <c r="J1693" s="2"/>
      <c r="K1693" s="2"/>
      <c r="L1693" s="2"/>
      <c r="M1693" s="2"/>
      <c r="N1693" s="2"/>
      <c r="O1693" s="2"/>
      <c r="P1693" s="2"/>
      <c r="Q1693" s="2"/>
      <c r="R1693" s="2"/>
      <c r="S1693" s="2"/>
    </row>
    <row r="1694" spans="8:19">
      <c r="H1694" s="3"/>
      <c r="I1694" s="3"/>
      <c r="J1694" s="2"/>
      <c r="K1694" s="2"/>
      <c r="L1694" s="2"/>
      <c r="M1694" s="2"/>
      <c r="N1694" s="2"/>
      <c r="O1694" s="2"/>
      <c r="P1694" s="2"/>
      <c r="Q1694" s="2"/>
      <c r="R1694" s="2"/>
      <c r="S1694" s="2"/>
    </row>
    <row r="1695" spans="8:19">
      <c r="H1695" s="3"/>
      <c r="I1695" s="3"/>
      <c r="J1695" s="2"/>
      <c r="K1695" s="2"/>
      <c r="L1695" s="2"/>
      <c r="M1695" s="2"/>
      <c r="N1695" s="2"/>
      <c r="O1695" s="2"/>
      <c r="P1695" s="2"/>
      <c r="Q1695" s="2"/>
      <c r="R1695" s="2"/>
      <c r="S1695" s="2"/>
    </row>
    <row r="1696" spans="8:19">
      <c r="H1696" s="3"/>
      <c r="I1696" s="3"/>
      <c r="J1696" s="2"/>
      <c r="K1696" s="2"/>
      <c r="L1696" s="2"/>
      <c r="M1696" s="2"/>
      <c r="N1696" s="2"/>
      <c r="O1696" s="2"/>
      <c r="P1696" s="2"/>
      <c r="Q1696" s="2"/>
      <c r="R1696" s="2"/>
      <c r="S1696" s="2"/>
    </row>
    <row r="1697" spans="8:19">
      <c r="H1697" s="3"/>
      <c r="I1697" s="3"/>
      <c r="J1697" s="2"/>
      <c r="K1697" s="2"/>
      <c r="L1697" s="2"/>
      <c r="M1697" s="2"/>
      <c r="N1697" s="2"/>
      <c r="O1697" s="2"/>
      <c r="P1697" s="2"/>
      <c r="Q1697" s="2"/>
      <c r="R1697" s="2"/>
      <c r="S1697" s="2"/>
    </row>
    <row r="1698" spans="8:19">
      <c r="H1698" s="3"/>
      <c r="I1698" s="3"/>
      <c r="J1698" s="2"/>
      <c r="K1698" s="2"/>
      <c r="L1698" s="2"/>
      <c r="M1698" s="2"/>
      <c r="N1698" s="2"/>
      <c r="O1698" s="2"/>
      <c r="P1698" s="2"/>
      <c r="Q1698" s="2"/>
      <c r="R1698" s="2"/>
      <c r="S1698" s="2"/>
    </row>
    <row r="1699" spans="8:19">
      <c r="H1699" s="3"/>
      <c r="I1699" s="3"/>
      <c r="J1699" s="2"/>
      <c r="K1699" s="2"/>
      <c r="L1699" s="2"/>
      <c r="M1699" s="2"/>
      <c r="N1699" s="2"/>
      <c r="O1699" s="2"/>
      <c r="P1699" s="2"/>
      <c r="Q1699" s="2"/>
      <c r="R1699" s="2"/>
      <c r="S1699" s="2"/>
    </row>
    <row r="1700" spans="8:19">
      <c r="H1700" s="3"/>
      <c r="I1700" s="3"/>
      <c r="J1700" s="2"/>
      <c r="K1700" s="2"/>
      <c r="L1700" s="2"/>
      <c r="M1700" s="2"/>
      <c r="N1700" s="2"/>
      <c r="O1700" s="2"/>
      <c r="P1700" s="2"/>
      <c r="Q1700" s="2"/>
      <c r="R1700" s="2"/>
      <c r="S1700" s="2"/>
    </row>
    <row r="1701" spans="8:19">
      <c r="H1701" s="3"/>
      <c r="I1701" s="3"/>
      <c r="J1701" s="2"/>
      <c r="K1701" s="2"/>
      <c r="L1701" s="2"/>
      <c r="M1701" s="2"/>
      <c r="N1701" s="2"/>
      <c r="O1701" s="2"/>
      <c r="P1701" s="2"/>
      <c r="Q1701" s="2"/>
      <c r="R1701" s="2"/>
      <c r="S1701" s="2"/>
    </row>
    <row r="1702" spans="8:19">
      <c r="H1702" s="3"/>
      <c r="I1702" s="3"/>
      <c r="J1702" s="2"/>
      <c r="K1702" s="2"/>
      <c r="L1702" s="2"/>
      <c r="M1702" s="2"/>
      <c r="N1702" s="2"/>
      <c r="O1702" s="2"/>
      <c r="P1702" s="2"/>
      <c r="Q1702" s="2"/>
      <c r="R1702" s="2"/>
      <c r="S1702" s="2"/>
    </row>
    <row r="1703" spans="8:19">
      <c r="H1703" s="3"/>
      <c r="I1703" s="3"/>
      <c r="J1703" s="2"/>
      <c r="K1703" s="2"/>
      <c r="L1703" s="2"/>
      <c r="M1703" s="2"/>
      <c r="N1703" s="2"/>
      <c r="O1703" s="2"/>
      <c r="P1703" s="2"/>
      <c r="Q1703" s="2"/>
      <c r="R1703" s="2"/>
      <c r="S1703" s="2"/>
    </row>
    <row r="1704" spans="8:19">
      <c r="H1704" s="3"/>
      <c r="I1704" s="3"/>
      <c r="J1704" s="2"/>
      <c r="K1704" s="2"/>
      <c r="L1704" s="2"/>
      <c r="M1704" s="2"/>
      <c r="N1704" s="2"/>
      <c r="O1704" s="2"/>
      <c r="P1704" s="2"/>
      <c r="Q1704" s="2"/>
      <c r="R1704" s="2"/>
      <c r="S1704" s="2"/>
    </row>
    <row r="1705" spans="8:19">
      <c r="H1705" s="3"/>
      <c r="I1705" s="3"/>
      <c r="J1705" s="2"/>
      <c r="K1705" s="2"/>
      <c r="L1705" s="2"/>
      <c r="M1705" s="2"/>
      <c r="N1705" s="2"/>
      <c r="O1705" s="2"/>
      <c r="P1705" s="2"/>
      <c r="Q1705" s="2"/>
      <c r="R1705" s="2"/>
      <c r="S1705" s="2"/>
    </row>
    <row r="1706" spans="8:19">
      <c r="H1706" s="3"/>
      <c r="I1706" s="3"/>
      <c r="J1706" s="2"/>
      <c r="K1706" s="2"/>
      <c r="L1706" s="2"/>
      <c r="M1706" s="2"/>
      <c r="N1706" s="2"/>
      <c r="O1706" s="2"/>
      <c r="P1706" s="2"/>
      <c r="Q1706" s="2"/>
      <c r="R1706" s="2"/>
      <c r="S1706" s="2"/>
    </row>
    <row r="1707" spans="8:19">
      <c r="H1707" s="3"/>
      <c r="I1707" s="3"/>
      <c r="J1707" s="2"/>
      <c r="K1707" s="2"/>
      <c r="L1707" s="2"/>
      <c r="M1707" s="2"/>
      <c r="N1707" s="2"/>
      <c r="O1707" s="2"/>
      <c r="P1707" s="2"/>
      <c r="Q1707" s="2"/>
      <c r="R1707" s="2"/>
      <c r="S1707" s="2"/>
    </row>
    <row r="1708" spans="8:19">
      <c r="H1708" s="3"/>
      <c r="I1708" s="3"/>
      <c r="J1708" s="2"/>
      <c r="K1708" s="2"/>
      <c r="L1708" s="2"/>
      <c r="M1708" s="2"/>
      <c r="N1708" s="2"/>
      <c r="O1708" s="2"/>
      <c r="P1708" s="2"/>
      <c r="Q1708" s="2"/>
      <c r="R1708" s="2"/>
      <c r="S1708" s="2"/>
    </row>
    <row r="1709" spans="8:19">
      <c r="H1709" s="3"/>
      <c r="I1709" s="3"/>
      <c r="J1709" s="2"/>
      <c r="K1709" s="2"/>
      <c r="L1709" s="2"/>
      <c r="M1709" s="2"/>
      <c r="N1709" s="2"/>
      <c r="O1709" s="2"/>
      <c r="P1709" s="2"/>
      <c r="Q1709" s="2"/>
      <c r="R1709" s="2"/>
      <c r="S1709" s="2"/>
    </row>
    <row r="1710" spans="8:19">
      <c r="H1710" s="3"/>
      <c r="I1710" s="3"/>
      <c r="J1710" s="2"/>
      <c r="K1710" s="2"/>
      <c r="L1710" s="2"/>
      <c r="M1710" s="2"/>
      <c r="N1710" s="2"/>
      <c r="O1710" s="2"/>
      <c r="P1710" s="2"/>
      <c r="Q1710" s="2"/>
      <c r="R1710" s="2"/>
      <c r="S1710" s="2"/>
    </row>
    <row r="1711" spans="8:19">
      <c r="H1711" s="3"/>
      <c r="I1711" s="3"/>
      <c r="J1711" s="2"/>
      <c r="K1711" s="2"/>
      <c r="L1711" s="2"/>
      <c r="M1711" s="2"/>
      <c r="N1711" s="2"/>
      <c r="O1711" s="2"/>
      <c r="P1711" s="2"/>
      <c r="Q1711" s="2"/>
      <c r="R1711" s="2"/>
      <c r="S1711" s="2"/>
    </row>
    <row r="1712" spans="8:19">
      <c r="H1712" s="3"/>
      <c r="I1712" s="3"/>
      <c r="J1712" s="2"/>
      <c r="K1712" s="2"/>
      <c r="L1712" s="2"/>
      <c r="M1712" s="2"/>
      <c r="N1712" s="2"/>
      <c r="O1712" s="2"/>
      <c r="P1712" s="2"/>
      <c r="Q1712" s="2"/>
      <c r="R1712" s="2"/>
      <c r="S1712" s="2"/>
    </row>
    <row r="1713" spans="8:19">
      <c r="H1713" s="3"/>
      <c r="I1713" s="3"/>
      <c r="J1713" s="2"/>
      <c r="K1713" s="2"/>
      <c r="L1713" s="2"/>
      <c r="M1713" s="2"/>
      <c r="N1713" s="2"/>
      <c r="O1713" s="2"/>
      <c r="P1713" s="2"/>
      <c r="Q1713" s="2"/>
      <c r="R1713" s="2"/>
      <c r="S1713" s="2"/>
    </row>
    <row r="1714" spans="8:19">
      <c r="H1714" s="3"/>
      <c r="I1714" s="3"/>
      <c r="J1714" s="2"/>
      <c r="K1714" s="2"/>
      <c r="L1714" s="2"/>
      <c r="M1714" s="2"/>
      <c r="N1714" s="2"/>
      <c r="O1714" s="2"/>
      <c r="P1714" s="2"/>
      <c r="Q1714" s="2"/>
      <c r="R1714" s="2"/>
      <c r="S1714" s="2"/>
    </row>
    <row r="1715" spans="8:19">
      <c r="H1715" s="3"/>
      <c r="I1715" s="3"/>
      <c r="J1715" s="2"/>
      <c r="K1715" s="2"/>
      <c r="L1715" s="2"/>
      <c r="M1715" s="2"/>
      <c r="N1715" s="2"/>
      <c r="O1715" s="2"/>
      <c r="P1715" s="2"/>
      <c r="Q1715" s="2"/>
      <c r="R1715" s="2"/>
      <c r="S1715" s="2"/>
    </row>
    <row r="1716" spans="8:19">
      <c r="H1716" s="3"/>
      <c r="I1716" s="3"/>
      <c r="J1716" s="2"/>
      <c r="K1716" s="2"/>
      <c r="L1716" s="2"/>
      <c r="M1716" s="2"/>
      <c r="N1716" s="2"/>
      <c r="O1716" s="2"/>
      <c r="P1716" s="2"/>
      <c r="Q1716" s="2"/>
      <c r="R1716" s="2"/>
      <c r="S1716" s="2"/>
    </row>
    <row r="1717" spans="8:19">
      <c r="H1717" s="3"/>
      <c r="I1717" s="3"/>
      <c r="J1717" s="2"/>
      <c r="K1717" s="2"/>
      <c r="L1717" s="2"/>
      <c r="M1717" s="2"/>
      <c r="N1717" s="2"/>
      <c r="O1717" s="2"/>
      <c r="P1717" s="2"/>
      <c r="Q1717" s="2"/>
      <c r="R1717" s="2"/>
      <c r="S1717" s="2"/>
    </row>
    <row r="1718" spans="8:19">
      <c r="H1718" s="3"/>
      <c r="I1718" s="3"/>
      <c r="J1718" s="2"/>
      <c r="K1718" s="2"/>
      <c r="L1718" s="2"/>
      <c r="M1718" s="2"/>
      <c r="N1718" s="2"/>
      <c r="O1718" s="2"/>
      <c r="P1718" s="2"/>
      <c r="Q1718" s="2"/>
      <c r="R1718" s="2"/>
      <c r="S1718" s="2"/>
    </row>
    <row r="1719" spans="8:19">
      <c r="H1719" s="3"/>
      <c r="I1719" s="3"/>
      <c r="J1719" s="2"/>
      <c r="K1719" s="2"/>
      <c r="L1719" s="2"/>
      <c r="M1719" s="2"/>
      <c r="N1719" s="2"/>
      <c r="O1719" s="2"/>
      <c r="P1719" s="2"/>
      <c r="Q1719" s="2"/>
      <c r="R1719" s="2"/>
      <c r="S1719" s="2"/>
    </row>
    <row r="1720" spans="8:19">
      <c r="H1720" s="3"/>
      <c r="I1720" s="3"/>
      <c r="J1720" s="2"/>
      <c r="K1720" s="2"/>
      <c r="L1720" s="2"/>
      <c r="M1720" s="2"/>
      <c r="N1720" s="2"/>
      <c r="O1720" s="2"/>
      <c r="P1720" s="2"/>
      <c r="Q1720" s="2"/>
      <c r="R1720" s="2"/>
      <c r="S1720" s="2"/>
    </row>
    <row r="1721" spans="8:19">
      <c r="H1721" s="3"/>
      <c r="I1721" s="3"/>
      <c r="J1721" s="2"/>
      <c r="K1721" s="2"/>
      <c r="L1721" s="2"/>
      <c r="M1721" s="2"/>
      <c r="N1721" s="2"/>
      <c r="O1721" s="2"/>
      <c r="P1721" s="2"/>
      <c r="Q1721" s="2"/>
      <c r="R1721" s="2"/>
      <c r="S1721" s="2"/>
    </row>
    <row r="1722" spans="8:19">
      <c r="H1722" s="3"/>
      <c r="I1722" s="3"/>
      <c r="J1722" s="2"/>
      <c r="K1722" s="2"/>
      <c r="L1722" s="2"/>
      <c r="M1722" s="2"/>
      <c r="N1722" s="2"/>
      <c r="O1722" s="2"/>
      <c r="P1722" s="2"/>
      <c r="Q1722" s="2"/>
      <c r="R1722" s="2"/>
      <c r="S1722" s="2"/>
    </row>
    <row r="1723" spans="8:19">
      <c r="H1723" s="3"/>
      <c r="I1723" s="3"/>
      <c r="J1723" s="2"/>
      <c r="K1723" s="2"/>
      <c r="L1723" s="2"/>
      <c r="M1723" s="2"/>
      <c r="N1723" s="2"/>
      <c r="O1723" s="2"/>
      <c r="P1723" s="2"/>
      <c r="Q1723" s="2"/>
      <c r="R1723" s="2"/>
      <c r="S1723" s="2"/>
    </row>
    <row r="1724" spans="8:19">
      <c r="H1724" s="3"/>
      <c r="I1724" s="3"/>
      <c r="J1724" s="2"/>
      <c r="K1724" s="2"/>
      <c r="L1724" s="2"/>
      <c r="M1724" s="2"/>
      <c r="N1724" s="2"/>
      <c r="O1724" s="2"/>
      <c r="P1724" s="2"/>
      <c r="Q1724" s="2"/>
      <c r="R1724" s="2"/>
      <c r="S1724" s="2"/>
    </row>
    <row r="1725" spans="8:19">
      <c r="H1725" s="3"/>
      <c r="I1725" s="3"/>
      <c r="J1725" s="2"/>
      <c r="K1725" s="2"/>
      <c r="L1725" s="2"/>
      <c r="M1725" s="2"/>
      <c r="N1725" s="2"/>
      <c r="O1725" s="2"/>
      <c r="P1725" s="2"/>
      <c r="Q1725" s="2"/>
      <c r="R1725" s="2"/>
      <c r="S1725" s="2"/>
    </row>
    <row r="1726" spans="8:19">
      <c r="H1726" s="3"/>
      <c r="I1726" s="3"/>
      <c r="J1726" s="2"/>
      <c r="K1726" s="2"/>
      <c r="L1726" s="2"/>
      <c r="M1726" s="2"/>
      <c r="N1726" s="2"/>
      <c r="O1726" s="2"/>
      <c r="P1726" s="2"/>
      <c r="Q1726" s="2"/>
      <c r="R1726" s="2"/>
      <c r="S1726" s="2"/>
    </row>
    <row r="1727" spans="8:19">
      <c r="H1727" s="3"/>
      <c r="I1727" s="3"/>
      <c r="J1727" s="2"/>
      <c r="K1727" s="2"/>
      <c r="L1727" s="2"/>
      <c r="M1727" s="2"/>
      <c r="N1727" s="2"/>
      <c r="O1727" s="2"/>
      <c r="P1727" s="2"/>
      <c r="Q1727" s="2"/>
      <c r="R1727" s="2"/>
      <c r="S1727" s="2"/>
    </row>
    <row r="1728" spans="8:19">
      <c r="H1728" s="3"/>
      <c r="I1728" s="3"/>
      <c r="J1728" s="2"/>
      <c r="K1728" s="2"/>
      <c r="L1728" s="2"/>
      <c r="M1728" s="2"/>
      <c r="N1728" s="2"/>
      <c r="O1728" s="2"/>
      <c r="P1728" s="2"/>
      <c r="Q1728" s="2"/>
      <c r="R1728" s="2"/>
      <c r="S1728" s="2"/>
    </row>
    <row r="1729" spans="8:19">
      <c r="H1729" s="3"/>
      <c r="I1729" s="3"/>
      <c r="J1729" s="2"/>
      <c r="K1729" s="2"/>
      <c r="L1729" s="2"/>
      <c r="M1729" s="2"/>
      <c r="N1729" s="2"/>
      <c r="O1729" s="2"/>
      <c r="P1729" s="2"/>
      <c r="Q1729" s="2"/>
      <c r="R1729" s="2"/>
      <c r="S1729" s="2"/>
    </row>
    <row r="1730" spans="8:19">
      <c r="H1730" s="3"/>
      <c r="I1730" s="3"/>
      <c r="J1730" s="2"/>
      <c r="K1730" s="2"/>
      <c r="L1730" s="2"/>
      <c r="M1730" s="2"/>
      <c r="N1730" s="2"/>
      <c r="O1730" s="2"/>
      <c r="P1730" s="2"/>
      <c r="Q1730" s="2"/>
      <c r="R1730" s="2"/>
      <c r="S1730" s="2"/>
    </row>
    <row r="1731" spans="8:19">
      <c r="H1731" s="3"/>
      <c r="I1731" s="3"/>
      <c r="J1731" s="2"/>
      <c r="K1731" s="2"/>
      <c r="L1731" s="2"/>
      <c r="M1731" s="2"/>
      <c r="N1731" s="2"/>
      <c r="O1731" s="2"/>
      <c r="P1731" s="2"/>
      <c r="Q1731" s="2"/>
      <c r="R1731" s="2"/>
      <c r="S1731" s="2"/>
    </row>
    <row r="1732" spans="8:19">
      <c r="H1732" s="3"/>
      <c r="I1732" s="3"/>
      <c r="J1732" s="2"/>
      <c r="K1732" s="2"/>
      <c r="L1732" s="2"/>
      <c r="M1732" s="2"/>
      <c r="N1732" s="2"/>
      <c r="O1732" s="2"/>
      <c r="P1732" s="2"/>
      <c r="Q1732" s="2"/>
      <c r="R1732" s="2"/>
      <c r="S1732" s="2"/>
    </row>
    <row r="1733" spans="8:19">
      <c r="H1733" s="3"/>
      <c r="I1733" s="3"/>
      <c r="J1733" s="2"/>
      <c r="K1733" s="2"/>
      <c r="L1733" s="2"/>
      <c r="M1733" s="2"/>
      <c r="N1733" s="2"/>
      <c r="O1733" s="2"/>
      <c r="P1733" s="2"/>
      <c r="Q1733" s="2"/>
      <c r="R1733" s="2"/>
      <c r="S1733" s="2"/>
    </row>
    <row r="1734" spans="8:19">
      <c r="H1734" s="3"/>
      <c r="I1734" s="3"/>
      <c r="J1734" s="2"/>
      <c r="K1734" s="2"/>
      <c r="L1734" s="2"/>
      <c r="M1734" s="2"/>
      <c r="N1734" s="2"/>
      <c r="O1734" s="2"/>
      <c r="P1734" s="2"/>
      <c r="Q1734" s="2"/>
      <c r="R1734" s="2"/>
      <c r="S1734" s="2"/>
    </row>
    <row r="1735" spans="8:19">
      <c r="H1735" s="3"/>
      <c r="I1735" s="3"/>
      <c r="J1735" s="2"/>
      <c r="K1735" s="2"/>
      <c r="L1735" s="2"/>
      <c r="M1735" s="2"/>
      <c r="N1735" s="2"/>
      <c r="O1735" s="2"/>
      <c r="P1735" s="2"/>
      <c r="Q1735" s="2"/>
      <c r="R1735" s="2"/>
      <c r="S1735" s="2"/>
    </row>
    <row r="1736" spans="8:19">
      <c r="H1736" s="3"/>
      <c r="I1736" s="3"/>
      <c r="J1736" s="2"/>
      <c r="K1736" s="2"/>
      <c r="L1736" s="2"/>
      <c r="M1736" s="2"/>
      <c r="N1736" s="2"/>
      <c r="O1736" s="2"/>
      <c r="P1736" s="2"/>
      <c r="Q1736" s="2"/>
      <c r="R1736" s="2"/>
      <c r="S1736" s="2"/>
    </row>
    <row r="1737" spans="8:19">
      <c r="H1737" s="3"/>
      <c r="I1737" s="3"/>
      <c r="J1737" s="2"/>
      <c r="K1737" s="2"/>
      <c r="L1737" s="2"/>
      <c r="M1737" s="2"/>
      <c r="N1737" s="2"/>
      <c r="O1737" s="2"/>
      <c r="P1737" s="2"/>
      <c r="Q1737" s="2"/>
      <c r="R1737" s="2"/>
      <c r="S1737" s="2"/>
    </row>
    <row r="1738" spans="8:19">
      <c r="H1738" s="3"/>
      <c r="I1738" s="3"/>
      <c r="J1738" s="2"/>
      <c r="K1738" s="2"/>
      <c r="L1738" s="2"/>
      <c r="M1738" s="2"/>
      <c r="N1738" s="2"/>
      <c r="O1738" s="2"/>
      <c r="P1738" s="2"/>
      <c r="Q1738" s="2"/>
      <c r="R1738" s="2"/>
      <c r="S1738" s="2"/>
    </row>
    <row r="1739" spans="8:19">
      <c r="H1739" s="3"/>
      <c r="I1739" s="3"/>
      <c r="J1739" s="2"/>
      <c r="K1739" s="2"/>
      <c r="L1739" s="2"/>
      <c r="M1739" s="2"/>
      <c r="N1739" s="2"/>
      <c r="O1739" s="2"/>
      <c r="P1739" s="2"/>
      <c r="Q1739" s="2"/>
      <c r="R1739" s="2"/>
      <c r="S1739" s="2"/>
    </row>
    <row r="1740" spans="8:19">
      <c r="H1740" s="3"/>
      <c r="I1740" s="3"/>
      <c r="J1740" s="2"/>
      <c r="K1740" s="2"/>
      <c r="L1740" s="2"/>
      <c r="M1740" s="2"/>
      <c r="N1740" s="2"/>
      <c r="O1740" s="2"/>
      <c r="P1740" s="2"/>
      <c r="Q1740" s="2"/>
      <c r="R1740" s="2"/>
      <c r="S1740" s="2"/>
    </row>
    <row r="1741" spans="8:19">
      <c r="H1741" s="3"/>
      <c r="I1741" s="3"/>
      <c r="J1741" s="2"/>
      <c r="K1741" s="2"/>
      <c r="L1741" s="2"/>
      <c r="M1741" s="2"/>
      <c r="N1741" s="2"/>
      <c r="O1741" s="2"/>
      <c r="P1741" s="2"/>
      <c r="Q1741" s="2"/>
      <c r="R1741" s="2"/>
      <c r="S1741" s="2"/>
    </row>
    <row r="1742" spans="8:19">
      <c r="H1742" s="3"/>
      <c r="I1742" s="3"/>
      <c r="J1742" s="2"/>
      <c r="K1742" s="2"/>
      <c r="L1742" s="2"/>
      <c r="M1742" s="2"/>
      <c r="N1742" s="2"/>
      <c r="O1742" s="2"/>
      <c r="P1742" s="2"/>
      <c r="Q1742" s="2"/>
      <c r="R1742" s="2"/>
      <c r="S1742" s="2"/>
    </row>
    <row r="1743" spans="8:19">
      <c r="H1743" s="3"/>
      <c r="I1743" s="3"/>
      <c r="J1743" s="2"/>
      <c r="K1743" s="2"/>
      <c r="L1743" s="2"/>
      <c r="M1743" s="2"/>
      <c r="N1743" s="2"/>
      <c r="O1743" s="2"/>
      <c r="P1743" s="2"/>
      <c r="Q1743" s="2"/>
      <c r="R1743" s="2"/>
      <c r="S1743" s="2"/>
    </row>
    <row r="1744" spans="8:19">
      <c r="H1744" s="3"/>
      <c r="I1744" s="3"/>
      <c r="J1744" s="2"/>
      <c r="K1744" s="2"/>
      <c r="L1744" s="2"/>
      <c r="M1744" s="2"/>
      <c r="N1744" s="2"/>
      <c r="O1744" s="2"/>
      <c r="P1744" s="2"/>
      <c r="Q1744" s="2"/>
      <c r="R1744" s="2"/>
      <c r="S1744" s="2"/>
    </row>
    <row r="1745" spans="8:19">
      <c r="H1745" s="3"/>
      <c r="I1745" s="3"/>
      <c r="J1745" s="2"/>
      <c r="K1745" s="2"/>
      <c r="L1745" s="2"/>
      <c r="M1745" s="2"/>
      <c r="N1745" s="2"/>
      <c r="O1745" s="2"/>
      <c r="P1745" s="2"/>
      <c r="Q1745" s="2"/>
      <c r="R1745" s="2"/>
      <c r="S1745" s="2"/>
    </row>
    <row r="1746" spans="8:19">
      <c r="H1746" s="3"/>
      <c r="I1746" s="3"/>
      <c r="J1746" s="2"/>
      <c r="K1746" s="2"/>
      <c r="L1746" s="2"/>
      <c r="M1746" s="2"/>
      <c r="N1746" s="2"/>
      <c r="O1746" s="2"/>
      <c r="P1746" s="2"/>
      <c r="Q1746" s="2"/>
      <c r="R1746" s="2"/>
      <c r="S1746" s="2"/>
    </row>
    <row r="1747" spans="8:19">
      <c r="H1747" s="3"/>
      <c r="I1747" s="3"/>
      <c r="J1747" s="2"/>
      <c r="K1747" s="2"/>
      <c r="L1747" s="2"/>
      <c r="M1747" s="2"/>
      <c r="N1747" s="2"/>
      <c r="O1747" s="2"/>
      <c r="P1747" s="2"/>
      <c r="Q1747" s="2"/>
      <c r="R1747" s="2"/>
      <c r="S1747" s="2"/>
    </row>
    <row r="1748" spans="8:19">
      <c r="H1748" s="3"/>
      <c r="I1748" s="3"/>
      <c r="J1748" s="2"/>
      <c r="K1748" s="2"/>
      <c r="L1748" s="2"/>
      <c r="M1748" s="2"/>
      <c r="N1748" s="2"/>
      <c r="O1748" s="2"/>
      <c r="P1748" s="2"/>
      <c r="Q1748" s="2"/>
      <c r="R1748" s="2"/>
      <c r="S1748" s="2"/>
    </row>
    <row r="1749" spans="8:19">
      <c r="H1749" s="3"/>
      <c r="I1749" s="3"/>
      <c r="J1749" s="2"/>
      <c r="K1749" s="2"/>
      <c r="L1749" s="2"/>
      <c r="M1749" s="2"/>
      <c r="N1749" s="2"/>
      <c r="O1749" s="2"/>
      <c r="P1749" s="2"/>
      <c r="Q1749" s="2"/>
      <c r="R1749" s="2"/>
      <c r="S1749" s="2"/>
    </row>
    <row r="1750" spans="8:19">
      <c r="H1750" s="3"/>
      <c r="I1750" s="3"/>
      <c r="J1750" s="2"/>
      <c r="K1750" s="2"/>
      <c r="L1750" s="2"/>
      <c r="M1750" s="2"/>
      <c r="N1750" s="2"/>
      <c r="O1750" s="2"/>
      <c r="P1750" s="2"/>
      <c r="Q1750" s="2"/>
      <c r="R1750" s="2"/>
      <c r="S1750" s="2"/>
    </row>
    <row r="1751" spans="8:19">
      <c r="H1751" s="3"/>
      <c r="I1751" s="3"/>
      <c r="J1751" s="2"/>
      <c r="K1751" s="2"/>
      <c r="L1751" s="2"/>
      <c r="M1751" s="2"/>
      <c r="N1751" s="2"/>
      <c r="O1751" s="2"/>
      <c r="P1751" s="2"/>
      <c r="Q1751" s="2"/>
      <c r="R1751" s="2"/>
      <c r="S1751" s="2"/>
    </row>
    <row r="1752" spans="8:19">
      <c r="H1752" s="3"/>
      <c r="I1752" s="3"/>
      <c r="J1752" s="2"/>
      <c r="K1752" s="2"/>
      <c r="L1752" s="2"/>
      <c r="M1752" s="2"/>
      <c r="N1752" s="2"/>
      <c r="O1752" s="2"/>
      <c r="P1752" s="2"/>
      <c r="Q1752" s="2"/>
      <c r="R1752" s="2"/>
      <c r="S1752" s="2"/>
    </row>
    <row r="1753" spans="8:19">
      <c r="H1753" s="3"/>
      <c r="I1753" s="3"/>
      <c r="J1753" s="2"/>
      <c r="K1753" s="2"/>
      <c r="L1753" s="2"/>
      <c r="M1753" s="2"/>
      <c r="N1753" s="2"/>
      <c r="O1753" s="2"/>
      <c r="P1753" s="2"/>
      <c r="Q1753" s="2"/>
      <c r="R1753" s="2"/>
      <c r="S1753" s="2"/>
    </row>
    <row r="1754" spans="8:19">
      <c r="H1754" s="3"/>
      <c r="I1754" s="3"/>
      <c r="J1754" s="2"/>
      <c r="K1754" s="2"/>
      <c r="L1754" s="2"/>
      <c r="M1754" s="2"/>
      <c r="N1754" s="2"/>
      <c r="O1754" s="2"/>
      <c r="P1754" s="2"/>
      <c r="Q1754" s="2"/>
      <c r="R1754" s="2"/>
      <c r="S1754" s="2"/>
    </row>
    <row r="1755" spans="8:19">
      <c r="H1755" s="3"/>
      <c r="I1755" s="3"/>
      <c r="J1755" s="2"/>
      <c r="K1755" s="2"/>
      <c r="L1755" s="2"/>
      <c r="M1755" s="2"/>
      <c r="N1755" s="2"/>
      <c r="O1755" s="2"/>
      <c r="P1755" s="2"/>
      <c r="Q1755" s="2"/>
      <c r="R1755" s="2"/>
      <c r="S1755" s="2"/>
    </row>
    <row r="1756" spans="8:19">
      <c r="H1756" s="3"/>
      <c r="I1756" s="3"/>
      <c r="J1756" s="2"/>
      <c r="K1756" s="2"/>
      <c r="L1756" s="2"/>
      <c r="M1756" s="2"/>
      <c r="N1756" s="2"/>
      <c r="O1756" s="2"/>
      <c r="P1756" s="2"/>
      <c r="Q1756" s="2"/>
      <c r="R1756" s="2"/>
      <c r="S1756" s="2"/>
    </row>
    <row r="1757" spans="8:19">
      <c r="H1757" s="3"/>
      <c r="I1757" s="3"/>
      <c r="J1757" s="2"/>
      <c r="K1757" s="2"/>
      <c r="L1757" s="2"/>
      <c r="M1757" s="2"/>
      <c r="N1757" s="2"/>
      <c r="O1757" s="2"/>
      <c r="P1757" s="2"/>
      <c r="Q1757" s="2"/>
      <c r="R1757" s="2"/>
      <c r="S1757" s="2"/>
    </row>
    <row r="1758" spans="8:19">
      <c r="H1758" s="3"/>
      <c r="I1758" s="3"/>
      <c r="J1758" s="2"/>
      <c r="K1758" s="2"/>
      <c r="L1758" s="2"/>
      <c r="M1758" s="2"/>
      <c r="N1758" s="2"/>
      <c r="O1758" s="2"/>
      <c r="P1758" s="2"/>
      <c r="Q1758" s="2"/>
      <c r="R1758" s="2"/>
      <c r="S1758" s="2"/>
    </row>
    <row r="1759" spans="8:19">
      <c r="H1759" s="3"/>
      <c r="I1759" s="3"/>
      <c r="J1759" s="2"/>
      <c r="K1759" s="2"/>
      <c r="L1759" s="2"/>
      <c r="M1759" s="2"/>
      <c r="N1759" s="2"/>
      <c r="O1759" s="2"/>
      <c r="P1759" s="2"/>
      <c r="Q1759" s="2"/>
      <c r="R1759" s="2"/>
      <c r="S1759" s="2"/>
    </row>
    <row r="1760" spans="8:19">
      <c r="H1760" s="3"/>
      <c r="I1760" s="3"/>
      <c r="J1760" s="2"/>
      <c r="K1760" s="2"/>
      <c r="L1760" s="2"/>
      <c r="M1760" s="2"/>
      <c r="N1760" s="2"/>
      <c r="O1760" s="2"/>
      <c r="P1760" s="2"/>
      <c r="Q1760" s="2"/>
      <c r="R1760" s="2"/>
      <c r="S1760" s="2"/>
    </row>
    <row r="1761" spans="8:19">
      <c r="H1761" s="3"/>
      <c r="I1761" s="3"/>
      <c r="J1761" s="2"/>
      <c r="K1761" s="2"/>
      <c r="L1761" s="2"/>
      <c r="M1761" s="2"/>
      <c r="N1761" s="2"/>
      <c r="O1761" s="2"/>
      <c r="P1761" s="2"/>
      <c r="Q1761" s="2"/>
      <c r="R1761" s="2"/>
      <c r="S1761" s="2"/>
    </row>
    <row r="1762" spans="8:19">
      <c r="H1762" s="3"/>
      <c r="I1762" s="3"/>
      <c r="J1762" s="2"/>
      <c r="K1762" s="2"/>
      <c r="L1762" s="2"/>
      <c r="M1762" s="2"/>
      <c r="N1762" s="2"/>
      <c r="O1762" s="2"/>
      <c r="P1762" s="2"/>
      <c r="Q1762" s="2"/>
      <c r="R1762" s="2"/>
      <c r="S1762" s="2"/>
    </row>
    <row r="1763" spans="8:19">
      <c r="H1763" s="3"/>
      <c r="I1763" s="3"/>
      <c r="J1763" s="2"/>
      <c r="K1763" s="2"/>
      <c r="L1763" s="2"/>
      <c r="M1763" s="2"/>
      <c r="N1763" s="2"/>
      <c r="O1763" s="2"/>
      <c r="P1763" s="2"/>
      <c r="Q1763" s="2"/>
      <c r="R1763" s="2"/>
      <c r="S1763" s="2"/>
    </row>
    <row r="1764" spans="8:19">
      <c r="H1764" s="3"/>
      <c r="I1764" s="3"/>
      <c r="J1764" s="2"/>
      <c r="K1764" s="2"/>
      <c r="L1764" s="2"/>
      <c r="M1764" s="2"/>
      <c r="N1764" s="2"/>
      <c r="O1764" s="2"/>
      <c r="P1764" s="2"/>
      <c r="Q1764" s="2"/>
      <c r="R1764" s="2"/>
      <c r="S1764" s="2"/>
    </row>
    <row r="1765" spans="8:19">
      <c r="H1765" s="3"/>
      <c r="I1765" s="3"/>
      <c r="J1765" s="2"/>
      <c r="K1765" s="2"/>
      <c r="L1765" s="2"/>
      <c r="M1765" s="2"/>
      <c r="N1765" s="2"/>
      <c r="O1765" s="2"/>
      <c r="P1765" s="2"/>
      <c r="Q1765" s="2"/>
      <c r="R1765" s="2"/>
      <c r="S1765" s="2"/>
    </row>
    <row r="1766" spans="8:19">
      <c r="H1766" s="3"/>
      <c r="I1766" s="3"/>
      <c r="J1766" s="2"/>
      <c r="K1766" s="2"/>
      <c r="L1766" s="2"/>
      <c r="M1766" s="2"/>
      <c r="N1766" s="2"/>
      <c r="O1766" s="2"/>
      <c r="P1766" s="2"/>
      <c r="Q1766" s="2"/>
      <c r="R1766" s="2"/>
      <c r="S1766" s="2"/>
    </row>
    <row r="1767" spans="8:19">
      <c r="H1767" s="3"/>
      <c r="I1767" s="3"/>
      <c r="J1767" s="2"/>
      <c r="K1767" s="2"/>
      <c r="L1767" s="2"/>
      <c r="M1767" s="2"/>
      <c r="N1767" s="2"/>
      <c r="O1767" s="2"/>
      <c r="P1767" s="2"/>
      <c r="Q1767" s="2"/>
      <c r="R1767" s="2"/>
      <c r="S1767" s="2"/>
    </row>
    <row r="1768" spans="8:19">
      <c r="H1768" s="3"/>
      <c r="I1768" s="3"/>
      <c r="J1768" s="2"/>
      <c r="K1768" s="2"/>
      <c r="L1768" s="2"/>
      <c r="M1768" s="2"/>
      <c r="N1768" s="2"/>
      <c r="O1768" s="2"/>
      <c r="P1768" s="2"/>
      <c r="Q1768" s="2"/>
      <c r="R1768" s="2"/>
      <c r="S1768" s="2"/>
    </row>
    <row r="1769" spans="8:19">
      <c r="H1769" s="3"/>
      <c r="I1769" s="3"/>
      <c r="J1769" s="2"/>
      <c r="K1769" s="2"/>
      <c r="L1769" s="2"/>
      <c r="M1769" s="2"/>
      <c r="N1769" s="2"/>
      <c r="O1769" s="2"/>
      <c r="P1769" s="2"/>
      <c r="Q1769" s="2"/>
      <c r="R1769" s="2"/>
      <c r="S1769" s="2"/>
    </row>
    <row r="1770" spans="8:19">
      <c r="H1770" s="3"/>
      <c r="I1770" s="3"/>
      <c r="J1770" s="2"/>
      <c r="K1770" s="2"/>
      <c r="L1770" s="2"/>
      <c r="M1770" s="2"/>
      <c r="N1770" s="2"/>
      <c r="O1770" s="2"/>
      <c r="P1770" s="2"/>
      <c r="Q1770" s="2"/>
      <c r="R1770" s="2"/>
      <c r="S1770" s="2"/>
    </row>
    <row r="1771" spans="8:19">
      <c r="H1771" s="3"/>
      <c r="I1771" s="3"/>
      <c r="J1771" s="2"/>
      <c r="K1771" s="2"/>
      <c r="L1771" s="2"/>
      <c r="M1771" s="2"/>
      <c r="N1771" s="2"/>
      <c r="O1771" s="2"/>
      <c r="P1771" s="2"/>
      <c r="Q1771" s="2"/>
      <c r="R1771" s="2"/>
      <c r="S1771" s="2"/>
    </row>
    <row r="1772" spans="8:19">
      <c r="H1772" s="3"/>
      <c r="I1772" s="3"/>
      <c r="J1772" s="2"/>
      <c r="K1772" s="2"/>
      <c r="L1772" s="2"/>
      <c r="M1772" s="2"/>
      <c r="N1772" s="2"/>
      <c r="O1772" s="2"/>
      <c r="P1772" s="2"/>
      <c r="Q1772" s="2"/>
      <c r="R1772" s="2"/>
      <c r="S1772" s="2"/>
    </row>
    <row r="1773" spans="8:19">
      <c r="H1773" s="3"/>
      <c r="I1773" s="3"/>
      <c r="J1773" s="2"/>
      <c r="K1773" s="2"/>
      <c r="L1773" s="2"/>
      <c r="M1773" s="2"/>
      <c r="N1773" s="2"/>
      <c r="O1773" s="2"/>
      <c r="P1773" s="2"/>
      <c r="Q1773" s="2"/>
      <c r="R1773" s="2"/>
      <c r="S1773" s="2"/>
    </row>
    <row r="1774" spans="8:19">
      <c r="H1774" s="3"/>
      <c r="I1774" s="3"/>
      <c r="J1774" s="2"/>
      <c r="K1774" s="2"/>
      <c r="L1774" s="2"/>
      <c r="M1774" s="2"/>
      <c r="N1774" s="2"/>
      <c r="O1774" s="2"/>
      <c r="P1774" s="2"/>
      <c r="Q1774" s="2"/>
      <c r="R1774" s="2"/>
      <c r="S1774" s="2"/>
    </row>
    <row r="1775" spans="8:19">
      <c r="H1775" s="3"/>
      <c r="I1775" s="3"/>
      <c r="J1775" s="2"/>
      <c r="K1775" s="2"/>
      <c r="L1775" s="2"/>
      <c r="M1775" s="2"/>
      <c r="N1775" s="2"/>
      <c r="O1775" s="2"/>
      <c r="P1775" s="2"/>
      <c r="Q1775" s="2"/>
      <c r="R1775" s="2"/>
      <c r="S1775" s="2"/>
    </row>
    <row r="1776" spans="8:19">
      <c r="H1776" s="3"/>
      <c r="I1776" s="3"/>
      <c r="J1776" s="2"/>
      <c r="K1776" s="2"/>
      <c r="L1776" s="2"/>
      <c r="M1776" s="2"/>
      <c r="N1776" s="2"/>
      <c r="O1776" s="2"/>
      <c r="P1776" s="2"/>
      <c r="Q1776" s="2"/>
      <c r="R1776" s="2"/>
      <c r="S1776" s="2"/>
    </row>
    <row r="1777" spans="8:19">
      <c r="H1777" s="3"/>
      <c r="I1777" s="3"/>
      <c r="J1777" s="2"/>
      <c r="K1777" s="2"/>
      <c r="L1777" s="2"/>
      <c r="M1777" s="2"/>
      <c r="N1777" s="2"/>
      <c r="O1777" s="2"/>
      <c r="P1777" s="2"/>
      <c r="Q1777" s="2"/>
      <c r="R1777" s="2"/>
      <c r="S1777" s="2"/>
    </row>
    <row r="1778" spans="8:19">
      <c r="H1778" s="3"/>
      <c r="I1778" s="3"/>
      <c r="J1778" s="2"/>
      <c r="K1778" s="2"/>
      <c r="L1778" s="2"/>
      <c r="M1778" s="2"/>
      <c r="N1778" s="2"/>
      <c r="O1778" s="2"/>
      <c r="P1778" s="2"/>
      <c r="Q1778" s="2"/>
      <c r="R1778" s="2"/>
      <c r="S1778" s="2"/>
    </row>
    <row r="1779" spans="8:19">
      <c r="H1779" s="3"/>
      <c r="I1779" s="3"/>
      <c r="J1779" s="2"/>
      <c r="K1779" s="2"/>
      <c r="L1779" s="2"/>
      <c r="M1779" s="2"/>
      <c r="N1779" s="2"/>
      <c r="O1779" s="2"/>
      <c r="P1779" s="2"/>
      <c r="Q1779" s="2"/>
      <c r="R1779" s="2"/>
      <c r="S1779" s="2"/>
    </row>
    <row r="1780" spans="8:19">
      <c r="H1780" s="3"/>
      <c r="I1780" s="3"/>
      <c r="J1780" s="2"/>
      <c r="K1780" s="2"/>
      <c r="L1780" s="2"/>
      <c r="M1780" s="2"/>
      <c r="N1780" s="2"/>
      <c r="O1780" s="2"/>
      <c r="P1780" s="2"/>
      <c r="Q1780" s="2"/>
      <c r="R1780" s="2"/>
      <c r="S1780" s="2"/>
    </row>
    <row r="1781" spans="8:19">
      <c r="H1781" s="3"/>
      <c r="I1781" s="3"/>
      <c r="J1781" s="2"/>
      <c r="K1781" s="2"/>
      <c r="L1781" s="2"/>
      <c r="M1781" s="2"/>
      <c r="N1781" s="2"/>
      <c r="O1781" s="2"/>
      <c r="P1781" s="2"/>
      <c r="Q1781" s="2"/>
      <c r="R1781" s="2"/>
      <c r="S1781" s="2"/>
    </row>
    <row r="1782" spans="8:19">
      <c r="H1782" s="3"/>
      <c r="I1782" s="3"/>
      <c r="J1782" s="2"/>
      <c r="K1782" s="2"/>
      <c r="L1782" s="2"/>
      <c r="M1782" s="2"/>
      <c r="N1782" s="2"/>
      <c r="O1782" s="2"/>
      <c r="P1782" s="2"/>
      <c r="Q1782" s="2"/>
      <c r="R1782" s="2"/>
      <c r="S1782" s="2"/>
    </row>
    <row r="1783" spans="8:19">
      <c r="H1783" s="3"/>
      <c r="I1783" s="3"/>
      <c r="J1783" s="2"/>
      <c r="K1783" s="2"/>
      <c r="L1783" s="2"/>
      <c r="M1783" s="2"/>
      <c r="N1783" s="2"/>
      <c r="O1783" s="2"/>
      <c r="P1783" s="2"/>
      <c r="Q1783" s="2"/>
      <c r="R1783" s="2"/>
      <c r="S1783" s="2"/>
    </row>
    <row r="1784" spans="8:19">
      <c r="H1784" s="3"/>
      <c r="I1784" s="3"/>
      <c r="J1784" s="2"/>
      <c r="K1784" s="2"/>
      <c r="L1784" s="2"/>
      <c r="M1784" s="2"/>
      <c r="N1784" s="2"/>
      <c r="O1784" s="2"/>
      <c r="P1784" s="2"/>
      <c r="Q1784" s="2"/>
      <c r="R1784" s="2"/>
      <c r="S1784" s="2"/>
    </row>
    <row r="1785" spans="8:19">
      <c r="H1785" s="3"/>
      <c r="I1785" s="3"/>
      <c r="J1785" s="2"/>
      <c r="K1785" s="2"/>
      <c r="L1785" s="2"/>
      <c r="M1785" s="2"/>
      <c r="N1785" s="2"/>
      <c r="O1785" s="2"/>
      <c r="P1785" s="2"/>
      <c r="Q1785" s="2"/>
      <c r="R1785" s="2"/>
      <c r="S1785" s="2"/>
    </row>
    <row r="1786" spans="8:19">
      <c r="H1786" s="3"/>
      <c r="I1786" s="3"/>
      <c r="J1786" s="2"/>
      <c r="K1786" s="2"/>
      <c r="L1786" s="2"/>
      <c r="M1786" s="2"/>
      <c r="N1786" s="2"/>
      <c r="O1786" s="2"/>
      <c r="P1786" s="2"/>
      <c r="Q1786" s="2"/>
      <c r="R1786" s="2"/>
      <c r="S1786" s="2"/>
    </row>
    <row r="1787" spans="8:19">
      <c r="H1787" s="3"/>
      <c r="I1787" s="3"/>
      <c r="J1787" s="2"/>
      <c r="K1787" s="2"/>
      <c r="L1787" s="2"/>
      <c r="M1787" s="2"/>
      <c r="N1787" s="2"/>
      <c r="O1787" s="2"/>
      <c r="P1787" s="2"/>
      <c r="Q1787" s="2"/>
      <c r="R1787" s="2"/>
      <c r="S1787" s="2"/>
    </row>
    <row r="1788" spans="8:19">
      <c r="H1788" s="3"/>
      <c r="I1788" s="3"/>
      <c r="J1788" s="2"/>
      <c r="K1788" s="2"/>
      <c r="L1788" s="2"/>
      <c r="M1788" s="2"/>
      <c r="N1788" s="2"/>
      <c r="O1788" s="2"/>
      <c r="P1788" s="2"/>
      <c r="Q1788" s="2"/>
      <c r="R1788" s="2"/>
      <c r="S1788" s="2"/>
    </row>
    <row r="1789" spans="8:19">
      <c r="H1789" s="3"/>
      <c r="I1789" s="3"/>
      <c r="J1789" s="2"/>
      <c r="K1789" s="2"/>
      <c r="L1789" s="2"/>
      <c r="M1789" s="2"/>
      <c r="N1789" s="2"/>
      <c r="O1789" s="2"/>
      <c r="P1789" s="2"/>
      <c r="Q1789" s="2"/>
      <c r="R1789" s="2"/>
      <c r="S1789" s="2"/>
    </row>
    <row r="1790" spans="8:19">
      <c r="H1790" s="3"/>
      <c r="I1790" s="3"/>
      <c r="J1790" s="2"/>
      <c r="K1790" s="2"/>
      <c r="L1790" s="2"/>
      <c r="M1790" s="2"/>
      <c r="N1790" s="2"/>
      <c r="O1790" s="2"/>
      <c r="P1790" s="2"/>
      <c r="Q1790" s="2"/>
      <c r="R1790" s="2"/>
      <c r="S1790" s="2"/>
    </row>
    <row r="1791" spans="8:19">
      <c r="H1791" s="3"/>
      <c r="I1791" s="3"/>
      <c r="J1791" s="2"/>
      <c r="K1791" s="2"/>
      <c r="L1791" s="2"/>
      <c r="M1791" s="2"/>
      <c r="N1791" s="2"/>
      <c r="O1791" s="2"/>
      <c r="P1791" s="2"/>
      <c r="Q1791" s="2"/>
      <c r="R1791" s="2"/>
      <c r="S1791" s="2"/>
    </row>
    <row r="1792" spans="8:19">
      <c r="H1792" s="3"/>
      <c r="I1792" s="3"/>
      <c r="J1792" s="2"/>
      <c r="K1792" s="2"/>
      <c r="L1792" s="2"/>
      <c r="M1792" s="2"/>
      <c r="N1792" s="2"/>
      <c r="O1792" s="2"/>
      <c r="P1792" s="2"/>
      <c r="Q1792" s="2"/>
      <c r="R1792" s="2"/>
      <c r="S1792" s="2"/>
    </row>
    <row r="1793" spans="8:19">
      <c r="H1793" s="3"/>
      <c r="I1793" s="3"/>
      <c r="J1793" s="2"/>
      <c r="K1793" s="2"/>
      <c r="L1793" s="2"/>
      <c r="M1793" s="2"/>
      <c r="N1793" s="2"/>
      <c r="O1793" s="2"/>
      <c r="P1793" s="2"/>
      <c r="Q1793" s="2"/>
      <c r="R1793" s="2"/>
      <c r="S1793" s="2"/>
    </row>
    <row r="1794" spans="8:19">
      <c r="H1794" s="3"/>
      <c r="I1794" s="3"/>
      <c r="J1794" s="2"/>
      <c r="K1794" s="2"/>
      <c r="L1794" s="2"/>
      <c r="M1794" s="2"/>
      <c r="N1794" s="2"/>
      <c r="O1794" s="2"/>
      <c r="P1794" s="2"/>
      <c r="Q1794" s="2"/>
      <c r="R1794" s="2"/>
      <c r="S1794" s="2"/>
    </row>
    <row r="1795" spans="8:19">
      <c r="H1795" s="3"/>
      <c r="I1795" s="3"/>
      <c r="J1795" s="2"/>
      <c r="K1795" s="2"/>
      <c r="L1795" s="2"/>
      <c r="M1795" s="2"/>
      <c r="N1795" s="2"/>
      <c r="O1795" s="2"/>
      <c r="P1795" s="2"/>
      <c r="Q1795" s="2"/>
      <c r="R1795" s="2"/>
      <c r="S1795" s="2"/>
    </row>
    <row r="1796" spans="8:19">
      <c r="H1796" s="3"/>
      <c r="I1796" s="3"/>
      <c r="J1796" s="2"/>
      <c r="K1796" s="2"/>
      <c r="L1796" s="2"/>
      <c r="M1796" s="2"/>
      <c r="N1796" s="2"/>
      <c r="O1796" s="2"/>
      <c r="P1796" s="2"/>
      <c r="Q1796" s="2"/>
      <c r="R1796" s="2"/>
      <c r="S1796" s="2"/>
    </row>
    <row r="1797" spans="8:19">
      <c r="H1797" s="3"/>
      <c r="I1797" s="3"/>
      <c r="J1797" s="2"/>
      <c r="K1797" s="2"/>
      <c r="L1797" s="2"/>
      <c r="M1797" s="2"/>
      <c r="N1797" s="2"/>
      <c r="O1797" s="2"/>
      <c r="P1797" s="2"/>
      <c r="Q1797" s="2"/>
      <c r="R1797" s="2"/>
      <c r="S1797" s="2"/>
    </row>
    <row r="1798" spans="8:19">
      <c r="H1798" s="3"/>
      <c r="I1798" s="3"/>
      <c r="J1798" s="2"/>
      <c r="K1798" s="2"/>
      <c r="L1798" s="2"/>
      <c r="M1798" s="2"/>
      <c r="N1798" s="2"/>
      <c r="O1798" s="2"/>
      <c r="P1798" s="2"/>
      <c r="Q1798" s="2"/>
      <c r="R1798" s="2"/>
      <c r="S1798" s="2"/>
    </row>
    <row r="1799" spans="8:19">
      <c r="H1799" s="3"/>
      <c r="I1799" s="3"/>
      <c r="J1799" s="2"/>
      <c r="K1799" s="2"/>
      <c r="L1799" s="2"/>
      <c r="M1799" s="2"/>
      <c r="N1799" s="2"/>
      <c r="O1799" s="2"/>
      <c r="P1799" s="2"/>
      <c r="Q1799" s="2"/>
      <c r="R1799" s="2"/>
      <c r="S1799" s="2"/>
    </row>
    <row r="1800" spans="8:19">
      <c r="H1800" s="3"/>
      <c r="I1800" s="3"/>
      <c r="J1800" s="2"/>
      <c r="K1800" s="2"/>
      <c r="L1800" s="2"/>
      <c r="M1800" s="2"/>
      <c r="N1800" s="2"/>
      <c r="O1800" s="2"/>
      <c r="P1800" s="2"/>
      <c r="Q1800" s="2"/>
      <c r="R1800" s="2"/>
      <c r="S1800" s="2"/>
    </row>
    <row r="1801" spans="8:19">
      <c r="H1801" s="3"/>
      <c r="I1801" s="3"/>
      <c r="J1801" s="2"/>
      <c r="K1801" s="2"/>
      <c r="L1801" s="2"/>
      <c r="M1801" s="2"/>
      <c r="N1801" s="2"/>
      <c r="O1801" s="2"/>
      <c r="P1801" s="2"/>
      <c r="Q1801" s="2"/>
      <c r="R1801" s="2"/>
      <c r="S1801" s="2"/>
    </row>
    <row r="1802" spans="8:19">
      <c r="H1802" s="3"/>
      <c r="I1802" s="3"/>
      <c r="J1802" s="2"/>
      <c r="K1802" s="2"/>
      <c r="L1802" s="2"/>
      <c r="M1802" s="2"/>
      <c r="N1802" s="2"/>
      <c r="O1802" s="2"/>
      <c r="P1802" s="2"/>
      <c r="Q1802" s="2"/>
      <c r="R1802" s="2"/>
      <c r="S1802" s="2"/>
    </row>
    <row r="1803" spans="8:19">
      <c r="H1803" s="3"/>
      <c r="I1803" s="3"/>
      <c r="J1803" s="2"/>
      <c r="K1803" s="2"/>
      <c r="L1803" s="2"/>
      <c r="M1803" s="2"/>
      <c r="N1803" s="2"/>
      <c r="O1803" s="2"/>
      <c r="P1803" s="2"/>
      <c r="Q1803" s="2"/>
      <c r="R1803" s="2"/>
      <c r="S1803" s="2"/>
    </row>
    <row r="1804" spans="8:19">
      <c r="H1804" s="3"/>
      <c r="I1804" s="3"/>
      <c r="J1804" s="2"/>
      <c r="K1804" s="2"/>
      <c r="L1804" s="2"/>
      <c r="M1804" s="2"/>
      <c r="N1804" s="2"/>
      <c r="O1804" s="2"/>
      <c r="P1804" s="2"/>
      <c r="Q1804" s="2"/>
      <c r="R1804" s="2"/>
      <c r="S1804" s="2"/>
    </row>
    <row r="1805" spans="8:19">
      <c r="H1805" s="3"/>
      <c r="I1805" s="3"/>
      <c r="J1805" s="2"/>
      <c r="K1805" s="2"/>
      <c r="L1805" s="2"/>
      <c r="M1805" s="2"/>
      <c r="N1805" s="2"/>
      <c r="O1805" s="2"/>
      <c r="P1805" s="2"/>
      <c r="Q1805" s="2"/>
      <c r="R1805" s="2"/>
      <c r="S1805" s="2"/>
    </row>
    <row r="1806" spans="8:19">
      <c r="H1806" s="3"/>
      <c r="I1806" s="3"/>
      <c r="J1806" s="2"/>
      <c r="K1806" s="2"/>
      <c r="L1806" s="2"/>
      <c r="M1806" s="2"/>
      <c r="N1806" s="2"/>
      <c r="O1806" s="2"/>
      <c r="P1806" s="2"/>
      <c r="Q1806" s="2"/>
      <c r="R1806" s="2"/>
      <c r="S1806" s="2"/>
    </row>
    <row r="1807" spans="8:19">
      <c r="H1807" s="3"/>
      <c r="I1807" s="3"/>
      <c r="J1807" s="2"/>
      <c r="K1807" s="2"/>
      <c r="L1807" s="2"/>
      <c r="M1807" s="2"/>
      <c r="N1807" s="2"/>
      <c r="O1807" s="2"/>
      <c r="P1807" s="2"/>
      <c r="Q1807" s="2"/>
      <c r="R1807" s="2"/>
      <c r="S1807" s="2"/>
    </row>
    <row r="1808" spans="8:19">
      <c r="H1808" s="3"/>
      <c r="I1808" s="3"/>
      <c r="J1808" s="2"/>
      <c r="K1808" s="2"/>
      <c r="L1808" s="2"/>
      <c r="M1808" s="2"/>
      <c r="N1808" s="2"/>
      <c r="O1808" s="2"/>
      <c r="P1808" s="2"/>
      <c r="Q1808" s="2"/>
      <c r="R1808" s="2"/>
      <c r="S1808" s="2"/>
    </row>
    <row r="1809" spans="8:19">
      <c r="H1809" s="3"/>
      <c r="I1809" s="3"/>
      <c r="J1809" s="2"/>
      <c r="K1809" s="2"/>
      <c r="L1809" s="2"/>
      <c r="M1809" s="2"/>
      <c r="N1809" s="2"/>
      <c r="O1809" s="2"/>
      <c r="P1809" s="2"/>
      <c r="Q1809" s="2"/>
      <c r="R1809" s="2"/>
      <c r="S1809" s="2"/>
    </row>
    <row r="1810" spans="8:19">
      <c r="H1810" s="3"/>
      <c r="I1810" s="3"/>
      <c r="J1810" s="2"/>
      <c r="K1810" s="2"/>
      <c r="L1810" s="2"/>
      <c r="M1810" s="2"/>
      <c r="N1810" s="2"/>
      <c r="O1810" s="2"/>
      <c r="P1810" s="2"/>
      <c r="Q1810" s="2"/>
      <c r="R1810" s="2"/>
      <c r="S1810" s="2"/>
    </row>
    <row r="1811" spans="8:19">
      <c r="H1811" s="3"/>
      <c r="I1811" s="3"/>
      <c r="J1811" s="2"/>
      <c r="K1811" s="2"/>
      <c r="L1811" s="2"/>
      <c r="M1811" s="2"/>
      <c r="N1811" s="2"/>
      <c r="O1811" s="2"/>
      <c r="P1811" s="2"/>
      <c r="Q1811" s="2"/>
      <c r="R1811" s="2"/>
      <c r="S1811" s="2"/>
    </row>
    <row r="1812" spans="8:19">
      <c r="H1812" s="3"/>
      <c r="I1812" s="3"/>
      <c r="J1812" s="2"/>
      <c r="K1812" s="2"/>
      <c r="L1812" s="2"/>
      <c r="M1812" s="2"/>
      <c r="N1812" s="2"/>
      <c r="O1812" s="2"/>
      <c r="P1812" s="2"/>
      <c r="Q1812" s="2"/>
      <c r="R1812" s="2"/>
      <c r="S1812" s="2"/>
    </row>
    <row r="1813" spans="8:19">
      <c r="H1813" s="3"/>
      <c r="I1813" s="3"/>
      <c r="J1813" s="2"/>
      <c r="K1813" s="2"/>
      <c r="L1813" s="2"/>
      <c r="M1813" s="2"/>
      <c r="N1813" s="2"/>
      <c r="O1813" s="2"/>
      <c r="P1813" s="2"/>
      <c r="Q1813" s="2"/>
      <c r="R1813" s="2"/>
      <c r="S1813" s="2"/>
    </row>
    <row r="1814" spans="8:19">
      <c r="H1814" s="3"/>
      <c r="I1814" s="3"/>
      <c r="J1814" s="2"/>
      <c r="K1814" s="2"/>
      <c r="L1814" s="2"/>
      <c r="M1814" s="2"/>
      <c r="N1814" s="2"/>
      <c r="O1814" s="2"/>
      <c r="P1814" s="2"/>
      <c r="Q1814" s="2"/>
      <c r="R1814" s="2"/>
      <c r="S1814" s="2"/>
    </row>
    <row r="1815" spans="8:19">
      <c r="H1815" s="3"/>
      <c r="I1815" s="3"/>
      <c r="J1815" s="2"/>
      <c r="K1815" s="2"/>
      <c r="L1815" s="2"/>
      <c r="M1815" s="2"/>
      <c r="N1815" s="2"/>
      <c r="O1815" s="2"/>
      <c r="P1815" s="2"/>
      <c r="Q1815" s="2"/>
      <c r="R1815" s="2"/>
      <c r="S1815" s="2"/>
    </row>
    <row r="1816" spans="8:19">
      <c r="H1816" s="3"/>
      <c r="I1816" s="3"/>
      <c r="J1816" s="2"/>
      <c r="K1816" s="2"/>
      <c r="L1816" s="2"/>
      <c r="M1816" s="2"/>
      <c r="N1816" s="2"/>
      <c r="O1816" s="2"/>
      <c r="P1816" s="2"/>
      <c r="Q1816" s="2"/>
      <c r="R1816" s="2"/>
      <c r="S1816" s="2"/>
    </row>
    <row r="1817" spans="8:19">
      <c r="H1817" s="3"/>
      <c r="I1817" s="3"/>
      <c r="J1817" s="2"/>
      <c r="K1817" s="2"/>
      <c r="L1817" s="2"/>
      <c r="M1817" s="2"/>
      <c r="N1817" s="2"/>
      <c r="O1817" s="2"/>
      <c r="P1817" s="2"/>
      <c r="Q1817" s="2"/>
      <c r="R1817" s="2"/>
      <c r="S1817" s="2"/>
    </row>
    <row r="1818" spans="8:19">
      <c r="H1818" s="3"/>
      <c r="I1818" s="3"/>
      <c r="J1818" s="2"/>
      <c r="K1818" s="2"/>
      <c r="L1818" s="2"/>
      <c r="M1818" s="2"/>
      <c r="N1818" s="2"/>
      <c r="O1818" s="2"/>
      <c r="P1818" s="2"/>
      <c r="Q1818" s="2"/>
      <c r="R1818" s="2"/>
      <c r="S1818" s="2"/>
    </row>
    <row r="1819" spans="8:19">
      <c r="H1819" s="3"/>
      <c r="I1819" s="3"/>
      <c r="J1819" s="2"/>
      <c r="K1819" s="2"/>
      <c r="L1819" s="2"/>
      <c r="M1819" s="2"/>
      <c r="N1819" s="2"/>
      <c r="O1819" s="2"/>
      <c r="P1819" s="2"/>
      <c r="Q1819" s="2"/>
      <c r="R1819" s="2"/>
      <c r="S1819" s="2"/>
    </row>
    <row r="1820" spans="8:19">
      <c r="H1820" s="3"/>
      <c r="I1820" s="3"/>
      <c r="J1820" s="2"/>
      <c r="K1820" s="2"/>
      <c r="L1820" s="2"/>
      <c r="M1820" s="2"/>
      <c r="N1820" s="2"/>
      <c r="O1820" s="2"/>
      <c r="P1820" s="2"/>
      <c r="Q1820" s="2"/>
      <c r="R1820" s="2"/>
      <c r="S1820" s="2"/>
    </row>
    <row r="1821" spans="8:19">
      <c r="H1821" s="3"/>
      <c r="I1821" s="3"/>
      <c r="J1821" s="2"/>
      <c r="K1821" s="2"/>
      <c r="L1821" s="2"/>
      <c r="M1821" s="2"/>
      <c r="N1821" s="2"/>
      <c r="O1821" s="2"/>
      <c r="P1821" s="2"/>
      <c r="Q1821" s="2"/>
      <c r="R1821" s="2"/>
      <c r="S1821" s="2"/>
    </row>
    <row r="1822" spans="8:19">
      <c r="H1822" s="3"/>
      <c r="I1822" s="3"/>
      <c r="J1822" s="2"/>
      <c r="K1822" s="2"/>
      <c r="L1822" s="2"/>
      <c r="M1822" s="2"/>
      <c r="N1822" s="2"/>
      <c r="O1822" s="2"/>
      <c r="P1822" s="2"/>
      <c r="Q1822" s="2"/>
      <c r="R1822" s="2"/>
      <c r="S1822" s="2"/>
    </row>
    <row r="1823" spans="8:19">
      <c r="H1823" s="3"/>
      <c r="I1823" s="3"/>
      <c r="J1823" s="2"/>
      <c r="K1823" s="2"/>
      <c r="L1823" s="2"/>
      <c r="M1823" s="2"/>
      <c r="N1823" s="2"/>
      <c r="O1823" s="2"/>
      <c r="P1823" s="2"/>
      <c r="Q1823" s="2"/>
      <c r="R1823" s="2"/>
      <c r="S1823" s="2"/>
    </row>
    <row r="1824" spans="8:19">
      <c r="H1824" s="3"/>
      <c r="I1824" s="3"/>
      <c r="J1824" s="2"/>
      <c r="K1824" s="2"/>
      <c r="L1824" s="2"/>
      <c r="M1824" s="2"/>
      <c r="N1824" s="2"/>
      <c r="O1824" s="2"/>
      <c r="P1824" s="2"/>
      <c r="Q1824" s="2"/>
      <c r="R1824" s="2"/>
      <c r="S1824" s="2"/>
    </row>
    <row r="1825" spans="8:19">
      <c r="H1825" s="3"/>
      <c r="I1825" s="3"/>
      <c r="J1825" s="2"/>
      <c r="K1825" s="2"/>
      <c r="L1825" s="2"/>
      <c r="M1825" s="2"/>
      <c r="N1825" s="2"/>
      <c r="O1825" s="2"/>
      <c r="P1825" s="2"/>
      <c r="Q1825" s="2"/>
      <c r="R1825" s="2"/>
      <c r="S1825" s="2"/>
    </row>
    <row r="1826" spans="8:19">
      <c r="H1826" s="3"/>
      <c r="I1826" s="3"/>
      <c r="J1826" s="2"/>
      <c r="K1826" s="2"/>
      <c r="L1826" s="2"/>
      <c r="M1826" s="2"/>
      <c r="N1826" s="2"/>
      <c r="O1826" s="2"/>
      <c r="P1826" s="2"/>
      <c r="Q1826" s="2"/>
      <c r="R1826" s="2"/>
      <c r="S1826" s="2"/>
    </row>
    <row r="1827" spans="8:19">
      <c r="H1827" s="3"/>
      <c r="I1827" s="3"/>
      <c r="J1827" s="2"/>
      <c r="K1827" s="2"/>
      <c r="L1827" s="2"/>
      <c r="M1827" s="2"/>
      <c r="N1827" s="2"/>
      <c r="O1827" s="2"/>
      <c r="P1827" s="2"/>
      <c r="Q1827" s="2"/>
      <c r="R1827" s="2"/>
      <c r="S1827" s="2"/>
    </row>
    <row r="1828" spans="8:19">
      <c r="H1828" s="3"/>
      <c r="I1828" s="3"/>
      <c r="J1828" s="2"/>
      <c r="K1828" s="2"/>
      <c r="L1828" s="2"/>
      <c r="M1828" s="2"/>
      <c r="N1828" s="2"/>
      <c r="O1828" s="2"/>
      <c r="P1828" s="2"/>
      <c r="Q1828" s="2"/>
      <c r="R1828" s="2"/>
      <c r="S1828" s="2"/>
    </row>
    <row r="1829" spans="8:19">
      <c r="H1829" s="3"/>
      <c r="I1829" s="3"/>
      <c r="J1829" s="2"/>
      <c r="K1829" s="2"/>
      <c r="L1829" s="2"/>
      <c r="M1829" s="2"/>
      <c r="N1829" s="2"/>
      <c r="O1829" s="2"/>
      <c r="P1829" s="2"/>
      <c r="Q1829" s="2"/>
      <c r="R1829" s="2"/>
      <c r="S1829" s="2"/>
    </row>
    <row r="1830" spans="8:19">
      <c r="H1830" s="3"/>
      <c r="I1830" s="3"/>
      <c r="J1830" s="2"/>
      <c r="K1830" s="2"/>
      <c r="L1830" s="2"/>
      <c r="M1830" s="2"/>
      <c r="N1830" s="2"/>
      <c r="O1830" s="2"/>
      <c r="P1830" s="2"/>
      <c r="Q1830" s="2"/>
      <c r="R1830" s="2"/>
      <c r="S1830" s="2"/>
    </row>
    <row r="1831" spans="8:19">
      <c r="H1831" s="3"/>
      <c r="I1831" s="3"/>
      <c r="J1831" s="2"/>
      <c r="K1831" s="2"/>
      <c r="L1831" s="2"/>
      <c r="M1831" s="2"/>
      <c r="N1831" s="2"/>
      <c r="O1831" s="2"/>
      <c r="P1831" s="2"/>
      <c r="Q1831" s="2"/>
      <c r="R1831" s="2"/>
      <c r="S1831" s="2"/>
    </row>
    <row r="1832" spans="8:19">
      <c r="H1832" s="3"/>
      <c r="I1832" s="3"/>
      <c r="J1832" s="2"/>
      <c r="K1832" s="2"/>
      <c r="L1832" s="2"/>
      <c r="M1832" s="2"/>
      <c r="N1832" s="2"/>
      <c r="O1832" s="2"/>
      <c r="P1832" s="2"/>
      <c r="Q1832" s="2"/>
      <c r="R1832" s="2"/>
      <c r="S1832" s="2"/>
    </row>
    <row r="1833" spans="8:19">
      <c r="H1833" s="3"/>
      <c r="I1833" s="3"/>
      <c r="J1833" s="2"/>
      <c r="K1833" s="2"/>
      <c r="L1833" s="2"/>
      <c r="M1833" s="2"/>
      <c r="N1833" s="2"/>
      <c r="O1833" s="2"/>
      <c r="P1833" s="2"/>
      <c r="Q1833" s="2"/>
      <c r="R1833" s="2"/>
      <c r="S1833" s="2"/>
    </row>
    <row r="1834" spans="8:19">
      <c r="H1834" s="3"/>
      <c r="I1834" s="3"/>
      <c r="J1834" s="2"/>
      <c r="K1834" s="2"/>
      <c r="L1834" s="2"/>
      <c r="M1834" s="2"/>
      <c r="N1834" s="2"/>
      <c r="O1834" s="2"/>
      <c r="P1834" s="2"/>
      <c r="Q1834" s="2"/>
      <c r="R1834" s="2"/>
      <c r="S1834" s="2"/>
    </row>
    <row r="1835" spans="8:19">
      <c r="H1835" s="3"/>
      <c r="I1835" s="3"/>
      <c r="J1835" s="2"/>
      <c r="K1835" s="2"/>
      <c r="L1835" s="2"/>
      <c r="M1835" s="2"/>
      <c r="N1835" s="2"/>
      <c r="O1835" s="2"/>
      <c r="P1835" s="2"/>
      <c r="Q1835" s="2"/>
      <c r="R1835" s="2"/>
      <c r="S1835" s="2"/>
    </row>
    <row r="1836" spans="8:19">
      <c r="H1836" s="3"/>
      <c r="I1836" s="3"/>
      <c r="J1836" s="2"/>
      <c r="K1836" s="2"/>
      <c r="L1836" s="2"/>
      <c r="M1836" s="2"/>
      <c r="N1836" s="2"/>
      <c r="O1836" s="2"/>
      <c r="P1836" s="2"/>
      <c r="Q1836" s="2"/>
      <c r="R1836" s="2"/>
      <c r="S1836" s="2"/>
    </row>
    <row r="1837" spans="8:19">
      <c r="H1837" s="3"/>
      <c r="I1837" s="3"/>
      <c r="J1837" s="2"/>
      <c r="K1837" s="2"/>
      <c r="L1837" s="2"/>
      <c r="M1837" s="2"/>
      <c r="N1837" s="2"/>
      <c r="O1837" s="2"/>
      <c r="P1837" s="2"/>
      <c r="Q1837" s="2"/>
      <c r="R1837" s="2"/>
      <c r="S1837" s="2"/>
    </row>
    <row r="1838" spans="8:19">
      <c r="H1838" s="3"/>
      <c r="I1838" s="3"/>
      <c r="J1838" s="2"/>
      <c r="K1838" s="2"/>
      <c r="L1838" s="2"/>
      <c r="M1838" s="2"/>
      <c r="N1838" s="2"/>
      <c r="O1838" s="2"/>
      <c r="P1838" s="2"/>
      <c r="Q1838" s="2"/>
      <c r="R1838" s="2"/>
      <c r="S1838" s="2"/>
    </row>
    <row r="1839" spans="8:19">
      <c r="H1839" s="3"/>
      <c r="I1839" s="3"/>
      <c r="J1839" s="2"/>
      <c r="K1839" s="2"/>
      <c r="L1839" s="2"/>
      <c r="M1839" s="2"/>
      <c r="N1839" s="2"/>
      <c r="O1839" s="2"/>
      <c r="P1839" s="2"/>
      <c r="Q1839" s="2"/>
      <c r="R1839" s="2"/>
      <c r="S1839" s="2"/>
    </row>
    <row r="1840" spans="8:19">
      <c r="H1840" s="3"/>
      <c r="I1840" s="3"/>
      <c r="J1840" s="2"/>
      <c r="K1840" s="2"/>
      <c r="L1840" s="2"/>
      <c r="M1840" s="2"/>
      <c r="N1840" s="2"/>
      <c r="O1840" s="2"/>
      <c r="P1840" s="2"/>
      <c r="Q1840" s="2"/>
      <c r="R1840" s="2"/>
      <c r="S1840" s="2"/>
    </row>
    <row r="1841" spans="8:19">
      <c r="H1841" s="3"/>
      <c r="I1841" s="3"/>
      <c r="J1841" s="2"/>
      <c r="K1841" s="2"/>
      <c r="L1841" s="2"/>
      <c r="M1841" s="2"/>
      <c r="N1841" s="2"/>
      <c r="O1841" s="2"/>
      <c r="P1841" s="2"/>
      <c r="Q1841" s="2"/>
      <c r="R1841" s="2"/>
      <c r="S1841" s="2"/>
    </row>
    <row r="1842" spans="8:19">
      <c r="H1842" s="3"/>
      <c r="I1842" s="3"/>
      <c r="J1842" s="2"/>
      <c r="K1842" s="2"/>
      <c r="L1842" s="2"/>
      <c r="M1842" s="2"/>
      <c r="N1842" s="2"/>
      <c r="O1842" s="2"/>
      <c r="P1842" s="2"/>
      <c r="Q1842" s="2"/>
      <c r="R1842" s="2"/>
      <c r="S1842" s="2"/>
    </row>
    <row r="1843" spans="8:19">
      <c r="H1843" s="3"/>
      <c r="I1843" s="3"/>
      <c r="J1843" s="2"/>
      <c r="K1843" s="2"/>
      <c r="L1843" s="2"/>
      <c r="M1843" s="2"/>
      <c r="N1843" s="2"/>
      <c r="O1843" s="2"/>
      <c r="P1843" s="2"/>
      <c r="Q1843" s="2"/>
      <c r="R1843" s="2"/>
      <c r="S1843" s="2"/>
    </row>
    <row r="1844" spans="8:19">
      <c r="H1844" s="3"/>
      <c r="I1844" s="3"/>
      <c r="J1844" s="2"/>
      <c r="K1844" s="2"/>
      <c r="L1844" s="2"/>
      <c r="M1844" s="2"/>
      <c r="N1844" s="2"/>
      <c r="O1844" s="2"/>
      <c r="P1844" s="2"/>
      <c r="Q1844" s="2"/>
      <c r="R1844" s="2"/>
      <c r="S1844" s="2"/>
    </row>
    <row r="1845" spans="8:19">
      <c r="H1845" s="3"/>
      <c r="I1845" s="3"/>
      <c r="J1845" s="2"/>
      <c r="K1845" s="2"/>
      <c r="L1845" s="2"/>
      <c r="M1845" s="2"/>
      <c r="N1845" s="2"/>
      <c r="O1845" s="2"/>
      <c r="P1845" s="2"/>
      <c r="Q1845" s="2"/>
      <c r="R1845" s="2"/>
      <c r="S1845" s="2"/>
    </row>
    <row r="1846" spans="8:19">
      <c r="H1846" s="3"/>
      <c r="I1846" s="3"/>
      <c r="J1846" s="2"/>
      <c r="K1846" s="2"/>
      <c r="L1846" s="2"/>
      <c r="M1846" s="2"/>
      <c r="N1846" s="2"/>
      <c r="O1846" s="2"/>
      <c r="P1846" s="2"/>
      <c r="Q1846" s="2"/>
      <c r="R1846" s="2"/>
      <c r="S1846" s="2"/>
    </row>
    <row r="1847" spans="8:19">
      <c r="H1847" s="3"/>
      <c r="I1847" s="3"/>
      <c r="J1847" s="2"/>
      <c r="K1847" s="2"/>
      <c r="L1847" s="2"/>
      <c r="M1847" s="2"/>
      <c r="N1847" s="2"/>
      <c r="O1847" s="2"/>
      <c r="P1847" s="2"/>
      <c r="Q1847" s="2"/>
      <c r="R1847" s="2"/>
      <c r="S1847" s="2"/>
    </row>
    <row r="1848" spans="8:19">
      <c r="H1848" s="3"/>
      <c r="I1848" s="3"/>
      <c r="J1848" s="2"/>
      <c r="K1848" s="2"/>
      <c r="L1848" s="2"/>
      <c r="M1848" s="2"/>
      <c r="N1848" s="2"/>
      <c r="O1848" s="2"/>
      <c r="P1848" s="2"/>
      <c r="Q1848" s="2"/>
      <c r="R1848" s="2"/>
      <c r="S1848" s="2"/>
    </row>
    <row r="1849" spans="8:19">
      <c r="H1849" s="3"/>
      <c r="I1849" s="3"/>
      <c r="J1849" s="2"/>
      <c r="K1849" s="2"/>
      <c r="L1849" s="2"/>
      <c r="M1849" s="2"/>
      <c r="N1849" s="2"/>
      <c r="O1849" s="2"/>
      <c r="P1849" s="2"/>
      <c r="Q1849" s="2"/>
      <c r="R1849" s="2"/>
      <c r="S1849" s="2"/>
    </row>
    <row r="1850" spans="8:19">
      <c r="H1850" s="3"/>
      <c r="I1850" s="3"/>
      <c r="J1850" s="2"/>
      <c r="K1850" s="2"/>
      <c r="L1850" s="2"/>
      <c r="M1850" s="2"/>
      <c r="N1850" s="2"/>
      <c r="O1850" s="2"/>
      <c r="P1850" s="2"/>
      <c r="Q1850" s="2"/>
      <c r="R1850" s="2"/>
      <c r="S1850" s="2"/>
    </row>
    <row r="1851" spans="8:19">
      <c r="H1851" s="3"/>
      <c r="I1851" s="3"/>
      <c r="J1851" s="2"/>
      <c r="K1851" s="2"/>
      <c r="L1851" s="2"/>
      <c r="M1851" s="2"/>
      <c r="N1851" s="2"/>
      <c r="O1851" s="2"/>
      <c r="P1851" s="2"/>
      <c r="Q1851" s="2"/>
      <c r="R1851" s="2"/>
      <c r="S1851" s="2"/>
    </row>
    <row r="1852" spans="8:19">
      <c r="H1852" s="3"/>
      <c r="I1852" s="3"/>
      <c r="J1852" s="2"/>
      <c r="K1852" s="2"/>
      <c r="L1852" s="2"/>
      <c r="M1852" s="2"/>
      <c r="N1852" s="2"/>
      <c r="O1852" s="2"/>
      <c r="P1852" s="2"/>
      <c r="Q1852" s="2"/>
      <c r="R1852" s="2"/>
      <c r="S1852" s="2"/>
    </row>
    <row r="1853" spans="8:19">
      <c r="H1853" s="3"/>
      <c r="I1853" s="3"/>
      <c r="J1853" s="2"/>
      <c r="K1853" s="2"/>
      <c r="L1853" s="2"/>
      <c r="M1853" s="2"/>
      <c r="N1853" s="2"/>
      <c r="O1853" s="2"/>
      <c r="P1853" s="2"/>
      <c r="Q1853" s="2"/>
      <c r="R1853" s="2"/>
      <c r="S1853" s="2"/>
    </row>
    <row r="1854" spans="8:19">
      <c r="H1854" s="3"/>
      <c r="I1854" s="3"/>
      <c r="J1854" s="2"/>
      <c r="K1854" s="2"/>
      <c r="L1854" s="2"/>
      <c r="M1854" s="2"/>
      <c r="N1854" s="2"/>
      <c r="O1854" s="2"/>
      <c r="P1854" s="2"/>
      <c r="Q1854" s="2"/>
      <c r="R1854" s="2"/>
      <c r="S1854" s="2"/>
    </row>
    <row r="1855" spans="8:19">
      <c r="H1855" s="3"/>
      <c r="I1855" s="3"/>
      <c r="J1855" s="2"/>
      <c r="K1855" s="2"/>
      <c r="L1855" s="2"/>
      <c r="M1855" s="2"/>
      <c r="N1855" s="2"/>
      <c r="O1855" s="2"/>
      <c r="P1855" s="2"/>
      <c r="Q1855" s="2"/>
      <c r="R1855" s="2"/>
      <c r="S1855" s="2"/>
    </row>
    <row r="1856" spans="8:19">
      <c r="H1856" s="3"/>
      <c r="I1856" s="3"/>
      <c r="J1856" s="2"/>
      <c r="K1856" s="2"/>
      <c r="L1856" s="2"/>
      <c r="M1856" s="2"/>
      <c r="N1856" s="2"/>
      <c r="O1856" s="2"/>
      <c r="P1856" s="2"/>
      <c r="Q1856" s="2"/>
      <c r="R1856" s="2"/>
      <c r="S1856" s="2"/>
    </row>
    <row r="1857" spans="8:19">
      <c r="H1857" s="3"/>
      <c r="I1857" s="3"/>
      <c r="J1857" s="2"/>
      <c r="K1857" s="2"/>
      <c r="L1857" s="2"/>
      <c r="M1857" s="2"/>
      <c r="N1857" s="2"/>
      <c r="O1857" s="2"/>
      <c r="P1857" s="2"/>
      <c r="Q1857" s="2"/>
      <c r="R1857" s="2"/>
      <c r="S1857" s="2"/>
    </row>
    <row r="1858" spans="8:19">
      <c r="H1858" s="3"/>
      <c r="I1858" s="3"/>
      <c r="J1858" s="2"/>
      <c r="K1858" s="2"/>
      <c r="L1858" s="2"/>
      <c r="M1858" s="2"/>
      <c r="N1858" s="2"/>
      <c r="O1858" s="2"/>
      <c r="P1858" s="2"/>
      <c r="Q1858" s="2"/>
      <c r="R1858" s="2"/>
      <c r="S1858" s="2"/>
    </row>
    <row r="1859" spans="8:19">
      <c r="H1859" s="3"/>
      <c r="I1859" s="3"/>
      <c r="J1859" s="2"/>
      <c r="K1859" s="2"/>
      <c r="L1859" s="2"/>
      <c r="M1859" s="2"/>
      <c r="N1859" s="2"/>
      <c r="O1859" s="2"/>
      <c r="P1859" s="2"/>
      <c r="Q1859" s="2"/>
      <c r="R1859" s="2"/>
      <c r="S1859" s="2"/>
    </row>
    <row r="1860" spans="8:19">
      <c r="H1860" s="3"/>
      <c r="I1860" s="3"/>
      <c r="J1860" s="2"/>
      <c r="K1860" s="2"/>
      <c r="L1860" s="2"/>
      <c r="M1860" s="2"/>
      <c r="N1860" s="2"/>
      <c r="O1860" s="2"/>
      <c r="P1860" s="2"/>
      <c r="Q1860" s="2"/>
      <c r="R1860" s="2"/>
      <c r="S1860" s="2"/>
    </row>
    <row r="1861" spans="8:19">
      <c r="H1861" s="3"/>
      <c r="I1861" s="3"/>
      <c r="J1861" s="2"/>
      <c r="K1861" s="2"/>
      <c r="L1861" s="2"/>
      <c r="M1861" s="2"/>
      <c r="N1861" s="2"/>
      <c r="O1861" s="2"/>
      <c r="P1861" s="2"/>
      <c r="Q1861" s="2"/>
      <c r="R1861" s="2"/>
      <c r="S1861" s="2"/>
    </row>
    <row r="1862" spans="8:19">
      <c r="H1862" s="3"/>
      <c r="I1862" s="3"/>
      <c r="J1862" s="2"/>
      <c r="K1862" s="2"/>
      <c r="L1862" s="2"/>
      <c r="M1862" s="2"/>
      <c r="N1862" s="2"/>
      <c r="O1862" s="2"/>
      <c r="P1862" s="2"/>
      <c r="Q1862" s="2"/>
      <c r="R1862" s="2"/>
      <c r="S1862" s="2"/>
    </row>
    <row r="1863" spans="8:19">
      <c r="H1863" s="3"/>
      <c r="I1863" s="3"/>
      <c r="J1863" s="2"/>
      <c r="K1863" s="2"/>
      <c r="L1863" s="2"/>
      <c r="M1863" s="2"/>
      <c r="N1863" s="2"/>
      <c r="O1863" s="2"/>
      <c r="P1863" s="2"/>
      <c r="Q1863" s="2"/>
      <c r="R1863" s="2"/>
      <c r="S1863" s="2"/>
    </row>
    <row r="1864" spans="8:19">
      <c r="H1864" s="3"/>
      <c r="I1864" s="3"/>
      <c r="J1864" s="2"/>
      <c r="K1864" s="2"/>
      <c r="L1864" s="2"/>
      <c r="M1864" s="2"/>
      <c r="N1864" s="2"/>
      <c r="O1864" s="2"/>
      <c r="P1864" s="2"/>
      <c r="Q1864" s="2"/>
      <c r="R1864" s="2"/>
      <c r="S1864" s="2"/>
    </row>
    <row r="1865" spans="8:19">
      <c r="H1865" s="3"/>
      <c r="I1865" s="3"/>
      <c r="J1865" s="2"/>
      <c r="K1865" s="2"/>
      <c r="L1865" s="2"/>
      <c r="M1865" s="2"/>
      <c r="N1865" s="2"/>
      <c r="O1865" s="2"/>
      <c r="P1865" s="2"/>
      <c r="Q1865" s="2"/>
      <c r="R1865" s="2"/>
      <c r="S1865" s="2"/>
    </row>
    <row r="1866" spans="8:19">
      <c r="H1866" s="3"/>
      <c r="I1866" s="3"/>
      <c r="J1866" s="2"/>
      <c r="K1866" s="2"/>
      <c r="L1866" s="2"/>
      <c r="M1866" s="2"/>
      <c r="N1866" s="2"/>
      <c r="O1866" s="2"/>
      <c r="P1866" s="2"/>
      <c r="Q1866" s="2"/>
      <c r="R1866" s="2"/>
      <c r="S1866" s="2"/>
    </row>
    <row r="1867" spans="8:19">
      <c r="H1867" s="3"/>
      <c r="I1867" s="3"/>
      <c r="J1867" s="2"/>
      <c r="K1867" s="2"/>
      <c r="L1867" s="2"/>
      <c r="M1867" s="2"/>
      <c r="N1867" s="2"/>
      <c r="O1867" s="2"/>
      <c r="P1867" s="2"/>
      <c r="Q1867" s="2"/>
      <c r="R1867" s="2"/>
      <c r="S1867" s="2"/>
    </row>
    <row r="1868" spans="8:19">
      <c r="H1868" s="3"/>
      <c r="I1868" s="3"/>
      <c r="J1868" s="2"/>
      <c r="K1868" s="2"/>
      <c r="L1868" s="2"/>
      <c r="M1868" s="2"/>
      <c r="N1868" s="2"/>
      <c r="O1868" s="2"/>
      <c r="P1868" s="2"/>
      <c r="Q1868" s="2"/>
      <c r="R1868" s="2"/>
      <c r="S1868" s="2"/>
    </row>
    <row r="1869" spans="8:19">
      <c r="H1869" s="3"/>
      <c r="I1869" s="3"/>
      <c r="J1869" s="2"/>
      <c r="K1869" s="2"/>
      <c r="L1869" s="2"/>
      <c r="M1869" s="2"/>
      <c r="N1869" s="2"/>
      <c r="O1869" s="2"/>
      <c r="P1869" s="2"/>
      <c r="Q1869" s="2"/>
      <c r="R1869" s="2"/>
      <c r="S1869" s="2"/>
    </row>
    <row r="1870" spans="8:19">
      <c r="H1870" s="3"/>
      <c r="I1870" s="3"/>
      <c r="J1870" s="2"/>
      <c r="K1870" s="2"/>
      <c r="L1870" s="2"/>
      <c r="M1870" s="2"/>
      <c r="N1870" s="2"/>
      <c r="O1870" s="2"/>
      <c r="P1870" s="2"/>
      <c r="Q1870" s="2"/>
      <c r="R1870" s="2"/>
      <c r="S1870" s="2"/>
    </row>
    <row r="1871" spans="8:19">
      <c r="H1871" s="3"/>
      <c r="I1871" s="3"/>
      <c r="J1871" s="2"/>
      <c r="K1871" s="2"/>
      <c r="L1871" s="2"/>
      <c r="M1871" s="2"/>
      <c r="N1871" s="2"/>
      <c r="O1871" s="2"/>
      <c r="P1871" s="2"/>
      <c r="Q1871" s="2"/>
      <c r="R1871" s="2"/>
      <c r="S1871" s="2"/>
    </row>
    <row r="1872" spans="8:19">
      <c r="H1872" s="3"/>
      <c r="I1872" s="3"/>
      <c r="J1872" s="2"/>
      <c r="K1872" s="2"/>
      <c r="L1872" s="2"/>
      <c r="M1872" s="2"/>
      <c r="N1872" s="2"/>
      <c r="O1872" s="2"/>
      <c r="P1872" s="2"/>
      <c r="Q1872" s="2"/>
      <c r="R1872" s="2"/>
      <c r="S1872" s="2"/>
    </row>
    <row r="1873" spans="8:19">
      <c r="H1873" s="3"/>
      <c r="I1873" s="3"/>
      <c r="J1873" s="2"/>
      <c r="K1873" s="2"/>
      <c r="L1873" s="2"/>
      <c r="M1873" s="2"/>
      <c r="N1873" s="2"/>
      <c r="O1873" s="2"/>
      <c r="P1873" s="2"/>
      <c r="Q1873" s="2"/>
      <c r="R1873" s="2"/>
      <c r="S1873" s="2"/>
    </row>
    <row r="1874" spans="8:19">
      <c r="H1874" s="3"/>
      <c r="I1874" s="3"/>
      <c r="J1874" s="2"/>
      <c r="K1874" s="2"/>
      <c r="L1874" s="2"/>
      <c r="M1874" s="2"/>
      <c r="N1874" s="2"/>
      <c r="O1874" s="2"/>
      <c r="P1874" s="2"/>
      <c r="Q1874" s="2"/>
      <c r="R1874" s="2"/>
      <c r="S1874" s="2"/>
    </row>
    <row r="1875" spans="8:19">
      <c r="H1875" s="3"/>
      <c r="I1875" s="3"/>
      <c r="J1875" s="2"/>
      <c r="K1875" s="2"/>
      <c r="L1875" s="2"/>
      <c r="M1875" s="2"/>
      <c r="N1875" s="2"/>
      <c r="O1875" s="2"/>
      <c r="P1875" s="2"/>
      <c r="Q1875" s="2"/>
      <c r="R1875" s="2"/>
      <c r="S1875" s="2"/>
    </row>
    <row r="1876" spans="8:19">
      <c r="H1876" s="3"/>
      <c r="I1876" s="3"/>
      <c r="J1876" s="2"/>
      <c r="K1876" s="2"/>
      <c r="L1876" s="2"/>
      <c r="M1876" s="2"/>
      <c r="N1876" s="2"/>
      <c r="O1876" s="2"/>
      <c r="P1876" s="2"/>
      <c r="Q1876" s="2"/>
      <c r="R1876" s="2"/>
      <c r="S1876" s="2"/>
    </row>
    <row r="1877" spans="8:19">
      <c r="H1877" s="3"/>
      <c r="I1877" s="3"/>
      <c r="J1877" s="2"/>
      <c r="K1877" s="2"/>
      <c r="L1877" s="2"/>
      <c r="M1877" s="2"/>
      <c r="N1877" s="2"/>
      <c r="O1877" s="2"/>
      <c r="P1877" s="2"/>
      <c r="Q1877" s="2"/>
      <c r="R1877" s="2"/>
      <c r="S1877" s="2"/>
    </row>
    <row r="1878" spans="8:19">
      <c r="H1878" s="3"/>
      <c r="I1878" s="3"/>
      <c r="J1878" s="2"/>
      <c r="K1878" s="2"/>
      <c r="L1878" s="2"/>
      <c r="M1878" s="2"/>
      <c r="N1878" s="2"/>
      <c r="O1878" s="2"/>
      <c r="P1878" s="2"/>
      <c r="Q1878" s="2"/>
      <c r="R1878" s="2"/>
      <c r="S1878" s="2"/>
    </row>
    <row r="1879" spans="8:19">
      <c r="H1879" s="3"/>
      <c r="I1879" s="3"/>
      <c r="J1879" s="2"/>
      <c r="K1879" s="2"/>
      <c r="L1879" s="2"/>
      <c r="M1879" s="2"/>
      <c r="N1879" s="2"/>
      <c r="O1879" s="2"/>
      <c r="P1879" s="2"/>
      <c r="Q1879" s="2"/>
      <c r="R1879" s="2"/>
      <c r="S1879" s="2"/>
    </row>
    <row r="1880" spans="8:19">
      <c r="H1880" s="3"/>
      <c r="I1880" s="3"/>
      <c r="J1880" s="2"/>
      <c r="K1880" s="2"/>
      <c r="L1880" s="2"/>
      <c r="M1880" s="2"/>
      <c r="N1880" s="2"/>
      <c r="O1880" s="2"/>
      <c r="P1880" s="2"/>
      <c r="Q1880" s="2"/>
      <c r="R1880" s="2"/>
      <c r="S1880" s="2"/>
    </row>
    <row r="1881" spans="8:19">
      <c r="H1881" s="3"/>
      <c r="I1881" s="3"/>
      <c r="J1881" s="2"/>
      <c r="K1881" s="2"/>
      <c r="L1881" s="2"/>
      <c r="M1881" s="2"/>
      <c r="N1881" s="2"/>
      <c r="O1881" s="2"/>
      <c r="P1881" s="2"/>
      <c r="Q1881" s="2"/>
      <c r="R1881" s="2"/>
      <c r="S1881" s="2"/>
    </row>
    <row r="1882" spans="8:19">
      <c r="H1882" s="3"/>
      <c r="I1882" s="3"/>
      <c r="J1882" s="2"/>
      <c r="K1882" s="2"/>
      <c r="L1882" s="2"/>
      <c r="M1882" s="2"/>
      <c r="N1882" s="2"/>
      <c r="O1882" s="2"/>
      <c r="P1882" s="2"/>
      <c r="Q1882" s="2"/>
      <c r="R1882" s="2"/>
      <c r="S1882" s="2"/>
    </row>
    <row r="1883" spans="8:19">
      <c r="H1883" s="3"/>
      <c r="I1883" s="3"/>
      <c r="J1883" s="2"/>
      <c r="K1883" s="2"/>
      <c r="L1883" s="2"/>
      <c r="M1883" s="2"/>
      <c r="N1883" s="2"/>
      <c r="O1883" s="2"/>
      <c r="P1883" s="2"/>
      <c r="Q1883" s="2"/>
      <c r="R1883" s="2"/>
      <c r="S1883" s="2"/>
    </row>
    <row r="1884" spans="8:19">
      <c r="H1884" s="3"/>
      <c r="I1884" s="3"/>
      <c r="J1884" s="2"/>
      <c r="K1884" s="2"/>
      <c r="L1884" s="2"/>
      <c r="M1884" s="2"/>
      <c r="N1884" s="2"/>
      <c r="O1884" s="2"/>
      <c r="P1884" s="2"/>
      <c r="Q1884" s="2"/>
      <c r="R1884" s="2"/>
      <c r="S1884" s="2"/>
    </row>
    <row r="1885" spans="8:19">
      <c r="H1885" s="3"/>
      <c r="I1885" s="3"/>
      <c r="J1885" s="2"/>
      <c r="K1885" s="2"/>
      <c r="L1885" s="2"/>
      <c r="M1885" s="2"/>
      <c r="N1885" s="2"/>
      <c r="O1885" s="2"/>
      <c r="P1885" s="2"/>
      <c r="Q1885" s="2"/>
      <c r="R1885" s="2"/>
      <c r="S1885" s="2"/>
    </row>
    <row r="1886" spans="8:19">
      <c r="H1886" s="3"/>
      <c r="I1886" s="3"/>
      <c r="J1886" s="2"/>
      <c r="K1886" s="2"/>
      <c r="L1886" s="2"/>
      <c r="M1886" s="2"/>
      <c r="N1886" s="2"/>
      <c r="O1886" s="2"/>
      <c r="P1886" s="2"/>
      <c r="Q1886" s="2"/>
      <c r="R1886" s="2"/>
      <c r="S1886" s="2"/>
    </row>
    <row r="1887" spans="8:19">
      <c r="H1887" s="3"/>
      <c r="I1887" s="3"/>
      <c r="J1887" s="2"/>
      <c r="K1887" s="2"/>
      <c r="L1887" s="2"/>
      <c r="M1887" s="2"/>
      <c r="N1887" s="2"/>
      <c r="O1887" s="2"/>
      <c r="P1887" s="2"/>
      <c r="Q1887" s="2"/>
      <c r="R1887" s="2"/>
      <c r="S1887" s="2"/>
    </row>
    <row r="1888" spans="8:19">
      <c r="H1888" s="3"/>
      <c r="I1888" s="3"/>
      <c r="J1888" s="2"/>
      <c r="K1888" s="2"/>
      <c r="L1888" s="2"/>
      <c r="M1888" s="2"/>
      <c r="N1888" s="2"/>
      <c r="O1888" s="2"/>
      <c r="P1888" s="2"/>
      <c r="Q1888" s="2"/>
      <c r="R1888" s="2"/>
      <c r="S1888" s="2"/>
    </row>
    <row r="1889" spans="8:19">
      <c r="H1889" s="3"/>
      <c r="I1889" s="3"/>
      <c r="J1889" s="2"/>
      <c r="K1889" s="2"/>
      <c r="L1889" s="2"/>
      <c r="M1889" s="2"/>
      <c r="N1889" s="2"/>
      <c r="O1889" s="2"/>
      <c r="P1889" s="2"/>
      <c r="Q1889" s="2"/>
      <c r="R1889" s="2"/>
      <c r="S1889" s="2"/>
    </row>
    <row r="1890" spans="8:19">
      <c r="H1890" s="3"/>
      <c r="I1890" s="3"/>
      <c r="J1890" s="2"/>
      <c r="K1890" s="2"/>
      <c r="L1890" s="2"/>
      <c r="M1890" s="2"/>
      <c r="N1890" s="2"/>
      <c r="O1890" s="2"/>
      <c r="P1890" s="2"/>
      <c r="Q1890" s="2"/>
      <c r="R1890" s="2"/>
      <c r="S1890" s="2"/>
    </row>
    <row r="1891" spans="8:19">
      <c r="H1891" s="3"/>
      <c r="I1891" s="3"/>
      <c r="J1891" s="2"/>
      <c r="K1891" s="2"/>
      <c r="L1891" s="2"/>
      <c r="M1891" s="2"/>
      <c r="N1891" s="2"/>
      <c r="O1891" s="2"/>
      <c r="P1891" s="2"/>
      <c r="Q1891" s="2"/>
      <c r="R1891" s="2"/>
      <c r="S1891" s="2"/>
    </row>
    <row r="1892" spans="8:19">
      <c r="H1892" s="3"/>
      <c r="I1892" s="3"/>
      <c r="J1892" s="2"/>
      <c r="K1892" s="2"/>
      <c r="L1892" s="2"/>
      <c r="M1892" s="2"/>
      <c r="N1892" s="2"/>
      <c r="O1892" s="2"/>
      <c r="P1892" s="2"/>
      <c r="Q1892" s="2"/>
      <c r="R1892" s="2"/>
      <c r="S1892" s="2"/>
    </row>
    <row r="1893" spans="8:19">
      <c r="H1893" s="3"/>
      <c r="I1893" s="3"/>
      <c r="J1893" s="2"/>
      <c r="K1893" s="2"/>
      <c r="L1893" s="2"/>
      <c r="M1893" s="2"/>
      <c r="N1893" s="2"/>
      <c r="O1893" s="2"/>
      <c r="P1893" s="2"/>
      <c r="Q1893" s="2"/>
      <c r="R1893" s="2"/>
      <c r="S1893" s="2"/>
    </row>
    <row r="1894" spans="8:19">
      <c r="H1894" s="3"/>
      <c r="I1894" s="3"/>
      <c r="J1894" s="2"/>
      <c r="K1894" s="2"/>
      <c r="L1894" s="2"/>
      <c r="M1894" s="2"/>
      <c r="N1894" s="2"/>
      <c r="O1894" s="2"/>
      <c r="P1894" s="2"/>
      <c r="Q1894" s="2"/>
      <c r="R1894" s="2"/>
      <c r="S1894" s="2"/>
    </row>
    <row r="1895" spans="8:19">
      <c r="H1895" s="3"/>
      <c r="I1895" s="3"/>
      <c r="J1895" s="2"/>
      <c r="K1895" s="2"/>
      <c r="L1895" s="2"/>
      <c r="M1895" s="2"/>
      <c r="N1895" s="2"/>
      <c r="O1895" s="2"/>
      <c r="P1895" s="2"/>
      <c r="Q1895" s="2"/>
      <c r="R1895" s="2"/>
      <c r="S1895" s="2"/>
    </row>
    <row r="1896" spans="8:19">
      <c r="H1896" s="3"/>
      <c r="I1896" s="3"/>
      <c r="J1896" s="2"/>
      <c r="K1896" s="2"/>
      <c r="L1896" s="2"/>
      <c r="M1896" s="2"/>
      <c r="N1896" s="2"/>
      <c r="O1896" s="2"/>
      <c r="P1896" s="2"/>
      <c r="Q1896" s="2"/>
      <c r="R1896" s="2"/>
      <c r="S1896" s="2"/>
    </row>
    <row r="1897" spans="8:19">
      <c r="H1897" s="3"/>
      <c r="I1897" s="3"/>
      <c r="J1897" s="2"/>
      <c r="K1897" s="2"/>
      <c r="L1897" s="2"/>
      <c r="M1897" s="2"/>
      <c r="N1897" s="2"/>
      <c r="O1897" s="2"/>
      <c r="P1897" s="2"/>
      <c r="Q1897" s="2"/>
      <c r="R1897" s="2"/>
      <c r="S1897" s="2"/>
    </row>
    <row r="1898" spans="8:19">
      <c r="H1898" s="3"/>
      <c r="I1898" s="3"/>
      <c r="J1898" s="2"/>
      <c r="K1898" s="2"/>
      <c r="L1898" s="2"/>
      <c r="M1898" s="2"/>
      <c r="N1898" s="2"/>
      <c r="O1898" s="2"/>
      <c r="P1898" s="2"/>
      <c r="Q1898" s="2"/>
      <c r="R1898" s="2"/>
      <c r="S1898" s="2"/>
    </row>
    <row r="1899" spans="8:19">
      <c r="H1899" s="3"/>
      <c r="I1899" s="3"/>
      <c r="J1899" s="2"/>
      <c r="K1899" s="2"/>
      <c r="L1899" s="2"/>
      <c r="M1899" s="2"/>
      <c r="N1899" s="2"/>
      <c r="O1899" s="2"/>
      <c r="P1899" s="2"/>
      <c r="Q1899" s="2"/>
      <c r="R1899" s="2"/>
      <c r="S1899" s="2"/>
    </row>
    <row r="1900" spans="8:19">
      <c r="H1900" s="3"/>
      <c r="I1900" s="3"/>
      <c r="J1900" s="2"/>
      <c r="K1900" s="2"/>
      <c r="L1900" s="2"/>
      <c r="M1900" s="2"/>
      <c r="N1900" s="2"/>
      <c r="O1900" s="2"/>
      <c r="P1900" s="2"/>
      <c r="Q1900" s="2"/>
      <c r="R1900" s="2"/>
      <c r="S1900" s="2"/>
    </row>
    <row r="1901" spans="8:19">
      <c r="H1901" s="3"/>
      <c r="I1901" s="3"/>
      <c r="J1901" s="2"/>
      <c r="K1901" s="2"/>
      <c r="L1901" s="2"/>
      <c r="M1901" s="2"/>
      <c r="N1901" s="2"/>
      <c r="O1901" s="2"/>
      <c r="P1901" s="2"/>
      <c r="Q1901" s="2"/>
      <c r="R1901" s="2"/>
      <c r="S1901" s="2"/>
    </row>
    <row r="1902" spans="8:19">
      <c r="H1902" s="3"/>
      <c r="I1902" s="3"/>
      <c r="J1902" s="2"/>
      <c r="K1902" s="2"/>
      <c r="L1902" s="2"/>
      <c r="M1902" s="2"/>
      <c r="N1902" s="2"/>
      <c r="O1902" s="2"/>
      <c r="P1902" s="2"/>
      <c r="Q1902" s="2"/>
      <c r="R1902" s="2"/>
      <c r="S1902" s="2"/>
    </row>
    <row r="1903" spans="8:19">
      <c r="H1903" s="3"/>
      <c r="I1903" s="3"/>
      <c r="J1903" s="2"/>
      <c r="K1903" s="2"/>
      <c r="L1903" s="2"/>
      <c r="M1903" s="2"/>
      <c r="N1903" s="2"/>
      <c r="O1903" s="2"/>
      <c r="P1903" s="2"/>
      <c r="Q1903" s="2"/>
      <c r="R1903" s="2"/>
      <c r="S1903" s="2"/>
    </row>
    <row r="1904" spans="8:19">
      <c r="H1904" s="3"/>
      <c r="I1904" s="3"/>
      <c r="J1904" s="2"/>
      <c r="K1904" s="2"/>
      <c r="L1904" s="2"/>
      <c r="M1904" s="2"/>
      <c r="N1904" s="2"/>
      <c r="O1904" s="2"/>
      <c r="P1904" s="2"/>
      <c r="Q1904" s="2"/>
      <c r="R1904" s="2"/>
      <c r="S1904" s="2"/>
    </row>
    <row r="1905" spans="8:19">
      <c r="H1905" s="3"/>
      <c r="I1905" s="3"/>
      <c r="J1905" s="2"/>
      <c r="K1905" s="2"/>
      <c r="L1905" s="2"/>
      <c r="M1905" s="2"/>
      <c r="N1905" s="2"/>
      <c r="O1905" s="2"/>
      <c r="P1905" s="2"/>
      <c r="Q1905" s="2"/>
      <c r="R1905" s="2"/>
      <c r="S1905" s="2"/>
    </row>
    <row r="1906" spans="8:19">
      <c r="H1906" s="3"/>
      <c r="I1906" s="3"/>
      <c r="J1906" s="2"/>
      <c r="K1906" s="2"/>
      <c r="L1906" s="2"/>
      <c r="M1906" s="2"/>
      <c r="N1906" s="2"/>
      <c r="O1906" s="2"/>
      <c r="P1906" s="2"/>
      <c r="Q1906" s="2"/>
      <c r="R1906" s="2"/>
      <c r="S1906" s="2"/>
    </row>
    <row r="1907" spans="8:19">
      <c r="H1907" s="3"/>
      <c r="I1907" s="3"/>
      <c r="J1907" s="2"/>
      <c r="K1907" s="2"/>
      <c r="L1907" s="2"/>
      <c r="M1907" s="2"/>
      <c r="N1907" s="2"/>
      <c r="O1907" s="2"/>
      <c r="P1907" s="2"/>
      <c r="Q1907" s="2"/>
      <c r="R1907" s="2"/>
      <c r="S1907" s="2"/>
    </row>
    <row r="1908" spans="8:19">
      <c r="H1908" s="3"/>
      <c r="I1908" s="3"/>
      <c r="J1908" s="2"/>
      <c r="K1908" s="2"/>
      <c r="L1908" s="2"/>
      <c r="M1908" s="2"/>
      <c r="N1908" s="2"/>
      <c r="O1908" s="2"/>
      <c r="P1908" s="2"/>
      <c r="Q1908" s="2"/>
      <c r="R1908" s="2"/>
      <c r="S1908" s="2"/>
    </row>
    <row r="1909" spans="8:19">
      <c r="H1909" s="3"/>
      <c r="I1909" s="3"/>
      <c r="J1909" s="2"/>
      <c r="K1909" s="2"/>
      <c r="L1909" s="2"/>
      <c r="M1909" s="2"/>
      <c r="N1909" s="2"/>
      <c r="O1909" s="2"/>
      <c r="P1909" s="2"/>
      <c r="Q1909" s="2"/>
      <c r="R1909" s="2"/>
      <c r="S1909" s="2"/>
    </row>
    <row r="1910" spans="8:19">
      <c r="H1910" s="3"/>
      <c r="I1910" s="3"/>
      <c r="J1910" s="2"/>
      <c r="K1910" s="2"/>
      <c r="L1910" s="2"/>
      <c r="M1910" s="2"/>
      <c r="N1910" s="2"/>
      <c r="O1910" s="2"/>
      <c r="P1910" s="2"/>
      <c r="Q1910" s="2"/>
      <c r="R1910" s="2"/>
      <c r="S1910" s="2"/>
    </row>
    <row r="1911" spans="8:19">
      <c r="H1911" s="3"/>
      <c r="I1911" s="3"/>
      <c r="J1911" s="2"/>
      <c r="K1911" s="2"/>
      <c r="L1911" s="2"/>
      <c r="M1911" s="2"/>
      <c r="N1911" s="2"/>
      <c r="O1911" s="2"/>
      <c r="P1911" s="2"/>
      <c r="Q1911" s="2"/>
      <c r="R1911" s="2"/>
      <c r="S1911" s="2"/>
    </row>
    <row r="1912" spans="8:19">
      <c r="H1912" s="3"/>
      <c r="I1912" s="3"/>
      <c r="J1912" s="2"/>
      <c r="K1912" s="2"/>
      <c r="L1912" s="2"/>
      <c r="M1912" s="2"/>
      <c r="N1912" s="2"/>
      <c r="O1912" s="2"/>
      <c r="P1912" s="2"/>
      <c r="Q1912" s="2"/>
      <c r="R1912" s="2"/>
      <c r="S1912" s="2"/>
    </row>
    <row r="1913" spans="8:19">
      <c r="H1913" s="3"/>
      <c r="I1913" s="3"/>
      <c r="J1913" s="2"/>
      <c r="K1913" s="2"/>
      <c r="L1913" s="2"/>
      <c r="M1913" s="2"/>
      <c r="N1913" s="2"/>
      <c r="O1913" s="2"/>
      <c r="P1913" s="2"/>
      <c r="Q1913" s="2"/>
      <c r="R1913" s="2"/>
      <c r="S1913" s="2"/>
    </row>
    <row r="1914" spans="8:19">
      <c r="H1914" s="3"/>
      <c r="I1914" s="3"/>
      <c r="J1914" s="2"/>
      <c r="K1914" s="2"/>
      <c r="L1914" s="2"/>
      <c r="M1914" s="2"/>
      <c r="N1914" s="2"/>
      <c r="O1914" s="2"/>
      <c r="P1914" s="2"/>
      <c r="Q1914" s="2"/>
      <c r="R1914" s="2"/>
      <c r="S1914" s="2"/>
    </row>
    <row r="1915" spans="8:19">
      <c r="H1915" s="3"/>
      <c r="I1915" s="3"/>
      <c r="J1915" s="2"/>
      <c r="K1915" s="2"/>
      <c r="L1915" s="2"/>
      <c r="M1915" s="2"/>
      <c r="N1915" s="2"/>
      <c r="O1915" s="2"/>
      <c r="P1915" s="2"/>
      <c r="Q1915" s="2"/>
      <c r="R1915" s="2"/>
      <c r="S1915" s="2"/>
    </row>
    <row r="1916" spans="8:19">
      <c r="H1916" s="3"/>
      <c r="I1916" s="3"/>
      <c r="J1916" s="2"/>
      <c r="K1916" s="2"/>
      <c r="L1916" s="2"/>
      <c r="M1916" s="2"/>
      <c r="N1916" s="2"/>
      <c r="O1916" s="2"/>
      <c r="P1916" s="2"/>
      <c r="Q1916" s="2"/>
      <c r="R1916" s="2"/>
      <c r="S1916" s="2"/>
    </row>
    <row r="1917" spans="8:19">
      <c r="H1917" s="3"/>
      <c r="I1917" s="3"/>
      <c r="J1917" s="2"/>
      <c r="K1917" s="2"/>
      <c r="L1917" s="2"/>
      <c r="M1917" s="2"/>
      <c r="N1917" s="2"/>
      <c r="O1917" s="2"/>
      <c r="P1917" s="2"/>
      <c r="Q1917" s="2"/>
      <c r="R1917" s="2"/>
      <c r="S1917" s="2"/>
    </row>
    <row r="1918" spans="8:19">
      <c r="H1918" s="3"/>
      <c r="I1918" s="3"/>
      <c r="J1918" s="2"/>
      <c r="K1918" s="2"/>
      <c r="L1918" s="2"/>
      <c r="M1918" s="2"/>
      <c r="N1918" s="2"/>
      <c r="O1918" s="2"/>
      <c r="P1918" s="2"/>
      <c r="Q1918" s="2"/>
      <c r="R1918" s="2"/>
      <c r="S1918" s="2"/>
    </row>
    <row r="1919" spans="8:19">
      <c r="H1919" s="3"/>
      <c r="I1919" s="3"/>
      <c r="J1919" s="2"/>
      <c r="K1919" s="2"/>
      <c r="L1919" s="2"/>
      <c r="M1919" s="2"/>
      <c r="N1919" s="2"/>
      <c r="O1919" s="2"/>
      <c r="P1919" s="2"/>
      <c r="Q1919" s="2"/>
      <c r="R1919" s="2"/>
      <c r="S1919" s="2"/>
    </row>
    <row r="1920" spans="8:19">
      <c r="H1920" s="3"/>
      <c r="I1920" s="3"/>
      <c r="J1920" s="2"/>
      <c r="K1920" s="2"/>
      <c r="L1920" s="2"/>
      <c r="M1920" s="2"/>
      <c r="N1920" s="2"/>
      <c r="O1920" s="2"/>
      <c r="P1920" s="2"/>
      <c r="Q1920" s="2"/>
      <c r="R1920" s="2"/>
      <c r="S1920" s="2"/>
    </row>
    <row r="1921" spans="8:19">
      <c r="H1921" s="3"/>
      <c r="I1921" s="3"/>
      <c r="J1921" s="2"/>
      <c r="K1921" s="2"/>
      <c r="L1921" s="2"/>
      <c r="M1921" s="2"/>
      <c r="N1921" s="2"/>
      <c r="O1921" s="2"/>
      <c r="P1921" s="2"/>
      <c r="Q1921" s="2"/>
      <c r="R1921" s="2"/>
      <c r="S1921" s="2"/>
    </row>
    <row r="1922" spans="8:19">
      <c r="H1922" s="3"/>
      <c r="I1922" s="3"/>
      <c r="J1922" s="2"/>
      <c r="K1922" s="2"/>
      <c r="L1922" s="2"/>
      <c r="M1922" s="2"/>
      <c r="N1922" s="2"/>
      <c r="O1922" s="2"/>
      <c r="P1922" s="2"/>
      <c r="Q1922" s="2"/>
      <c r="R1922" s="2"/>
      <c r="S1922" s="2"/>
    </row>
    <row r="1923" spans="8:19">
      <c r="H1923" s="3"/>
      <c r="I1923" s="3"/>
      <c r="J1923" s="2"/>
      <c r="K1923" s="2"/>
      <c r="L1923" s="2"/>
      <c r="M1923" s="2"/>
      <c r="N1923" s="2"/>
      <c r="O1923" s="2"/>
      <c r="P1923" s="2"/>
      <c r="Q1923" s="2"/>
      <c r="R1923" s="2"/>
      <c r="S1923" s="2"/>
    </row>
    <row r="1924" spans="8:19">
      <c r="H1924" s="3"/>
      <c r="I1924" s="3"/>
      <c r="J1924" s="2"/>
      <c r="K1924" s="2"/>
      <c r="L1924" s="2"/>
      <c r="M1924" s="2"/>
      <c r="N1924" s="2"/>
      <c r="O1924" s="2"/>
      <c r="P1924" s="2"/>
      <c r="Q1924" s="2"/>
      <c r="R1924" s="2"/>
      <c r="S1924" s="2"/>
    </row>
    <row r="1925" spans="8:19">
      <c r="H1925" s="3"/>
      <c r="I1925" s="3"/>
      <c r="J1925" s="2"/>
      <c r="K1925" s="2"/>
      <c r="L1925" s="2"/>
      <c r="M1925" s="2"/>
      <c r="N1925" s="2"/>
      <c r="O1925" s="2"/>
      <c r="P1925" s="2"/>
      <c r="Q1925" s="2"/>
      <c r="R1925" s="2"/>
      <c r="S1925" s="2"/>
    </row>
    <row r="1926" spans="8:19">
      <c r="H1926" s="3"/>
      <c r="I1926" s="3"/>
      <c r="J1926" s="2"/>
      <c r="K1926" s="2"/>
      <c r="L1926" s="2"/>
      <c r="M1926" s="2"/>
      <c r="N1926" s="2"/>
      <c r="O1926" s="2"/>
      <c r="P1926" s="2"/>
      <c r="Q1926" s="2"/>
      <c r="R1926" s="2"/>
      <c r="S1926" s="2"/>
    </row>
    <row r="1927" spans="8:19">
      <c r="H1927" s="3"/>
      <c r="I1927" s="3"/>
      <c r="J1927" s="2"/>
      <c r="K1927" s="2"/>
      <c r="L1927" s="2"/>
      <c r="M1927" s="2"/>
      <c r="N1927" s="2"/>
      <c r="O1927" s="2"/>
      <c r="P1927" s="2"/>
      <c r="Q1927" s="2"/>
      <c r="R1927" s="2"/>
      <c r="S1927" s="2"/>
    </row>
    <row r="1928" spans="8:19">
      <c r="H1928" s="3"/>
      <c r="I1928" s="3"/>
      <c r="J1928" s="2"/>
      <c r="K1928" s="2"/>
      <c r="L1928" s="2"/>
      <c r="M1928" s="2"/>
      <c r="N1928" s="2"/>
      <c r="O1928" s="2"/>
      <c r="P1928" s="2"/>
      <c r="Q1928" s="2"/>
      <c r="R1928" s="2"/>
      <c r="S1928" s="2"/>
    </row>
    <row r="1929" spans="8:19">
      <c r="H1929" s="3"/>
      <c r="I1929" s="3"/>
      <c r="J1929" s="2"/>
      <c r="K1929" s="2"/>
      <c r="L1929" s="2"/>
      <c r="M1929" s="2"/>
      <c r="N1929" s="2"/>
      <c r="O1929" s="2"/>
      <c r="P1929" s="2"/>
      <c r="Q1929" s="2"/>
      <c r="R1929" s="2"/>
      <c r="S1929" s="2"/>
    </row>
    <row r="1930" spans="8:19">
      <c r="H1930" s="3"/>
      <c r="I1930" s="3"/>
      <c r="J1930" s="2"/>
      <c r="K1930" s="2"/>
      <c r="L1930" s="2"/>
      <c r="M1930" s="2"/>
      <c r="N1930" s="2"/>
      <c r="O1930" s="2"/>
      <c r="P1930" s="2"/>
      <c r="Q1930" s="2"/>
      <c r="R1930" s="2"/>
      <c r="S1930" s="2"/>
    </row>
    <row r="1931" spans="8:19">
      <c r="H1931" s="3"/>
      <c r="I1931" s="3"/>
      <c r="J1931" s="2"/>
      <c r="K1931" s="2"/>
      <c r="L1931" s="2"/>
      <c r="M1931" s="2"/>
      <c r="N1931" s="2"/>
      <c r="O1931" s="2"/>
      <c r="P1931" s="2"/>
      <c r="Q1931" s="2"/>
      <c r="R1931" s="2"/>
      <c r="S1931" s="2"/>
    </row>
    <row r="1932" spans="8:19">
      <c r="H1932" s="3"/>
      <c r="I1932" s="3"/>
      <c r="J1932" s="2"/>
      <c r="K1932" s="2"/>
      <c r="L1932" s="2"/>
      <c r="M1932" s="2"/>
      <c r="N1932" s="2"/>
      <c r="O1932" s="2"/>
      <c r="P1932" s="2"/>
      <c r="Q1932" s="2"/>
      <c r="R1932" s="2"/>
      <c r="S1932" s="2"/>
    </row>
    <row r="1933" spans="8:19">
      <c r="H1933" s="3"/>
      <c r="I1933" s="3"/>
      <c r="J1933" s="2"/>
      <c r="K1933" s="2"/>
      <c r="L1933" s="2"/>
      <c r="M1933" s="2"/>
      <c r="N1933" s="2"/>
      <c r="O1933" s="2"/>
      <c r="P1933" s="2"/>
      <c r="Q1933" s="2"/>
      <c r="R1933" s="2"/>
      <c r="S1933" s="2"/>
    </row>
    <row r="1934" spans="8:19">
      <c r="H1934" s="3"/>
      <c r="I1934" s="3"/>
      <c r="J1934" s="2"/>
      <c r="K1934" s="2"/>
      <c r="L1934" s="2"/>
      <c r="M1934" s="2"/>
      <c r="N1934" s="2"/>
      <c r="O1934" s="2"/>
      <c r="P1934" s="2"/>
      <c r="Q1934" s="2"/>
      <c r="R1934" s="2"/>
      <c r="S1934" s="2"/>
    </row>
    <row r="1935" spans="8:19">
      <c r="H1935" s="3"/>
      <c r="I1935" s="3"/>
      <c r="J1935" s="2"/>
      <c r="K1935" s="2"/>
      <c r="L1935" s="2"/>
      <c r="M1935" s="2"/>
      <c r="N1935" s="2"/>
      <c r="O1935" s="2"/>
      <c r="P1935" s="2"/>
      <c r="Q1935" s="2"/>
      <c r="R1935" s="2"/>
      <c r="S1935" s="2"/>
    </row>
    <row r="1936" spans="8:19">
      <c r="H1936" s="3"/>
      <c r="I1936" s="3"/>
      <c r="J1936" s="2"/>
      <c r="K1936" s="2"/>
      <c r="L1936" s="2"/>
      <c r="M1936" s="2"/>
      <c r="N1936" s="2"/>
      <c r="O1936" s="2"/>
      <c r="P1936" s="2"/>
      <c r="Q1936" s="2"/>
      <c r="R1936" s="2"/>
      <c r="S1936" s="2"/>
    </row>
    <row r="1937" spans="8:19">
      <c r="H1937" s="3"/>
      <c r="I1937" s="3"/>
      <c r="J1937" s="2"/>
      <c r="K1937" s="2"/>
      <c r="L1937" s="2"/>
      <c r="M1937" s="2"/>
      <c r="N1937" s="2"/>
      <c r="O1937" s="2"/>
      <c r="P1937" s="2"/>
      <c r="Q1937" s="2"/>
      <c r="R1937" s="2"/>
      <c r="S1937" s="2"/>
    </row>
    <row r="1938" spans="8:19">
      <c r="H1938" s="3"/>
      <c r="I1938" s="3"/>
      <c r="J1938" s="2"/>
      <c r="K1938" s="2"/>
      <c r="L1938" s="2"/>
      <c r="M1938" s="2"/>
      <c r="N1938" s="2"/>
      <c r="O1938" s="2"/>
      <c r="P1938" s="2"/>
      <c r="Q1938" s="2"/>
      <c r="R1938" s="2"/>
      <c r="S1938" s="2"/>
    </row>
    <row r="1939" spans="8:19">
      <c r="H1939" s="3"/>
      <c r="I1939" s="3"/>
      <c r="J1939" s="2"/>
      <c r="K1939" s="2"/>
      <c r="L1939" s="2"/>
      <c r="M1939" s="2"/>
      <c r="N1939" s="2"/>
      <c r="O1939" s="2"/>
      <c r="P1939" s="2"/>
      <c r="Q1939" s="2"/>
      <c r="R1939" s="2"/>
      <c r="S1939" s="2"/>
    </row>
    <row r="1940" spans="8:19">
      <c r="H1940" s="3"/>
      <c r="I1940" s="3"/>
      <c r="J1940" s="2"/>
      <c r="K1940" s="2"/>
      <c r="L1940" s="2"/>
      <c r="M1940" s="2"/>
      <c r="N1940" s="2"/>
      <c r="O1940" s="2"/>
      <c r="P1940" s="2"/>
      <c r="Q1940" s="2"/>
      <c r="R1940" s="2"/>
      <c r="S1940" s="2"/>
    </row>
    <row r="1941" spans="8:19">
      <c r="H1941" s="3"/>
      <c r="I1941" s="3"/>
      <c r="J1941" s="2"/>
      <c r="K1941" s="2"/>
      <c r="L1941" s="2"/>
      <c r="M1941" s="2"/>
      <c r="N1941" s="2"/>
      <c r="O1941" s="2"/>
      <c r="P1941" s="2"/>
      <c r="Q1941" s="2"/>
      <c r="R1941" s="2"/>
      <c r="S1941" s="2"/>
    </row>
    <row r="1942" spans="8:19">
      <c r="H1942" s="3"/>
      <c r="I1942" s="3"/>
      <c r="J1942" s="2"/>
      <c r="K1942" s="2"/>
      <c r="L1942" s="2"/>
      <c r="M1942" s="2"/>
      <c r="N1942" s="2"/>
      <c r="O1942" s="2"/>
      <c r="P1942" s="2"/>
      <c r="Q1942" s="2"/>
      <c r="R1942" s="2"/>
      <c r="S1942" s="2"/>
    </row>
    <row r="1943" spans="8:19">
      <c r="H1943" s="3"/>
      <c r="I1943" s="3"/>
      <c r="J1943" s="2"/>
      <c r="K1943" s="2"/>
      <c r="L1943" s="2"/>
      <c r="M1943" s="2"/>
      <c r="N1943" s="2"/>
      <c r="O1943" s="2"/>
      <c r="P1943" s="2"/>
      <c r="Q1943" s="2"/>
      <c r="R1943" s="2"/>
      <c r="S1943" s="2"/>
    </row>
    <row r="1944" spans="8:19">
      <c r="H1944" s="3"/>
      <c r="I1944" s="3"/>
      <c r="J1944" s="2"/>
      <c r="K1944" s="2"/>
      <c r="L1944" s="2"/>
      <c r="M1944" s="2"/>
      <c r="N1944" s="2"/>
      <c r="O1944" s="2"/>
      <c r="P1944" s="2"/>
      <c r="Q1944" s="2"/>
      <c r="R1944" s="2"/>
      <c r="S1944" s="2"/>
    </row>
    <row r="1945" spans="8:19">
      <c r="H1945" s="3"/>
      <c r="I1945" s="3"/>
      <c r="J1945" s="2"/>
      <c r="K1945" s="2"/>
      <c r="L1945" s="2"/>
      <c r="M1945" s="2"/>
      <c r="N1945" s="2"/>
      <c r="O1945" s="2"/>
      <c r="P1945" s="2"/>
      <c r="Q1945" s="2"/>
      <c r="R1945" s="2"/>
      <c r="S1945" s="2"/>
    </row>
    <row r="1946" spans="8:19">
      <c r="H1946" s="3"/>
      <c r="I1946" s="3"/>
      <c r="J1946" s="2"/>
      <c r="K1946" s="2"/>
      <c r="L1946" s="2"/>
      <c r="M1946" s="2"/>
      <c r="N1946" s="2"/>
      <c r="O1946" s="2"/>
      <c r="P1946" s="2"/>
      <c r="Q1946" s="2"/>
      <c r="R1946" s="2"/>
      <c r="S1946" s="2"/>
    </row>
    <row r="1947" spans="8:19">
      <c r="H1947" s="3"/>
      <c r="I1947" s="3"/>
      <c r="J1947" s="2"/>
      <c r="K1947" s="2"/>
      <c r="L1947" s="2"/>
      <c r="M1947" s="2"/>
      <c r="N1947" s="2"/>
      <c r="O1947" s="2"/>
      <c r="P1947" s="2"/>
      <c r="Q1947" s="2"/>
      <c r="R1947" s="2"/>
      <c r="S1947" s="2"/>
    </row>
    <row r="1948" spans="8:19">
      <c r="H1948" s="3"/>
      <c r="I1948" s="3"/>
      <c r="J1948" s="2"/>
      <c r="K1948" s="2"/>
      <c r="L1948" s="2"/>
      <c r="M1948" s="2"/>
      <c r="N1948" s="2"/>
      <c r="O1948" s="2"/>
      <c r="P1948" s="2"/>
      <c r="Q1948" s="2"/>
      <c r="R1948" s="2"/>
      <c r="S1948" s="2"/>
    </row>
    <row r="1949" spans="8:19">
      <c r="H1949" s="3"/>
      <c r="I1949" s="3"/>
      <c r="J1949" s="2"/>
      <c r="K1949" s="2"/>
      <c r="L1949" s="2"/>
      <c r="M1949" s="2"/>
      <c r="N1949" s="2"/>
      <c r="O1949" s="2"/>
      <c r="P1949" s="2"/>
      <c r="Q1949" s="2"/>
      <c r="R1949" s="2"/>
      <c r="S1949" s="2"/>
    </row>
    <row r="1950" spans="8:19">
      <c r="H1950" s="3"/>
      <c r="I1950" s="3"/>
      <c r="J1950" s="2"/>
      <c r="K1950" s="2"/>
      <c r="L1950" s="2"/>
      <c r="M1950" s="2"/>
      <c r="N1950" s="2"/>
      <c r="O1950" s="2"/>
      <c r="P1950" s="2"/>
      <c r="Q1950" s="2"/>
      <c r="R1950" s="2"/>
      <c r="S1950" s="2"/>
    </row>
    <row r="1951" spans="8:19">
      <c r="H1951" s="3"/>
      <c r="I1951" s="3"/>
      <c r="J1951" s="2"/>
      <c r="K1951" s="2"/>
      <c r="L1951" s="2"/>
      <c r="M1951" s="2"/>
      <c r="N1951" s="2"/>
      <c r="O1951" s="2"/>
      <c r="P1951" s="2"/>
      <c r="Q1951" s="2"/>
      <c r="R1951" s="2"/>
      <c r="S1951" s="2"/>
    </row>
    <row r="1952" spans="8:19">
      <c r="H1952" s="3"/>
      <c r="I1952" s="3"/>
      <c r="J1952" s="2"/>
      <c r="K1952" s="2"/>
      <c r="L1952" s="2"/>
      <c r="M1952" s="2"/>
      <c r="N1952" s="2"/>
      <c r="O1952" s="2"/>
      <c r="P1952" s="2"/>
      <c r="Q1952" s="2"/>
      <c r="R1952" s="2"/>
      <c r="S1952" s="2"/>
    </row>
    <row r="1953" spans="8:19">
      <c r="H1953" s="3"/>
      <c r="I1953" s="3"/>
      <c r="J1953" s="2"/>
      <c r="K1953" s="2"/>
      <c r="L1953" s="2"/>
      <c r="M1953" s="2"/>
      <c r="N1953" s="2"/>
      <c r="O1953" s="2"/>
      <c r="P1953" s="2"/>
      <c r="Q1953" s="2"/>
      <c r="R1953" s="2"/>
      <c r="S1953" s="2"/>
    </row>
    <row r="1954" spans="8:19">
      <c r="H1954" s="3"/>
      <c r="I1954" s="3"/>
      <c r="J1954" s="2"/>
      <c r="K1954" s="2"/>
      <c r="L1954" s="2"/>
      <c r="M1954" s="2"/>
      <c r="N1954" s="2"/>
      <c r="O1954" s="2"/>
      <c r="P1954" s="2"/>
      <c r="Q1954" s="2"/>
      <c r="R1954" s="2"/>
      <c r="S1954" s="2"/>
    </row>
    <row r="1955" spans="8:19">
      <c r="H1955" s="3"/>
      <c r="I1955" s="3"/>
      <c r="J1955" s="2"/>
      <c r="K1955" s="2"/>
      <c r="L1955" s="2"/>
      <c r="M1955" s="2"/>
      <c r="N1955" s="2"/>
      <c r="O1955" s="2"/>
      <c r="P1955" s="2"/>
      <c r="Q1955" s="2"/>
      <c r="R1955" s="2"/>
      <c r="S1955" s="2"/>
    </row>
    <row r="1956" spans="8:19">
      <c r="H1956" s="3"/>
      <c r="I1956" s="3"/>
      <c r="J1956" s="2"/>
      <c r="K1956" s="2"/>
      <c r="L1956" s="2"/>
      <c r="M1956" s="2"/>
      <c r="N1956" s="2"/>
      <c r="O1956" s="2"/>
      <c r="P1956" s="2"/>
      <c r="Q1956" s="2"/>
      <c r="R1956" s="2"/>
      <c r="S1956" s="2"/>
    </row>
    <row r="1957" spans="8:19">
      <c r="H1957" s="3"/>
      <c r="I1957" s="3"/>
      <c r="J1957" s="2"/>
      <c r="K1957" s="2"/>
      <c r="L1957" s="2"/>
      <c r="M1957" s="2"/>
      <c r="N1957" s="2"/>
      <c r="O1957" s="2"/>
      <c r="P1957" s="2"/>
      <c r="Q1957" s="2"/>
      <c r="R1957" s="2"/>
      <c r="S1957" s="2"/>
    </row>
    <row r="1958" spans="8:19">
      <c r="H1958" s="3"/>
      <c r="I1958" s="3"/>
      <c r="J1958" s="2"/>
      <c r="K1958" s="2"/>
      <c r="L1958" s="2"/>
      <c r="M1958" s="2"/>
      <c r="N1958" s="2"/>
      <c r="O1958" s="2"/>
      <c r="P1958" s="2"/>
      <c r="Q1958" s="2"/>
      <c r="R1958" s="2"/>
      <c r="S1958" s="2"/>
    </row>
    <row r="1959" spans="8:19">
      <c r="H1959" s="3"/>
      <c r="I1959" s="3"/>
      <c r="J1959" s="2"/>
      <c r="K1959" s="2"/>
      <c r="L1959" s="2"/>
      <c r="M1959" s="2"/>
      <c r="N1959" s="2"/>
      <c r="O1959" s="2"/>
      <c r="P1959" s="2"/>
      <c r="Q1959" s="2"/>
      <c r="R1959" s="2"/>
      <c r="S1959" s="2"/>
    </row>
    <row r="1960" spans="8:19">
      <c r="H1960" s="3"/>
      <c r="I1960" s="3"/>
      <c r="J1960" s="2"/>
      <c r="K1960" s="2"/>
      <c r="L1960" s="2"/>
      <c r="M1960" s="2"/>
      <c r="N1960" s="2"/>
      <c r="O1960" s="2"/>
      <c r="P1960" s="2"/>
      <c r="Q1960" s="2"/>
      <c r="R1960" s="2"/>
      <c r="S1960" s="2"/>
    </row>
    <row r="1961" spans="8:19">
      <c r="H1961" s="3"/>
      <c r="I1961" s="3"/>
      <c r="J1961" s="2"/>
      <c r="K1961" s="2"/>
      <c r="L1961" s="2"/>
      <c r="M1961" s="2"/>
      <c r="N1961" s="2"/>
      <c r="O1961" s="2"/>
      <c r="P1961" s="2"/>
      <c r="Q1961" s="2"/>
      <c r="R1961" s="2"/>
      <c r="S1961" s="2"/>
    </row>
    <row r="1962" spans="8:19">
      <c r="H1962" s="3"/>
      <c r="I1962" s="3"/>
      <c r="J1962" s="2"/>
      <c r="K1962" s="2"/>
      <c r="L1962" s="2"/>
      <c r="M1962" s="2"/>
      <c r="N1962" s="2"/>
      <c r="O1962" s="2"/>
      <c r="P1962" s="2"/>
      <c r="Q1962" s="2"/>
      <c r="R1962" s="2"/>
      <c r="S1962" s="2"/>
    </row>
    <row r="1963" spans="8:19">
      <c r="H1963" s="3"/>
      <c r="I1963" s="3"/>
      <c r="J1963" s="2"/>
      <c r="K1963" s="2"/>
      <c r="L1963" s="2"/>
      <c r="M1963" s="2"/>
      <c r="N1963" s="2"/>
      <c r="O1963" s="2"/>
      <c r="P1963" s="2"/>
      <c r="Q1963" s="2"/>
      <c r="R1963" s="2"/>
      <c r="S1963" s="2"/>
    </row>
    <row r="1964" spans="8:19">
      <c r="H1964" s="3"/>
      <c r="I1964" s="3"/>
      <c r="J1964" s="2"/>
      <c r="K1964" s="2"/>
      <c r="L1964" s="2"/>
      <c r="M1964" s="2"/>
      <c r="N1964" s="2"/>
      <c r="O1964" s="2"/>
      <c r="P1964" s="2"/>
      <c r="Q1964" s="2"/>
      <c r="R1964" s="2"/>
      <c r="S1964" s="2"/>
    </row>
    <row r="1965" spans="8:19">
      <c r="H1965" s="3"/>
      <c r="I1965" s="3"/>
      <c r="J1965" s="2"/>
      <c r="K1965" s="2"/>
      <c r="L1965" s="2"/>
      <c r="M1965" s="2"/>
      <c r="N1965" s="2"/>
      <c r="O1965" s="2"/>
      <c r="P1965" s="2"/>
      <c r="Q1965" s="2"/>
      <c r="R1965" s="2"/>
      <c r="S1965" s="2"/>
    </row>
    <row r="1966" spans="8:19">
      <c r="H1966" s="3"/>
      <c r="I1966" s="3"/>
      <c r="J1966" s="2"/>
      <c r="K1966" s="2"/>
      <c r="L1966" s="2"/>
      <c r="M1966" s="2"/>
      <c r="N1966" s="2"/>
      <c r="O1966" s="2"/>
      <c r="P1966" s="2"/>
      <c r="Q1966" s="2"/>
      <c r="R1966" s="2"/>
      <c r="S1966" s="2"/>
    </row>
    <row r="1967" spans="8:19">
      <c r="H1967" s="3"/>
      <c r="I1967" s="3"/>
      <c r="J1967" s="2"/>
      <c r="K1967" s="2"/>
      <c r="L1967" s="2"/>
      <c r="M1967" s="2"/>
      <c r="N1967" s="2"/>
      <c r="O1967" s="2"/>
      <c r="P1967" s="2"/>
      <c r="Q1967" s="2"/>
      <c r="R1967" s="2"/>
      <c r="S1967" s="2"/>
    </row>
    <row r="1968" spans="8:19">
      <c r="H1968" s="3"/>
      <c r="I1968" s="3"/>
      <c r="J1968" s="2"/>
      <c r="K1968" s="2"/>
      <c r="L1968" s="2"/>
      <c r="M1968" s="2"/>
      <c r="N1968" s="2"/>
      <c r="O1968" s="2"/>
      <c r="P1968" s="2"/>
      <c r="Q1968" s="2"/>
      <c r="R1968" s="2"/>
      <c r="S1968" s="2"/>
    </row>
    <row r="1969" spans="8:19">
      <c r="H1969" s="3"/>
      <c r="I1969" s="3"/>
      <c r="J1969" s="2"/>
      <c r="K1969" s="2"/>
      <c r="L1969" s="2"/>
      <c r="M1969" s="2"/>
      <c r="N1969" s="2"/>
      <c r="O1969" s="2"/>
      <c r="P1969" s="2"/>
      <c r="Q1969" s="2"/>
      <c r="R1969" s="2"/>
      <c r="S1969" s="2"/>
    </row>
    <row r="1970" spans="8:19">
      <c r="H1970" s="3"/>
      <c r="I1970" s="3"/>
      <c r="J1970" s="2"/>
      <c r="K1970" s="2"/>
      <c r="L1970" s="2"/>
      <c r="M1970" s="2"/>
      <c r="N1970" s="2"/>
      <c r="O1970" s="2"/>
      <c r="P1970" s="2"/>
      <c r="Q1970" s="2"/>
      <c r="R1970" s="2"/>
      <c r="S1970" s="2"/>
    </row>
    <row r="1971" spans="8:19">
      <c r="H1971" s="3"/>
      <c r="I1971" s="3"/>
      <c r="J1971" s="2"/>
      <c r="K1971" s="2"/>
      <c r="L1971" s="2"/>
      <c r="M1971" s="2"/>
      <c r="N1971" s="2"/>
      <c r="O1971" s="2"/>
      <c r="P1971" s="2"/>
      <c r="Q1971" s="2"/>
      <c r="R1971" s="2"/>
      <c r="S1971" s="2"/>
    </row>
    <row r="1972" spans="8:19">
      <c r="H1972" s="3"/>
      <c r="I1972" s="3"/>
      <c r="J1972" s="2"/>
      <c r="K1972" s="2"/>
      <c r="L1972" s="2"/>
      <c r="M1972" s="2"/>
      <c r="N1972" s="2"/>
      <c r="O1972" s="2"/>
      <c r="P1972" s="2"/>
      <c r="Q1972" s="2"/>
      <c r="R1972" s="2"/>
      <c r="S1972" s="2"/>
    </row>
    <row r="1973" spans="8:19">
      <c r="H1973" s="3"/>
      <c r="I1973" s="3"/>
      <c r="J1973" s="2"/>
      <c r="K1973" s="2"/>
      <c r="L1973" s="2"/>
      <c r="M1973" s="2"/>
      <c r="N1973" s="2"/>
      <c r="O1973" s="2"/>
      <c r="P1973" s="2"/>
      <c r="Q1973" s="2"/>
      <c r="R1973" s="2"/>
      <c r="S1973" s="2"/>
    </row>
    <row r="1974" spans="8:19">
      <c r="H1974" s="3"/>
      <c r="I1974" s="3"/>
      <c r="J1974" s="2"/>
      <c r="K1974" s="2"/>
      <c r="L1974" s="2"/>
      <c r="M1974" s="2"/>
      <c r="N1974" s="2"/>
      <c r="O1974" s="2"/>
      <c r="P1974" s="2"/>
      <c r="Q1974" s="2"/>
      <c r="R1974" s="2"/>
      <c r="S1974" s="2"/>
    </row>
    <row r="1975" spans="8:19">
      <c r="H1975" s="3"/>
      <c r="I1975" s="3"/>
      <c r="J1975" s="2"/>
      <c r="K1975" s="2"/>
      <c r="L1975" s="2"/>
      <c r="M1975" s="2"/>
      <c r="N1975" s="2"/>
      <c r="O1975" s="2"/>
      <c r="P1975" s="2"/>
      <c r="Q1975" s="2"/>
      <c r="R1975" s="2"/>
      <c r="S1975" s="2"/>
    </row>
    <row r="1976" spans="8:19">
      <c r="H1976" s="3"/>
      <c r="I1976" s="3"/>
      <c r="J1976" s="2"/>
      <c r="K1976" s="2"/>
      <c r="L1976" s="2"/>
      <c r="M1976" s="2"/>
      <c r="N1976" s="2"/>
      <c r="O1976" s="2"/>
      <c r="P1976" s="2"/>
      <c r="Q1976" s="2"/>
      <c r="R1976" s="2"/>
      <c r="S1976" s="2"/>
    </row>
    <row r="1977" spans="8:19">
      <c r="H1977" s="3"/>
      <c r="I1977" s="3"/>
      <c r="J1977" s="2"/>
      <c r="K1977" s="2"/>
      <c r="L1977" s="2"/>
      <c r="M1977" s="2"/>
      <c r="N1977" s="2"/>
      <c r="O1977" s="2"/>
      <c r="P1977" s="2"/>
      <c r="Q1977" s="2"/>
      <c r="R1977" s="2"/>
      <c r="S1977" s="2"/>
    </row>
    <row r="1978" spans="8:19">
      <c r="H1978" s="3"/>
      <c r="I1978" s="3"/>
      <c r="J1978" s="2"/>
      <c r="K1978" s="2"/>
      <c r="L1978" s="2"/>
      <c r="M1978" s="2"/>
      <c r="N1978" s="2"/>
      <c r="O1978" s="2"/>
      <c r="P1978" s="2"/>
      <c r="Q1978" s="2"/>
      <c r="R1978" s="2"/>
      <c r="S1978" s="2"/>
    </row>
    <row r="1979" spans="8:19">
      <c r="H1979" s="3"/>
      <c r="I1979" s="3"/>
      <c r="J1979" s="2"/>
      <c r="K1979" s="2"/>
      <c r="L1979" s="2"/>
      <c r="M1979" s="2"/>
      <c r="N1979" s="2"/>
      <c r="O1979" s="2"/>
      <c r="P1979" s="2"/>
      <c r="Q1979" s="2"/>
      <c r="R1979" s="2"/>
      <c r="S1979" s="2"/>
    </row>
    <row r="1980" spans="8:19">
      <c r="H1980" s="3"/>
      <c r="I1980" s="3"/>
      <c r="J1980" s="2"/>
      <c r="K1980" s="2"/>
      <c r="L1980" s="2"/>
      <c r="M1980" s="2"/>
      <c r="N1980" s="2"/>
      <c r="O1980" s="2"/>
      <c r="P1980" s="2"/>
      <c r="Q1980" s="2"/>
      <c r="R1980" s="2"/>
      <c r="S1980" s="2"/>
    </row>
    <row r="1981" spans="8:19">
      <c r="H1981" s="3"/>
      <c r="I1981" s="3"/>
      <c r="J1981" s="2"/>
      <c r="K1981" s="2"/>
      <c r="L1981" s="2"/>
      <c r="M1981" s="2"/>
      <c r="N1981" s="2"/>
      <c r="O1981" s="2"/>
      <c r="P1981" s="2"/>
      <c r="Q1981" s="2"/>
      <c r="R1981" s="2"/>
      <c r="S1981" s="2"/>
    </row>
    <row r="1982" spans="8:19">
      <c r="H1982" s="3"/>
      <c r="I1982" s="3"/>
      <c r="J1982" s="2"/>
      <c r="K1982" s="2"/>
      <c r="L1982" s="2"/>
      <c r="M1982" s="2"/>
      <c r="N1982" s="2"/>
      <c r="O1982" s="2"/>
      <c r="P1982" s="2"/>
      <c r="Q1982" s="2"/>
      <c r="R1982" s="2"/>
      <c r="S1982" s="2"/>
    </row>
    <row r="1983" spans="8:19">
      <c r="H1983" s="3"/>
      <c r="I1983" s="3"/>
      <c r="J1983" s="2"/>
      <c r="K1983" s="2"/>
      <c r="L1983" s="2"/>
      <c r="M1983" s="2"/>
      <c r="N1983" s="2"/>
      <c r="O1983" s="2"/>
      <c r="P1983" s="2"/>
      <c r="Q1983" s="2"/>
      <c r="R1983" s="2"/>
      <c r="S1983" s="2"/>
    </row>
    <row r="1984" spans="8:19">
      <c r="H1984" s="3"/>
      <c r="I1984" s="3"/>
      <c r="J1984" s="2"/>
      <c r="K1984" s="2"/>
      <c r="L1984" s="2"/>
      <c r="M1984" s="2"/>
      <c r="N1984" s="2"/>
      <c r="O1984" s="2"/>
      <c r="P1984" s="2"/>
      <c r="Q1984" s="2"/>
      <c r="R1984" s="2"/>
      <c r="S1984" s="2"/>
    </row>
    <row r="1985" spans="8:19">
      <c r="H1985" s="3"/>
      <c r="I1985" s="3"/>
      <c r="J1985" s="2"/>
      <c r="K1985" s="2"/>
      <c r="L1985" s="2"/>
      <c r="M1985" s="2"/>
      <c r="N1985" s="2"/>
      <c r="O1985" s="2"/>
      <c r="P1985" s="2"/>
      <c r="Q1985" s="2"/>
      <c r="R1985" s="2"/>
      <c r="S1985" s="2"/>
    </row>
    <row r="1986" spans="8:19">
      <c r="H1986" s="3"/>
      <c r="I1986" s="3"/>
      <c r="J1986" s="2"/>
      <c r="K1986" s="2"/>
      <c r="L1986" s="2"/>
      <c r="M1986" s="2"/>
      <c r="N1986" s="2"/>
      <c r="O1986" s="2"/>
      <c r="P1986" s="2"/>
      <c r="Q1986" s="2"/>
      <c r="R1986" s="2"/>
      <c r="S1986" s="2"/>
    </row>
    <row r="1987" spans="8:19">
      <c r="H1987" s="3"/>
      <c r="I1987" s="3"/>
      <c r="J1987" s="2"/>
      <c r="K1987" s="2"/>
      <c r="L1987" s="2"/>
      <c r="M1987" s="2"/>
      <c r="N1987" s="2"/>
      <c r="O1987" s="2"/>
      <c r="P1987" s="2"/>
      <c r="Q1987" s="2"/>
      <c r="R1987" s="2"/>
      <c r="S1987" s="2"/>
    </row>
    <row r="1988" spans="8:19">
      <c r="H1988" s="3"/>
      <c r="I1988" s="3"/>
      <c r="J1988" s="2"/>
      <c r="K1988" s="2"/>
      <c r="L1988" s="2"/>
      <c r="M1988" s="2"/>
      <c r="N1988" s="2"/>
      <c r="O1988" s="2"/>
      <c r="P1988" s="2"/>
      <c r="Q1988" s="2"/>
      <c r="R1988" s="2"/>
      <c r="S1988" s="2"/>
    </row>
    <row r="1989" spans="8:19">
      <c r="H1989" s="3"/>
      <c r="I1989" s="3"/>
      <c r="J1989" s="2"/>
      <c r="K1989" s="2"/>
      <c r="L1989" s="2"/>
      <c r="M1989" s="2"/>
      <c r="N1989" s="2"/>
      <c r="O1989" s="2"/>
      <c r="P1989" s="2"/>
      <c r="Q1989" s="2"/>
      <c r="R1989" s="2"/>
      <c r="S1989" s="2"/>
    </row>
    <row r="1990" spans="8:19">
      <c r="H1990" s="3"/>
      <c r="I1990" s="3"/>
      <c r="J1990" s="2"/>
      <c r="K1990" s="2"/>
      <c r="L1990" s="2"/>
      <c r="M1990" s="2"/>
      <c r="N1990" s="2"/>
      <c r="O1990" s="2"/>
      <c r="P1990" s="2"/>
      <c r="Q1990" s="2"/>
      <c r="R1990" s="2"/>
      <c r="S1990" s="2"/>
    </row>
    <row r="1991" spans="8:19">
      <c r="H1991" s="3"/>
      <c r="I1991" s="3"/>
      <c r="J1991" s="2"/>
      <c r="K1991" s="2"/>
      <c r="L1991" s="2"/>
      <c r="M1991" s="2"/>
      <c r="N1991" s="2"/>
      <c r="O1991" s="2"/>
      <c r="P1991" s="2"/>
      <c r="Q1991" s="2"/>
      <c r="R1991" s="2"/>
      <c r="S1991" s="2"/>
    </row>
    <row r="1992" spans="8:19">
      <c r="H1992" s="3"/>
      <c r="I1992" s="3"/>
      <c r="J1992" s="2"/>
      <c r="K1992" s="2"/>
      <c r="L1992" s="2"/>
      <c r="M1992" s="2"/>
      <c r="N1992" s="2"/>
      <c r="O1992" s="2"/>
      <c r="P1992" s="2"/>
      <c r="Q1992" s="2"/>
      <c r="R1992" s="2"/>
      <c r="S1992" s="2"/>
    </row>
    <row r="1993" spans="8:19">
      <c r="H1993" s="3"/>
      <c r="I1993" s="3"/>
      <c r="J1993" s="2"/>
      <c r="K1993" s="2"/>
      <c r="L1993" s="2"/>
      <c r="M1993" s="2"/>
      <c r="N1993" s="2"/>
      <c r="O1993" s="2"/>
      <c r="P1993" s="2"/>
      <c r="Q1993" s="2"/>
      <c r="R1993" s="2"/>
      <c r="S1993" s="2"/>
    </row>
    <row r="1994" spans="8:19">
      <c r="H1994" s="3"/>
      <c r="I1994" s="3"/>
      <c r="J1994" s="2"/>
      <c r="K1994" s="2"/>
      <c r="L1994" s="2"/>
      <c r="M1994" s="2"/>
      <c r="N1994" s="2"/>
      <c r="O1994" s="2"/>
      <c r="P1994" s="2"/>
      <c r="Q1994" s="2"/>
      <c r="R1994" s="2"/>
      <c r="S1994" s="2"/>
    </row>
    <row r="1995" spans="8:19">
      <c r="H1995" s="3"/>
      <c r="I1995" s="3"/>
      <c r="J1995" s="2"/>
      <c r="K1995" s="2"/>
      <c r="L1995" s="2"/>
      <c r="M1995" s="2"/>
      <c r="N1995" s="2"/>
      <c r="O1995" s="2"/>
      <c r="P1995" s="2"/>
      <c r="Q1995" s="2"/>
      <c r="R1995" s="2"/>
      <c r="S1995" s="2"/>
    </row>
    <row r="1996" spans="8:19">
      <c r="H1996" s="3"/>
      <c r="I1996" s="3"/>
      <c r="J1996" s="2"/>
      <c r="K1996" s="2"/>
      <c r="L1996" s="2"/>
      <c r="M1996" s="2"/>
      <c r="N1996" s="2"/>
      <c r="O1996" s="2"/>
      <c r="P1996" s="2"/>
      <c r="Q1996" s="2"/>
      <c r="R1996" s="2"/>
      <c r="S1996" s="2"/>
    </row>
    <row r="1997" spans="8:19">
      <c r="H1997" s="3"/>
      <c r="I1997" s="3"/>
      <c r="J1997" s="2"/>
      <c r="K1997" s="2"/>
      <c r="L1997" s="2"/>
      <c r="M1997" s="2"/>
      <c r="N1997" s="2"/>
      <c r="O1997" s="2"/>
      <c r="P1997" s="2"/>
      <c r="Q1997" s="2"/>
      <c r="R1997" s="2"/>
      <c r="S1997" s="2"/>
    </row>
    <row r="1998" spans="8:19">
      <c r="H1998" s="3"/>
      <c r="I1998" s="3"/>
      <c r="J1998" s="2"/>
      <c r="K1998" s="2"/>
      <c r="L1998" s="2"/>
      <c r="M1998" s="2"/>
      <c r="N1998" s="2"/>
      <c r="O1998" s="2"/>
      <c r="P1998" s="2"/>
      <c r="Q1998" s="2"/>
      <c r="R1998" s="2"/>
      <c r="S1998" s="2"/>
    </row>
    <row r="1999" spans="8:19">
      <c r="H1999" s="3"/>
      <c r="I1999" s="3"/>
      <c r="J1999" s="2"/>
      <c r="K1999" s="2"/>
      <c r="L1999" s="2"/>
      <c r="M1999" s="2"/>
      <c r="N1999" s="2"/>
      <c r="O1999" s="2"/>
      <c r="P1999" s="2"/>
      <c r="Q1999" s="2"/>
      <c r="R1999" s="2"/>
      <c r="S1999" s="2"/>
    </row>
    <row r="2000" spans="8:19">
      <c r="H2000" s="3"/>
      <c r="I2000" s="3"/>
      <c r="J2000" s="2"/>
      <c r="K2000" s="2"/>
      <c r="L2000" s="2"/>
      <c r="M2000" s="2"/>
      <c r="N2000" s="2"/>
      <c r="O2000" s="2"/>
      <c r="P2000" s="2"/>
      <c r="Q2000" s="2"/>
      <c r="R2000" s="2"/>
      <c r="S2000" s="2"/>
    </row>
    <row r="2001" spans="8:19">
      <c r="H2001" s="3"/>
      <c r="I2001" s="3"/>
      <c r="J2001" s="2"/>
      <c r="K2001" s="2"/>
      <c r="L2001" s="2"/>
      <c r="M2001" s="2"/>
      <c r="N2001" s="2"/>
      <c r="O2001" s="2"/>
      <c r="P2001" s="2"/>
      <c r="Q2001" s="2"/>
      <c r="R2001" s="2"/>
      <c r="S2001" s="2"/>
    </row>
    <row r="2002" spans="8:19">
      <c r="H2002" s="3"/>
      <c r="I2002" s="3"/>
      <c r="J2002" s="2"/>
      <c r="K2002" s="2"/>
      <c r="L2002" s="2"/>
      <c r="M2002" s="2"/>
      <c r="N2002" s="2"/>
      <c r="O2002" s="2"/>
      <c r="P2002" s="2"/>
      <c r="Q2002" s="2"/>
      <c r="R2002" s="2"/>
      <c r="S2002" s="2"/>
    </row>
    <row r="2003" spans="8:19">
      <c r="H2003" s="3"/>
      <c r="I2003" s="3"/>
      <c r="J2003" s="2"/>
      <c r="K2003" s="2"/>
      <c r="L2003" s="2"/>
      <c r="M2003" s="2"/>
      <c r="N2003" s="2"/>
      <c r="O2003" s="2"/>
      <c r="P2003" s="2"/>
      <c r="Q2003" s="2"/>
      <c r="R2003" s="2"/>
      <c r="S2003" s="2"/>
    </row>
    <row r="2004" spans="8:19">
      <c r="H2004" s="3"/>
      <c r="I2004" s="3"/>
      <c r="J2004" s="2"/>
      <c r="K2004" s="2"/>
      <c r="L2004" s="2"/>
      <c r="M2004" s="2"/>
      <c r="N2004" s="2"/>
      <c r="O2004" s="2"/>
      <c r="P2004" s="2"/>
      <c r="Q2004" s="2"/>
      <c r="R2004" s="2"/>
      <c r="S2004" s="2"/>
    </row>
    <row r="2005" spans="8:19">
      <c r="H2005" s="3"/>
      <c r="I2005" s="3"/>
      <c r="J2005" s="2"/>
      <c r="K2005" s="2"/>
      <c r="L2005" s="2"/>
      <c r="M2005" s="2"/>
      <c r="N2005" s="2"/>
      <c r="O2005" s="2"/>
      <c r="P2005" s="2"/>
      <c r="Q2005" s="2"/>
      <c r="R2005" s="2"/>
      <c r="S2005" s="2"/>
    </row>
    <row r="2006" spans="8:19">
      <c r="H2006" s="3"/>
      <c r="I2006" s="3"/>
      <c r="J2006" s="2"/>
      <c r="K2006" s="2"/>
      <c r="L2006" s="2"/>
      <c r="M2006" s="2"/>
      <c r="N2006" s="2"/>
      <c r="O2006" s="2"/>
      <c r="P2006" s="2"/>
      <c r="Q2006" s="2"/>
      <c r="R2006" s="2"/>
      <c r="S2006" s="2"/>
    </row>
    <row r="2007" spans="8:19">
      <c r="H2007" s="3"/>
      <c r="I2007" s="3"/>
      <c r="J2007" s="2"/>
      <c r="K2007" s="2"/>
      <c r="L2007" s="2"/>
      <c r="M2007" s="2"/>
      <c r="N2007" s="2"/>
      <c r="O2007" s="2"/>
      <c r="P2007" s="2"/>
      <c r="Q2007" s="2"/>
      <c r="R2007" s="2"/>
      <c r="S2007" s="2"/>
    </row>
    <row r="2008" spans="8:19">
      <c r="H2008" s="3"/>
      <c r="I2008" s="3"/>
      <c r="J2008" s="2"/>
      <c r="K2008" s="2"/>
      <c r="L2008" s="2"/>
      <c r="M2008" s="2"/>
      <c r="N2008" s="2"/>
      <c r="O2008" s="2"/>
      <c r="P2008" s="2"/>
      <c r="Q2008" s="2"/>
      <c r="R2008" s="2"/>
      <c r="S2008" s="2"/>
    </row>
    <row r="2009" spans="8:19">
      <c r="H2009" s="3"/>
      <c r="I2009" s="3"/>
      <c r="J2009" s="2"/>
      <c r="K2009" s="2"/>
      <c r="L2009" s="2"/>
      <c r="M2009" s="2"/>
      <c r="N2009" s="2"/>
      <c r="O2009" s="2"/>
      <c r="P2009" s="2"/>
      <c r="Q2009" s="2"/>
      <c r="R2009" s="2"/>
      <c r="S2009" s="2"/>
    </row>
    <row r="2010" spans="8:19">
      <c r="H2010" s="3"/>
      <c r="I2010" s="3"/>
      <c r="J2010" s="2"/>
      <c r="K2010" s="2"/>
      <c r="L2010" s="2"/>
      <c r="M2010" s="2"/>
      <c r="N2010" s="2"/>
      <c r="O2010" s="2"/>
      <c r="P2010" s="2"/>
      <c r="Q2010" s="2"/>
      <c r="R2010" s="2"/>
      <c r="S2010" s="2"/>
    </row>
    <row r="2011" spans="8:19">
      <c r="H2011" s="3"/>
      <c r="I2011" s="3"/>
      <c r="J2011" s="2"/>
      <c r="K2011" s="2"/>
      <c r="L2011" s="2"/>
      <c r="M2011" s="2"/>
      <c r="N2011" s="2"/>
      <c r="O2011" s="2"/>
      <c r="P2011" s="2"/>
      <c r="Q2011" s="2"/>
      <c r="R2011" s="2"/>
      <c r="S2011" s="2"/>
    </row>
    <row r="2012" spans="8:19">
      <c r="H2012" s="3"/>
      <c r="I2012" s="3"/>
      <c r="J2012" s="2"/>
      <c r="K2012" s="2"/>
      <c r="L2012" s="2"/>
      <c r="M2012" s="2"/>
      <c r="N2012" s="2"/>
      <c r="O2012" s="2"/>
      <c r="P2012" s="2"/>
      <c r="Q2012" s="2"/>
      <c r="R2012" s="2"/>
      <c r="S2012" s="2"/>
    </row>
    <row r="2013" spans="8:19">
      <c r="H2013" s="3"/>
      <c r="I2013" s="3"/>
      <c r="J2013" s="2"/>
      <c r="K2013" s="2"/>
      <c r="L2013" s="2"/>
      <c r="M2013" s="2"/>
      <c r="N2013" s="2"/>
      <c r="O2013" s="2"/>
      <c r="P2013" s="2"/>
      <c r="Q2013" s="2"/>
      <c r="R2013" s="2"/>
      <c r="S2013" s="2"/>
    </row>
    <row r="2014" spans="8:19">
      <c r="H2014" s="3"/>
      <c r="I2014" s="3"/>
      <c r="J2014" s="2"/>
      <c r="K2014" s="2"/>
      <c r="L2014" s="2"/>
      <c r="M2014" s="2"/>
      <c r="N2014" s="2"/>
      <c r="O2014" s="2"/>
      <c r="P2014" s="2"/>
      <c r="Q2014" s="2"/>
      <c r="R2014" s="2"/>
      <c r="S2014" s="2"/>
    </row>
    <row r="2015" spans="8:19">
      <c r="H2015" s="3"/>
      <c r="I2015" s="3"/>
      <c r="J2015" s="2"/>
      <c r="K2015" s="2"/>
      <c r="L2015" s="2"/>
      <c r="M2015" s="2"/>
      <c r="N2015" s="2"/>
      <c r="O2015" s="2"/>
      <c r="P2015" s="2"/>
      <c r="Q2015" s="2"/>
      <c r="R2015" s="2"/>
      <c r="S2015" s="2"/>
    </row>
    <row r="2016" spans="8:19">
      <c r="H2016" s="3"/>
      <c r="I2016" s="3"/>
      <c r="J2016" s="2"/>
      <c r="K2016" s="2"/>
      <c r="L2016" s="2"/>
      <c r="M2016" s="2"/>
      <c r="N2016" s="2"/>
      <c r="O2016" s="2"/>
      <c r="P2016" s="2"/>
      <c r="Q2016" s="2"/>
      <c r="R2016" s="2"/>
      <c r="S2016" s="2"/>
    </row>
    <row r="2017" spans="8:19">
      <c r="H2017" s="3"/>
      <c r="I2017" s="3"/>
      <c r="J2017" s="2"/>
      <c r="K2017" s="2"/>
      <c r="L2017" s="2"/>
      <c r="M2017" s="2"/>
      <c r="N2017" s="2"/>
      <c r="O2017" s="2"/>
      <c r="P2017" s="2"/>
      <c r="Q2017" s="2"/>
      <c r="R2017" s="2"/>
      <c r="S2017" s="2"/>
    </row>
    <row r="2018" spans="8:19">
      <c r="H2018" s="3"/>
      <c r="I2018" s="3"/>
      <c r="J2018" s="2"/>
      <c r="K2018" s="2"/>
      <c r="L2018" s="2"/>
      <c r="M2018" s="2"/>
      <c r="N2018" s="2"/>
      <c r="O2018" s="2"/>
      <c r="P2018" s="2"/>
      <c r="Q2018" s="2"/>
      <c r="R2018" s="2"/>
      <c r="S2018" s="2"/>
    </row>
    <row r="2019" spans="8:19">
      <c r="H2019" s="3"/>
      <c r="I2019" s="3"/>
      <c r="J2019" s="2"/>
      <c r="K2019" s="2"/>
      <c r="L2019" s="2"/>
      <c r="M2019" s="2"/>
      <c r="N2019" s="2"/>
      <c r="O2019" s="2"/>
      <c r="P2019" s="2"/>
      <c r="Q2019" s="2"/>
      <c r="R2019" s="2"/>
      <c r="S2019" s="2"/>
    </row>
    <row r="2020" spans="8:19">
      <c r="H2020" s="3"/>
      <c r="I2020" s="3"/>
      <c r="J2020" s="2"/>
      <c r="K2020" s="2"/>
      <c r="L2020" s="2"/>
      <c r="M2020" s="2"/>
      <c r="N2020" s="2"/>
      <c r="O2020" s="2"/>
      <c r="P2020" s="2"/>
      <c r="Q2020" s="2"/>
      <c r="R2020" s="2"/>
      <c r="S2020" s="2"/>
    </row>
    <row r="2021" spans="8:19">
      <c r="H2021" s="3"/>
      <c r="I2021" s="3"/>
      <c r="J2021" s="2"/>
      <c r="K2021" s="2"/>
      <c r="L2021" s="2"/>
      <c r="M2021" s="2"/>
      <c r="N2021" s="2"/>
      <c r="O2021" s="2"/>
      <c r="P2021" s="2"/>
      <c r="Q2021" s="2"/>
      <c r="R2021" s="2"/>
      <c r="S2021" s="2"/>
    </row>
    <row r="2022" spans="8:19">
      <c r="H2022" s="3"/>
      <c r="I2022" s="3"/>
      <c r="J2022" s="2"/>
      <c r="K2022" s="2"/>
      <c r="L2022" s="2"/>
      <c r="M2022" s="2"/>
      <c r="N2022" s="2"/>
      <c r="O2022" s="2"/>
      <c r="P2022" s="2"/>
      <c r="Q2022" s="2"/>
      <c r="R2022" s="2"/>
      <c r="S2022" s="2"/>
    </row>
    <row r="2023" spans="8:19">
      <c r="H2023" s="3"/>
      <c r="I2023" s="3"/>
      <c r="J2023" s="2"/>
      <c r="K2023" s="2"/>
      <c r="L2023" s="2"/>
      <c r="M2023" s="2"/>
      <c r="N2023" s="2"/>
      <c r="O2023" s="2"/>
      <c r="P2023" s="2"/>
      <c r="Q2023" s="2"/>
      <c r="R2023" s="2"/>
      <c r="S2023" s="2"/>
    </row>
    <row r="2024" spans="8:19">
      <c r="H2024" s="3"/>
      <c r="I2024" s="3"/>
      <c r="J2024" s="2"/>
      <c r="K2024" s="2"/>
      <c r="L2024" s="2"/>
      <c r="M2024" s="2"/>
      <c r="N2024" s="2"/>
      <c r="O2024" s="2"/>
      <c r="P2024" s="2"/>
      <c r="Q2024" s="2"/>
      <c r="R2024" s="2"/>
      <c r="S2024" s="2"/>
    </row>
    <row r="2025" spans="8:19">
      <c r="H2025" s="3"/>
      <c r="I2025" s="3"/>
      <c r="J2025" s="2"/>
      <c r="K2025" s="2"/>
      <c r="L2025" s="2"/>
      <c r="M2025" s="2"/>
      <c r="N2025" s="2"/>
      <c r="O2025" s="2"/>
      <c r="P2025" s="2"/>
      <c r="Q2025" s="2"/>
      <c r="R2025" s="2"/>
      <c r="S2025" s="2"/>
    </row>
    <row r="2026" spans="8:19">
      <c r="H2026" s="3"/>
      <c r="I2026" s="3"/>
      <c r="J2026" s="2"/>
      <c r="K2026" s="2"/>
      <c r="L2026" s="2"/>
      <c r="M2026" s="2"/>
      <c r="N2026" s="2"/>
      <c r="O2026" s="2"/>
      <c r="P2026" s="2"/>
      <c r="Q2026" s="2"/>
      <c r="R2026" s="2"/>
      <c r="S2026" s="2"/>
    </row>
    <row r="2027" spans="8:19">
      <c r="H2027" s="3"/>
      <c r="I2027" s="3"/>
      <c r="J2027" s="2"/>
      <c r="K2027" s="2"/>
      <c r="L2027" s="2"/>
      <c r="M2027" s="2"/>
      <c r="N2027" s="2"/>
      <c r="O2027" s="2"/>
      <c r="P2027" s="2"/>
      <c r="Q2027" s="2"/>
      <c r="R2027" s="2"/>
      <c r="S2027" s="2"/>
    </row>
    <row r="2028" spans="8:19">
      <c r="H2028" s="3"/>
      <c r="I2028" s="3"/>
      <c r="J2028" s="2"/>
      <c r="K2028" s="2"/>
      <c r="L2028" s="2"/>
      <c r="M2028" s="2"/>
      <c r="N2028" s="2"/>
      <c r="O2028" s="2"/>
      <c r="P2028" s="2"/>
      <c r="Q2028" s="2"/>
      <c r="R2028" s="2"/>
      <c r="S2028" s="2"/>
    </row>
    <row r="2029" spans="8:19">
      <c r="H2029" s="3"/>
      <c r="I2029" s="3"/>
      <c r="J2029" s="2"/>
      <c r="K2029" s="2"/>
      <c r="L2029" s="2"/>
      <c r="M2029" s="2"/>
      <c r="N2029" s="2"/>
      <c r="O2029" s="2"/>
      <c r="P2029" s="2"/>
      <c r="Q2029" s="2"/>
      <c r="R2029" s="2"/>
      <c r="S2029" s="2"/>
    </row>
    <row r="2030" spans="8:19">
      <c r="H2030" s="3"/>
      <c r="I2030" s="3"/>
      <c r="J2030" s="2"/>
      <c r="K2030" s="2"/>
      <c r="L2030" s="2"/>
      <c r="M2030" s="2"/>
      <c r="N2030" s="2"/>
      <c r="O2030" s="2"/>
      <c r="P2030" s="2"/>
      <c r="Q2030" s="2"/>
      <c r="R2030" s="2"/>
      <c r="S2030" s="2"/>
    </row>
    <row r="2031" spans="8:19">
      <c r="H2031" s="3"/>
      <c r="I2031" s="3"/>
      <c r="J2031" s="2"/>
      <c r="K2031" s="2"/>
      <c r="L2031" s="2"/>
      <c r="M2031" s="2"/>
      <c r="N2031" s="2"/>
      <c r="O2031" s="2"/>
      <c r="P2031" s="2"/>
      <c r="Q2031" s="2"/>
      <c r="R2031" s="2"/>
      <c r="S2031" s="2"/>
    </row>
    <row r="2032" spans="8:19">
      <c r="H2032" s="3"/>
      <c r="I2032" s="3"/>
      <c r="J2032" s="2"/>
      <c r="K2032" s="2"/>
      <c r="L2032" s="2"/>
      <c r="M2032" s="2"/>
      <c r="N2032" s="2"/>
      <c r="O2032" s="2"/>
      <c r="P2032" s="2"/>
      <c r="Q2032" s="2"/>
      <c r="R2032" s="2"/>
      <c r="S2032" s="2"/>
    </row>
    <row r="2033" spans="8:19">
      <c r="H2033" s="3"/>
      <c r="I2033" s="3"/>
      <c r="J2033" s="2"/>
      <c r="K2033" s="2"/>
      <c r="L2033" s="2"/>
      <c r="M2033" s="2"/>
      <c r="N2033" s="2"/>
      <c r="O2033" s="2"/>
      <c r="P2033" s="2"/>
      <c r="Q2033" s="2"/>
      <c r="R2033" s="2"/>
      <c r="S2033" s="2"/>
    </row>
    <row r="2034" spans="8:19">
      <c r="H2034" s="3"/>
      <c r="I2034" s="3"/>
      <c r="J2034" s="2"/>
      <c r="K2034" s="2"/>
      <c r="L2034" s="2"/>
      <c r="M2034" s="2"/>
      <c r="N2034" s="2"/>
      <c r="O2034" s="2"/>
      <c r="P2034" s="2"/>
      <c r="Q2034" s="2"/>
      <c r="R2034" s="2"/>
      <c r="S2034" s="2"/>
    </row>
    <row r="2035" spans="8:19">
      <c r="H2035" s="3"/>
      <c r="I2035" s="3"/>
      <c r="J2035" s="2"/>
      <c r="K2035" s="2"/>
      <c r="L2035" s="2"/>
      <c r="M2035" s="2"/>
      <c r="N2035" s="2"/>
      <c r="O2035" s="2"/>
      <c r="P2035" s="2"/>
      <c r="Q2035" s="2"/>
      <c r="R2035" s="2"/>
      <c r="S2035" s="2"/>
    </row>
    <row r="2036" spans="8:19">
      <c r="H2036" s="3"/>
      <c r="I2036" s="3"/>
      <c r="J2036" s="2"/>
      <c r="K2036" s="2"/>
      <c r="L2036" s="2"/>
      <c r="M2036" s="2"/>
      <c r="N2036" s="2"/>
      <c r="O2036" s="2"/>
      <c r="P2036" s="2"/>
      <c r="Q2036" s="2"/>
      <c r="R2036" s="2"/>
      <c r="S2036" s="2"/>
    </row>
    <row r="2037" spans="8:19">
      <c r="H2037" s="3"/>
      <c r="I2037" s="3"/>
      <c r="J2037" s="2"/>
      <c r="K2037" s="2"/>
      <c r="L2037" s="2"/>
      <c r="M2037" s="2"/>
      <c r="N2037" s="2"/>
      <c r="O2037" s="2"/>
      <c r="P2037" s="2"/>
      <c r="Q2037" s="2"/>
      <c r="R2037" s="2"/>
      <c r="S2037" s="2"/>
    </row>
    <row r="2038" spans="8:19">
      <c r="H2038" s="3"/>
      <c r="I2038" s="3"/>
      <c r="J2038" s="2"/>
      <c r="K2038" s="2"/>
      <c r="L2038" s="2"/>
      <c r="M2038" s="2"/>
      <c r="N2038" s="2"/>
      <c r="O2038" s="2"/>
      <c r="P2038" s="2"/>
      <c r="Q2038" s="2"/>
      <c r="R2038" s="2"/>
      <c r="S2038" s="2"/>
    </row>
    <row r="2039" spans="8:19">
      <c r="H2039" s="3"/>
      <c r="I2039" s="3"/>
      <c r="J2039" s="2"/>
      <c r="K2039" s="2"/>
      <c r="L2039" s="2"/>
      <c r="M2039" s="2"/>
      <c r="N2039" s="2"/>
      <c r="O2039" s="2"/>
      <c r="P2039" s="2"/>
      <c r="Q2039" s="2"/>
      <c r="R2039" s="2"/>
      <c r="S2039" s="2"/>
    </row>
    <row r="2040" spans="8:19">
      <c r="H2040" s="3"/>
      <c r="I2040" s="3"/>
      <c r="J2040" s="2"/>
      <c r="K2040" s="2"/>
      <c r="L2040" s="2"/>
      <c r="M2040" s="2"/>
      <c r="N2040" s="2"/>
      <c r="O2040" s="2"/>
      <c r="P2040" s="2"/>
      <c r="Q2040" s="2"/>
      <c r="R2040" s="2"/>
      <c r="S2040" s="2"/>
    </row>
    <row r="2041" spans="8:19">
      <c r="H2041" s="3"/>
      <c r="I2041" s="3"/>
      <c r="J2041" s="2"/>
      <c r="K2041" s="2"/>
      <c r="L2041" s="2"/>
      <c r="M2041" s="2"/>
      <c r="N2041" s="2"/>
      <c r="O2041" s="2"/>
      <c r="P2041" s="2"/>
      <c r="Q2041" s="2"/>
      <c r="R2041" s="2"/>
      <c r="S2041" s="2"/>
    </row>
    <row r="2042" spans="8:19">
      <c r="H2042" s="3"/>
      <c r="I2042" s="3"/>
      <c r="J2042" s="2"/>
      <c r="K2042" s="2"/>
      <c r="L2042" s="2"/>
      <c r="M2042" s="2"/>
      <c r="N2042" s="2"/>
      <c r="O2042" s="2"/>
      <c r="P2042" s="2"/>
      <c r="Q2042" s="2"/>
      <c r="R2042" s="2"/>
      <c r="S2042" s="2"/>
    </row>
    <row r="2043" spans="8:19">
      <c r="H2043" s="3"/>
      <c r="I2043" s="3"/>
      <c r="J2043" s="2"/>
      <c r="K2043" s="2"/>
      <c r="L2043" s="2"/>
      <c r="M2043" s="2"/>
      <c r="N2043" s="2"/>
      <c r="O2043" s="2"/>
      <c r="P2043" s="2"/>
      <c r="Q2043" s="2"/>
      <c r="R2043" s="2"/>
      <c r="S2043" s="2"/>
    </row>
    <row r="2044" spans="8:19">
      <c r="H2044" s="3"/>
      <c r="I2044" s="3"/>
      <c r="J2044" s="2"/>
      <c r="K2044" s="2"/>
      <c r="L2044" s="2"/>
      <c r="M2044" s="2"/>
      <c r="N2044" s="2"/>
      <c r="O2044" s="2"/>
      <c r="P2044" s="2"/>
      <c r="Q2044" s="2"/>
      <c r="R2044" s="2"/>
      <c r="S2044" s="2"/>
    </row>
    <row r="2045" spans="8:19">
      <c r="H2045" s="3"/>
      <c r="I2045" s="3"/>
      <c r="J2045" s="2"/>
      <c r="K2045" s="2"/>
      <c r="L2045" s="2"/>
      <c r="M2045" s="2"/>
      <c r="N2045" s="2"/>
      <c r="O2045" s="2"/>
      <c r="P2045" s="2"/>
      <c r="Q2045" s="2"/>
      <c r="R2045" s="2"/>
      <c r="S2045" s="2"/>
    </row>
    <row r="2046" spans="8:19">
      <c r="H2046" s="3"/>
      <c r="I2046" s="3"/>
      <c r="J2046" s="2"/>
      <c r="K2046" s="2"/>
      <c r="L2046" s="2"/>
      <c r="M2046" s="2"/>
      <c r="N2046" s="2"/>
      <c r="O2046" s="2"/>
      <c r="P2046" s="2"/>
      <c r="Q2046" s="2"/>
      <c r="R2046" s="2"/>
      <c r="S2046" s="2"/>
    </row>
    <row r="2047" spans="8:19">
      <c r="H2047" s="3"/>
      <c r="I2047" s="3"/>
      <c r="J2047" s="2"/>
      <c r="K2047" s="2"/>
      <c r="L2047" s="2"/>
      <c r="M2047" s="2"/>
      <c r="N2047" s="2"/>
      <c r="O2047" s="2"/>
      <c r="P2047" s="2"/>
      <c r="Q2047" s="2"/>
      <c r="R2047" s="2"/>
      <c r="S2047" s="2"/>
    </row>
    <row r="2048" spans="8:19">
      <c r="H2048" s="3"/>
      <c r="I2048" s="3"/>
      <c r="J2048" s="2"/>
      <c r="K2048" s="2"/>
      <c r="L2048" s="2"/>
      <c r="M2048" s="2"/>
      <c r="N2048" s="2"/>
      <c r="O2048" s="2"/>
      <c r="P2048" s="2"/>
      <c r="Q2048" s="2"/>
      <c r="R2048" s="2"/>
      <c r="S2048" s="2"/>
    </row>
    <row r="2049" spans="8:19">
      <c r="H2049" s="3"/>
      <c r="I2049" s="3"/>
      <c r="J2049" s="2"/>
      <c r="K2049" s="2"/>
      <c r="L2049" s="2"/>
      <c r="M2049" s="2"/>
      <c r="N2049" s="2"/>
      <c r="O2049" s="2"/>
      <c r="P2049" s="2"/>
      <c r="Q2049" s="2"/>
      <c r="R2049" s="2"/>
      <c r="S2049" s="2"/>
    </row>
    <row r="2050" spans="8:19">
      <c r="H2050" s="3"/>
      <c r="I2050" s="3"/>
      <c r="J2050" s="2"/>
      <c r="K2050" s="2"/>
      <c r="L2050" s="2"/>
      <c r="M2050" s="2"/>
      <c r="N2050" s="2"/>
      <c r="O2050" s="2"/>
      <c r="P2050" s="2"/>
      <c r="Q2050" s="2"/>
      <c r="R2050" s="2"/>
      <c r="S2050" s="2"/>
    </row>
    <row r="2051" spans="8:19">
      <c r="H2051" s="3"/>
      <c r="I2051" s="3"/>
      <c r="J2051" s="2"/>
      <c r="K2051" s="2"/>
      <c r="L2051" s="2"/>
      <c r="M2051" s="2"/>
      <c r="N2051" s="2"/>
      <c r="O2051" s="2"/>
      <c r="P2051" s="2"/>
      <c r="Q2051" s="2"/>
      <c r="R2051" s="2"/>
      <c r="S2051" s="2"/>
    </row>
    <row r="2052" spans="8:19">
      <c r="H2052" s="3"/>
      <c r="I2052" s="3"/>
      <c r="J2052" s="2"/>
      <c r="K2052" s="2"/>
      <c r="L2052" s="2"/>
      <c r="M2052" s="2"/>
      <c r="N2052" s="2"/>
      <c r="O2052" s="2"/>
      <c r="P2052" s="2"/>
      <c r="Q2052" s="2"/>
      <c r="R2052" s="2"/>
      <c r="S2052" s="2"/>
    </row>
    <row r="2053" spans="8:19">
      <c r="H2053" s="3"/>
      <c r="I2053" s="3"/>
      <c r="J2053" s="2"/>
      <c r="K2053" s="2"/>
      <c r="L2053" s="2"/>
      <c r="M2053" s="2"/>
      <c r="N2053" s="2"/>
      <c r="O2053" s="2"/>
      <c r="P2053" s="2"/>
      <c r="Q2053" s="2"/>
      <c r="R2053" s="2"/>
      <c r="S2053" s="2"/>
    </row>
    <row r="2054" spans="8:19">
      <c r="H2054" s="3"/>
      <c r="I2054" s="3"/>
      <c r="J2054" s="2"/>
      <c r="K2054" s="2"/>
      <c r="L2054" s="2"/>
      <c r="M2054" s="2"/>
      <c r="N2054" s="2"/>
      <c r="O2054" s="2"/>
      <c r="P2054" s="2"/>
      <c r="Q2054" s="2"/>
      <c r="R2054" s="2"/>
      <c r="S2054" s="2"/>
    </row>
    <row r="2055" spans="8:19">
      <c r="H2055" s="3"/>
      <c r="I2055" s="3"/>
      <c r="J2055" s="2"/>
      <c r="K2055" s="2"/>
      <c r="L2055" s="2"/>
      <c r="M2055" s="2"/>
      <c r="N2055" s="2"/>
      <c r="O2055" s="2"/>
      <c r="P2055" s="2"/>
      <c r="Q2055" s="2"/>
      <c r="R2055" s="2"/>
      <c r="S2055" s="2"/>
    </row>
    <row r="2056" spans="8:19">
      <c r="H2056" s="3"/>
      <c r="I2056" s="3"/>
      <c r="J2056" s="2"/>
      <c r="K2056" s="2"/>
      <c r="L2056" s="2"/>
      <c r="M2056" s="2"/>
      <c r="N2056" s="2"/>
      <c r="O2056" s="2"/>
      <c r="P2056" s="2"/>
      <c r="Q2056" s="2"/>
      <c r="R2056" s="2"/>
      <c r="S2056" s="2"/>
    </row>
    <row r="2057" spans="8:19">
      <c r="H2057" s="3"/>
      <c r="I2057" s="3"/>
      <c r="J2057" s="2"/>
      <c r="K2057" s="2"/>
      <c r="L2057" s="2"/>
      <c r="M2057" s="2"/>
      <c r="N2057" s="2"/>
      <c r="O2057" s="2"/>
      <c r="P2057" s="2"/>
      <c r="Q2057" s="2"/>
      <c r="R2057" s="2"/>
      <c r="S2057" s="2"/>
    </row>
    <row r="2058" spans="8:19">
      <c r="H2058" s="3"/>
      <c r="I2058" s="3"/>
      <c r="J2058" s="2"/>
      <c r="K2058" s="2"/>
      <c r="L2058" s="2"/>
      <c r="M2058" s="2"/>
      <c r="N2058" s="2"/>
      <c r="O2058" s="2"/>
      <c r="P2058" s="2"/>
      <c r="Q2058" s="2"/>
      <c r="R2058" s="2"/>
      <c r="S2058" s="2"/>
    </row>
    <row r="2059" spans="8:19">
      <c r="H2059" s="3"/>
      <c r="I2059" s="3"/>
      <c r="J2059" s="2"/>
      <c r="K2059" s="2"/>
      <c r="L2059" s="2"/>
      <c r="M2059" s="2"/>
      <c r="N2059" s="2"/>
      <c r="O2059" s="2"/>
      <c r="P2059" s="2"/>
      <c r="Q2059" s="2"/>
      <c r="R2059" s="2"/>
      <c r="S2059" s="2"/>
    </row>
    <row r="2060" spans="8:19">
      <c r="H2060" s="3"/>
      <c r="I2060" s="3"/>
      <c r="J2060" s="2"/>
      <c r="K2060" s="2"/>
      <c r="L2060" s="2"/>
      <c r="M2060" s="2"/>
      <c r="N2060" s="2"/>
      <c r="O2060" s="2"/>
      <c r="P2060" s="2"/>
      <c r="Q2060" s="2"/>
      <c r="R2060" s="2"/>
      <c r="S2060" s="2"/>
    </row>
    <row r="2061" spans="8:19">
      <c r="H2061" s="3"/>
      <c r="I2061" s="3"/>
      <c r="J2061" s="2"/>
      <c r="K2061" s="2"/>
      <c r="L2061" s="2"/>
      <c r="M2061" s="2"/>
      <c r="N2061" s="2"/>
      <c r="O2061" s="2"/>
      <c r="P2061" s="2"/>
      <c r="Q2061" s="2"/>
      <c r="R2061" s="2"/>
      <c r="S2061" s="2"/>
    </row>
    <row r="2062" spans="8:19">
      <c r="H2062" s="3"/>
      <c r="I2062" s="3"/>
      <c r="J2062" s="2"/>
      <c r="K2062" s="2"/>
      <c r="L2062" s="2"/>
      <c r="M2062" s="2"/>
      <c r="N2062" s="2"/>
      <c r="O2062" s="2"/>
      <c r="P2062" s="2"/>
      <c r="Q2062" s="2"/>
      <c r="R2062" s="2"/>
      <c r="S2062" s="2"/>
    </row>
    <row r="2063" spans="8:19">
      <c r="H2063" s="3"/>
      <c r="I2063" s="3"/>
      <c r="J2063" s="2"/>
      <c r="K2063" s="2"/>
      <c r="L2063" s="2"/>
      <c r="M2063" s="2"/>
      <c r="N2063" s="2"/>
      <c r="O2063" s="2"/>
      <c r="P2063" s="2"/>
      <c r="Q2063" s="2"/>
      <c r="R2063" s="2"/>
      <c r="S2063" s="2"/>
    </row>
    <row r="2064" spans="8:19">
      <c r="H2064" s="3"/>
      <c r="I2064" s="3"/>
      <c r="J2064" s="2"/>
      <c r="K2064" s="2"/>
      <c r="L2064" s="2"/>
      <c r="M2064" s="2"/>
      <c r="N2064" s="2"/>
      <c r="O2064" s="2"/>
      <c r="P2064" s="2"/>
      <c r="Q2064" s="2"/>
      <c r="R2064" s="2"/>
      <c r="S2064" s="2"/>
    </row>
    <row r="2065" spans="8:19">
      <c r="H2065" s="3"/>
      <c r="I2065" s="3"/>
      <c r="J2065" s="2"/>
      <c r="K2065" s="2"/>
      <c r="L2065" s="2"/>
      <c r="M2065" s="2"/>
      <c r="N2065" s="2"/>
      <c r="O2065" s="2"/>
      <c r="P2065" s="2"/>
      <c r="Q2065" s="2"/>
      <c r="R2065" s="2"/>
      <c r="S2065" s="2"/>
    </row>
    <row r="2066" spans="8:19">
      <c r="H2066" s="3"/>
      <c r="I2066" s="3"/>
      <c r="J2066" s="2"/>
      <c r="K2066" s="2"/>
      <c r="L2066" s="2"/>
      <c r="M2066" s="2"/>
      <c r="N2066" s="2"/>
      <c r="O2066" s="2"/>
      <c r="P2066" s="2"/>
      <c r="Q2066" s="2"/>
      <c r="R2066" s="2"/>
      <c r="S2066" s="2"/>
    </row>
    <row r="2067" spans="8:19">
      <c r="H2067" s="3"/>
      <c r="I2067" s="3"/>
      <c r="J2067" s="2"/>
      <c r="K2067" s="2"/>
      <c r="L2067" s="2"/>
      <c r="M2067" s="2"/>
      <c r="N2067" s="2"/>
      <c r="O2067" s="2"/>
      <c r="P2067" s="2"/>
      <c r="Q2067" s="2"/>
      <c r="R2067" s="2"/>
      <c r="S2067" s="2"/>
    </row>
    <row r="2068" spans="8:19">
      <c r="H2068" s="3"/>
      <c r="I2068" s="3"/>
      <c r="J2068" s="2"/>
      <c r="K2068" s="2"/>
      <c r="L2068" s="2"/>
      <c r="M2068" s="2"/>
      <c r="N2068" s="2"/>
      <c r="O2068" s="2"/>
      <c r="P2068" s="2"/>
      <c r="Q2068" s="2"/>
      <c r="R2068" s="2"/>
      <c r="S2068" s="2"/>
    </row>
    <row r="2069" spans="8:19">
      <c r="H2069" s="3"/>
      <c r="I2069" s="3"/>
      <c r="J2069" s="2"/>
      <c r="K2069" s="2"/>
      <c r="L2069" s="2"/>
      <c r="M2069" s="2"/>
      <c r="N2069" s="2"/>
      <c r="O2069" s="2"/>
      <c r="P2069" s="2"/>
      <c r="Q2069" s="2"/>
      <c r="R2069" s="2"/>
      <c r="S2069" s="2"/>
    </row>
    <row r="2070" spans="8:19">
      <c r="H2070" s="3"/>
      <c r="I2070" s="3"/>
      <c r="J2070" s="2"/>
      <c r="K2070" s="2"/>
      <c r="L2070" s="2"/>
      <c r="M2070" s="2"/>
      <c r="N2070" s="2"/>
      <c r="O2070" s="2"/>
      <c r="P2070" s="2"/>
      <c r="Q2070" s="2"/>
      <c r="R2070" s="2"/>
      <c r="S2070" s="2"/>
    </row>
    <row r="2071" spans="8:19">
      <c r="H2071" s="3"/>
      <c r="I2071" s="3"/>
      <c r="J2071" s="2"/>
      <c r="K2071" s="2"/>
      <c r="L2071" s="2"/>
      <c r="M2071" s="2"/>
      <c r="N2071" s="2"/>
      <c r="O2071" s="2"/>
      <c r="P2071" s="2"/>
      <c r="Q2071" s="2"/>
      <c r="R2071" s="2"/>
      <c r="S2071" s="2"/>
    </row>
    <row r="2072" spans="8:19">
      <c r="H2072" s="3"/>
      <c r="I2072" s="3"/>
      <c r="J2072" s="2"/>
      <c r="K2072" s="2"/>
      <c r="L2072" s="2"/>
      <c r="M2072" s="2"/>
      <c r="N2072" s="2"/>
      <c r="O2072" s="2"/>
      <c r="P2072" s="2"/>
      <c r="Q2072" s="2"/>
      <c r="R2072" s="2"/>
      <c r="S2072" s="2"/>
    </row>
    <row r="2073" spans="8:19">
      <c r="H2073" s="3"/>
      <c r="I2073" s="3"/>
      <c r="J2073" s="2"/>
      <c r="K2073" s="2"/>
      <c r="L2073" s="2"/>
      <c r="M2073" s="2"/>
      <c r="N2073" s="2"/>
      <c r="O2073" s="2"/>
      <c r="P2073" s="2"/>
      <c r="Q2073" s="2"/>
      <c r="R2073" s="2"/>
      <c r="S2073" s="2"/>
    </row>
    <row r="2074" spans="8:19">
      <c r="H2074" s="3"/>
      <c r="I2074" s="3"/>
      <c r="J2074" s="2"/>
      <c r="K2074" s="2"/>
      <c r="L2074" s="2"/>
      <c r="M2074" s="2"/>
      <c r="N2074" s="2"/>
      <c r="O2074" s="2"/>
      <c r="P2074" s="2"/>
      <c r="Q2074" s="2"/>
      <c r="R2074" s="2"/>
      <c r="S2074" s="2"/>
    </row>
    <row r="2075" spans="8:19">
      <c r="H2075" s="3"/>
      <c r="I2075" s="3"/>
      <c r="J2075" s="2"/>
      <c r="K2075" s="2"/>
      <c r="L2075" s="2"/>
      <c r="M2075" s="2"/>
      <c r="N2075" s="2"/>
      <c r="O2075" s="2"/>
      <c r="P2075" s="2"/>
      <c r="Q2075" s="2"/>
      <c r="R2075" s="2"/>
      <c r="S2075" s="2"/>
    </row>
    <row r="2076" spans="8:19">
      <c r="H2076" s="3"/>
      <c r="I2076" s="3"/>
      <c r="J2076" s="2"/>
      <c r="K2076" s="2"/>
      <c r="L2076" s="2"/>
      <c r="M2076" s="2"/>
      <c r="N2076" s="2"/>
      <c r="O2076" s="2"/>
      <c r="P2076" s="2"/>
      <c r="Q2076" s="2"/>
      <c r="R2076" s="2"/>
      <c r="S2076" s="2"/>
    </row>
    <row r="2077" spans="8:19">
      <c r="H2077" s="3"/>
      <c r="I2077" s="3"/>
      <c r="J2077" s="2"/>
      <c r="K2077" s="2"/>
      <c r="L2077" s="2"/>
      <c r="M2077" s="2"/>
      <c r="N2077" s="2"/>
      <c r="O2077" s="2"/>
      <c r="P2077" s="2"/>
      <c r="Q2077" s="2"/>
      <c r="R2077" s="2"/>
      <c r="S2077" s="2"/>
    </row>
    <row r="2078" spans="8:19">
      <c r="H2078" s="3"/>
      <c r="I2078" s="3"/>
      <c r="J2078" s="2"/>
      <c r="K2078" s="2"/>
      <c r="L2078" s="2"/>
      <c r="M2078" s="2"/>
      <c r="N2078" s="2"/>
      <c r="O2078" s="2"/>
      <c r="P2078" s="2"/>
      <c r="Q2078" s="2"/>
      <c r="R2078" s="2"/>
      <c r="S2078" s="2"/>
    </row>
    <row r="2079" spans="8:19">
      <c r="H2079" s="3"/>
      <c r="I2079" s="3"/>
      <c r="J2079" s="2"/>
      <c r="K2079" s="2"/>
      <c r="L2079" s="2"/>
      <c r="M2079" s="2"/>
      <c r="N2079" s="2"/>
      <c r="O2079" s="2"/>
      <c r="P2079" s="2"/>
      <c r="Q2079" s="2"/>
      <c r="R2079" s="2"/>
      <c r="S2079" s="2"/>
    </row>
    <row r="2080" spans="8:19">
      <c r="H2080" s="3"/>
      <c r="I2080" s="3"/>
      <c r="J2080" s="2"/>
      <c r="K2080" s="2"/>
      <c r="L2080" s="2"/>
      <c r="M2080" s="2"/>
      <c r="N2080" s="2"/>
      <c r="O2080" s="2"/>
      <c r="P2080" s="2"/>
      <c r="Q2080" s="2"/>
      <c r="R2080" s="2"/>
      <c r="S2080" s="2"/>
    </row>
    <row r="2081" spans="8:19">
      <c r="H2081" s="3"/>
      <c r="I2081" s="3"/>
      <c r="J2081" s="2"/>
      <c r="K2081" s="2"/>
      <c r="L2081" s="2"/>
      <c r="M2081" s="2"/>
      <c r="N2081" s="2"/>
      <c r="O2081" s="2"/>
      <c r="P2081" s="2"/>
      <c r="Q2081" s="2"/>
      <c r="R2081" s="2"/>
      <c r="S2081" s="2"/>
    </row>
    <row r="2082" spans="8:19">
      <c r="H2082" s="3"/>
      <c r="I2082" s="3"/>
      <c r="J2082" s="2"/>
      <c r="K2082" s="2"/>
      <c r="L2082" s="2"/>
      <c r="M2082" s="2"/>
      <c r="N2082" s="2"/>
      <c r="O2082" s="2"/>
      <c r="P2082" s="2"/>
      <c r="Q2082" s="2"/>
      <c r="R2082" s="2"/>
      <c r="S2082" s="2"/>
    </row>
    <row r="2083" spans="8:19">
      <c r="H2083" s="3"/>
      <c r="I2083" s="3"/>
      <c r="J2083" s="2"/>
      <c r="K2083" s="2"/>
      <c r="L2083" s="2"/>
      <c r="M2083" s="2"/>
      <c r="N2083" s="2"/>
      <c r="O2083" s="2"/>
      <c r="P2083" s="2"/>
      <c r="Q2083" s="2"/>
      <c r="R2083" s="2"/>
      <c r="S2083" s="2"/>
    </row>
    <row r="2084" spans="8:19">
      <c r="H2084" s="3"/>
      <c r="I2084" s="3"/>
      <c r="J2084" s="2"/>
      <c r="K2084" s="2"/>
      <c r="L2084" s="2"/>
      <c r="M2084" s="2"/>
      <c r="N2084" s="2"/>
      <c r="O2084" s="2"/>
      <c r="P2084" s="2"/>
      <c r="Q2084" s="2"/>
      <c r="R2084" s="2"/>
      <c r="S2084" s="2"/>
    </row>
    <row r="2085" spans="8:19">
      <c r="H2085" s="3"/>
      <c r="I2085" s="3"/>
      <c r="J2085" s="2"/>
      <c r="K2085" s="2"/>
      <c r="L2085" s="2"/>
      <c r="M2085" s="2"/>
      <c r="N2085" s="2"/>
      <c r="O2085" s="2"/>
      <c r="P2085" s="2"/>
      <c r="Q2085" s="2"/>
      <c r="R2085" s="2"/>
      <c r="S2085" s="2"/>
    </row>
    <row r="2086" spans="8:19">
      <c r="H2086" s="3"/>
      <c r="I2086" s="3"/>
      <c r="J2086" s="2"/>
      <c r="K2086" s="2"/>
      <c r="L2086" s="2"/>
      <c r="M2086" s="2"/>
      <c r="N2086" s="2"/>
      <c r="O2086" s="2"/>
      <c r="P2086" s="2"/>
      <c r="Q2086" s="2"/>
      <c r="R2086" s="2"/>
      <c r="S2086" s="2"/>
    </row>
    <row r="2087" spans="8:19">
      <c r="H2087" s="3"/>
      <c r="I2087" s="3"/>
      <c r="J2087" s="2"/>
      <c r="K2087" s="2"/>
      <c r="L2087" s="2"/>
      <c r="M2087" s="2"/>
      <c r="N2087" s="2"/>
      <c r="O2087" s="2"/>
      <c r="P2087" s="2"/>
      <c r="Q2087" s="2"/>
      <c r="R2087" s="2"/>
      <c r="S2087" s="2"/>
    </row>
    <row r="2088" spans="8:19">
      <c r="H2088" s="3"/>
      <c r="I2088" s="3"/>
      <c r="J2088" s="2"/>
      <c r="K2088" s="2"/>
      <c r="L2088" s="2"/>
      <c r="M2088" s="2"/>
      <c r="N2088" s="2"/>
      <c r="O2088" s="2"/>
      <c r="P2088" s="2"/>
      <c r="Q2088" s="2"/>
      <c r="R2088" s="2"/>
      <c r="S2088" s="2"/>
    </row>
    <row r="2089" spans="8:19">
      <c r="H2089" s="3"/>
      <c r="I2089" s="3"/>
      <c r="J2089" s="2"/>
      <c r="K2089" s="2"/>
      <c r="L2089" s="2"/>
      <c r="M2089" s="2"/>
      <c r="N2089" s="2"/>
      <c r="O2089" s="2"/>
      <c r="P2089" s="2"/>
      <c r="Q2089" s="2"/>
      <c r="R2089" s="2"/>
      <c r="S2089" s="2"/>
    </row>
    <row r="2090" spans="8:19">
      <c r="H2090" s="3"/>
      <c r="I2090" s="3"/>
      <c r="J2090" s="2"/>
      <c r="K2090" s="2"/>
      <c r="L2090" s="2"/>
      <c r="M2090" s="2"/>
      <c r="N2090" s="2"/>
      <c r="O2090" s="2"/>
      <c r="P2090" s="2"/>
      <c r="Q2090" s="2"/>
      <c r="R2090" s="2"/>
      <c r="S2090" s="2"/>
    </row>
    <row r="2091" spans="8:19">
      <c r="H2091" s="3"/>
      <c r="I2091" s="3"/>
      <c r="J2091" s="2"/>
      <c r="K2091" s="2"/>
      <c r="L2091" s="2"/>
      <c r="M2091" s="2"/>
      <c r="N2091" s="2"/>
      <c r="O2091" s="2"/>
      <c r="P2091" s="2"/>
      <c r="Q2091" s="2"/>
      <c r="R2091" s="2"/>
      <c r="S2091" s="2"/>
    </row>
    <row r="2092" spans="8:19">
      <c r="H2092" s="3"/>
      <c r="I2092" s="3"/>
      <c r="J2092" s="2"/>
      <c r="K2092" s="2"/>
      <c r="L2092" s="2"/>
      <c r="M2092" s="2"/>
      <c r="N2092" s="2"/>
      <c r="O2092" s="2"/>
      <c r="P2092" s="2"/>
      <c r="Q2092" s="2"/>
      <c r="R2092" s="2"/>
      <c r="S2092" s="2"/>
    </row>
    <row r="2093" spans="8:19">
      <c r="H2093" s="3"/>
      <c r="I2093" s="3"/>
      <c r="J2093" s="2"/>
      <c r="K2093" s="2"/>
      <c r="L2093" s="2"/>
      <c r="M2093" s="2"/>
      <c r="N2093" s="2"/>
      <c r="O2093" s="2"/>
      <c r="P2093" s="2"/>
      <c r="Q2093" s="2"/>
      <c r="R2093" s="2"/>
      <c r="S2093" s="2"/>
    </row>
    <row r="2094" spans="8:19">
      <c r="H2094" s="3"/>
      <c r="I2094" s="3"/>
      <c r="J2094" s="2"/>
      <c r="K2094" s="2"/>
      <c r="L2094" s="2"/>
      <c r="M2094" s="2"/>
      <c r="N2094" s="2"/>
      <c r="O2094" s="2"/>
      <c r="P2094" s="2"/>
      <c r="Q2094" s="2"/>
      <c r="R2094" s="2"/>
      <c r="S2094" s="2"/>
    </row>
    <row r="2095" spans="8:19">
      <c r="H2095" s="3"/>
      <c r="I2095" s="3"/>
      <c r="J2095" s="2"/>
      <c r="K2095" s="2"/>
      <c r="L2095" s="2"/>
      <c r="M2095" s="2"/>
      <c r="N2095" s="2"/>
      <c r="O2095" s="2"/>
      <c r="P2095" s="2"/>
      <c r="Q2095" s="2"/>
      <c r="R2095" s="2"/>
      <c r="S2095" s="2"/>
    </row>
    <row r="2096" spans="8:19">
      <c r="H2096" s="3"/>
      <c r="I2096" s="3"/>
      <c r="J2096" s="2"/>
      <c r="K2096" s="2"/>
      <c r="L2096" s="2"/>
      <c r="M2096" s="2"/>
      <c r="N2096" s="2"/>
      <c r="O2096" s="2"/>
      <c r="P2096" s="2"/>
      <c r="Q2096" s="2"/>
      <c r="R2096" s="2"/>
      <c r="S2096" s="2"/>
    </row>
    <row r="2097" spans="8:19">
      <c r="H2097" s="3"/>
      <c r="I2097" s="3"/>
      <c r="J2097" s="2"/>
      <c r="K2097" s="2"/>
      <c r="L2097" s="2"/>
      <c r="M2097" s="2"/>
      <c r="N2097" s="2"/>
      <c r="O2097" s="2"/>
      <c r="P2097" s="2"/>
      <c r="Q2097" s="2"/>
      <c r="R2097" s="2"/>
      <c r="S2097" s="2"/>
    </row>
    <row r="2098" spans="8:19">
      <c r="H2098" s="3"/>
      <c r="I2098" s="3"/>
      <c r="J2098" s="2"/>
      <c r="K2098" s="2"/>
      <c r="L2098" s="2"/>
      <c r="M2098" s="2"/>
      <c r="N2098" s="2"/>
      <c r="O2098" s="2"/>
      <c r="P2098" s="2"/>
      <c r="Q2098" s="2"/>
      <c r="R2098" s="2"/>
      <c r="S2098" s="2"/>
    </row>
    <row r="2099" spans="8:19">
      <c r="H2099" s="3"/>
      <c r="I2099" s="3"/>
      <c r="J2099" s="2"/>
      <c r="K2099" s="2"/>
      <c r="L2099" s="2"/>
      <c r="M2099" s="2"/>
      <c r="N2099" s="2"/>
      <c r="O2099" s="2"/>
      <c r="P2099" s="2"/>
      <c r="Q2099" s="2"/>
      <c r="R2099" s="2"/>
      <c r="S2099" s="2"/>
    </row>
    <row r="2100" spans="8:19">
      <c r="H2100" s="3"/>
      <c r="I2100" s="3"/>
      <c r="J2100" s="2"/>
      <c r="K2100" s="2"/>
      <c r="L2100" s="2"/>
      <c r="M2100" s="2"/>
      <c r="N2100" s="2"/>
      <c r="O2100" s="2"/>
      <c r="P2100" s="2"/>
      <c r="Q2100" s="2"/>
      <c r="R2100" s="2"/>
      <c r="S2100" s="2"/>
    </row>
    <row r="2101" spans="8:19">
      <c r="H2101" s="3"/>
      <c r="I2101" s="3"/>
      <c r="J2101" s="2"/>
      <c r="K2101" s="2"/>
      <c r="L2101" s="2"/>
      <c r="M2101" s="2"/>
      <c r="N2101" s="2"/>
      <c r="O2101" s="2"/>
      <c r="P2101" s="2"/>
      <c r="Q2101" s="2"/>
      <c r="R2101" s="2"/>
      <c r="S2101" s="2"/>
    </row>
    <row r="2102" spans="8:19">
      <c r="H2102" s="3"/>
      <c r="I2102" s="3"/>
      <c r="J2102" s="2"/>
      <c r="K2102" s="2"/>
      <c r="L2102" s="2"/>
      <c r="M2102" s="2"/>
      <c r="N2102" s="2"/>
      <c r="O2102" s="2"/>
      <c r="P2102" s="2"/>
      <c r="Q2102" s="2"/>
      <c r="R2102" s="2"/>
      <c r="S2102" s="2"/>
    </row>
    <row r="2103" spans="8:19">
      <c r="H2103" s="3"/>
      <c r="I2103" s="3"/>
      <c r="J2103" s="2"/>
      <c r="K2103" s="2"/>
      <c r="L2103" s="2"/>
      <c r="M2103" s="2"/>
      <c r="N2103" s="2"/>
      <c r="O2103" s="2"/>
      <c r="P2103" s="2"/>
      <c r="Q2103" s="2"/>
      <c r="R2103" s="2"/>
      <c r="S2103" s="2"/>
    </row>
    <row r="2104" spans="8:19">
      <c r="H2104" s="3"/>
      <c r="I2104" s="3"/>
      <c r="J2104" s="2"/>
      <c r="K2104" s="2"/>
      <c r="L2104" s="2"/>
      <c r="M2104" s="2"/>
      <c r="N2104" s="2"/>
      <c r="O2104" s="2"/>
      <c r="P2104" s="2"/>
      <c r="Q2104" s="2"/>
      <c r="R2104" s="2"/>
      <c r="S2104" s="2"/>
    </row>
    <row r="2105" spans="8:19">
      <c r="H2105" s="3"/>
      <c r="I2105" s="3"/>
      <c r="J2105" s="2"/>
      <c r="K2105" s="2"/>
      <c r="L2105" s="2"/>
      <c r="M2105" s="2"/>
      <c r="N2105" s="2"/>
      <c r="O2105" s="2"/>
      <c r="P2105" s="2"/>
      <c r="Q2105" s="2"/>
      <c r="R2105" s="2"/>
      <c r="S2105" s="2"/>
    </row>
    <row r="2106" spans="8:19">
      <c r="H2106" s="3"/>
      <c r="I2106" s="3"/>
      <c r="J2106" s="2"/>
      <c r="K2106" s="2"/>
      <c r="L2106" s="2"/>
      <c r="M2106" s="2"/>
      <c r="N2106" s="2"/>
      <c r="O2106" s="2"/>
      <c r="P2106" s="2"/>
      <c r="Q2106" s="2"/>
      <c r="R2106" s="2"/>
      <c r="S2106" s="2"/>
    </row>
    <row r="2107" spans="8:19">
      <c r="H2107" s="3"/>
      <c r="I2107" s="3"/>
      <c r="J2107" s="2"/>
      <c r="K2107" s="2"/>
      <c r="L2107" s="2"/>
      <c r="M2107" s="2"/>
      <c r="N2107" s="2"/>
      <c r="O2107" s="2"/>
      <c r="P2107" s="2"/>
      <c r="Q2107" s="2"/>
      <c r="R2107" s="2"/>
      <c r="S2107" s="2"/>
    </row>
    <row r="2108" spans="8:19">
      <c r="H2108" s="3"/>
      <c r="I2108" s="3"/>
      <c r="J2108" s="2"/>
      <c r="K2108" s="2"/>
      <c r="L2108" s="2"/>
      <c r="M2108" s="2"/>
      <c r="N2108" s="2"/>
      <c r="O2108" s="2"/>
      <c r="P2108" s="2"/>
      <c r="Q2108" s="2"/>
      <c r="R2108" s="2"/>
      <c r="S2108" s="2"/>
    </row>
    <row r="2109" spans="8:19">
      <c r="H2109" s="3"/>
      <c r="I2109" s="3"/>
      <c r="J2109" s="2"/>
      <c r="K2109" s="2"/>
      <c r="L2109" s="2"/>
      <c r="M2109" s="2"/>
      <c r="N2109" s="2"/>
      <c r="O2109" s="2"/>
      <c r="P2109" s="2"/>
      <c r="Q2109" s="2"/>
      <c r="R2109" s="2"/>
      <c r="S2109" s="2"/>
    </row>
    <row r="2110" spans="8:19">
      <c r="H2110" s="3"/>
      <c r="I2110" s="3"/>
      <c r="J2110" s="2"/>
      <c r="K2110" s="2"/>
      <c r="L2110" s="2"/>
      <c r="M2110" s="2"/>
      <c r="N2110" s="2"/>
      <c r="O2110" s="2"/>
      <c r="P2110" s="2"/>
      <c r="Q2110" s="2"/>
      <c r="R2110" s="2"/>
      <c r="S2110" s="2"/>
    </row>
    <row r="2111" spans="8:19">
      <c r="H2111" s="3"/>
      <c r="I2111" s="3"/>
      <c r="J2111" s="2"/>
      <c r="K2111" s="2"/>
      <c r="L2111" s="2"/>
      <c r="M2111" s="2"/>
      <c r="N2111" s="2"/>
      <c r="O2111" s="2"/>
      <c r="P2111" s="2"/>
      <c r="Q2111" s="2"/>
      <c r="R2111" s="2"/>
      <c r="S2111" s="2"/>
    </row>
    <row r="2112" spans="8:19">
      <c r="H2112" s="3"/>
      <c r="I2112" s="3"/>
      <c r="J2112" s="2"/>
      <c r="K2112" s="2"/>
      <c r="L2112" s="2"/>
      <c r="M2112" s="2"/>
      <c r="N2112" s="2"/>
      <c r="O2112" s="2"/>
      <c r="P2112" s="2"/>
      <c r="Q2112" s="2"/>
      <c r="R2112" s="2"/>
      <c r="S2112" s="2"/>
    </row>
    <row r="2113" spans="8:19">
      <c r="H2113" s="3"/>
      <c r="I2113" s="3"/>
      <c r="J2113" s="2"/>
      <c r="K2113" s="2"/>
      <c r="L2113" s="2"/>
      <c r="M2113" s="2"/>
      <c r="N2113" s="2"/>
      <c r="O2113" s="2"/>
      <c r="P2113" s="2"/>
      <c r="Q2113" s="2"/>
      <c r="R2113" s="2"/>
      <c r="S2113" s="2"/>
    </row>
    <row r="2114" spans="8:19">
      <c r="H2114" s="3"/>
      <c r="I2114" s="3"/>
      <c r="J2114" s="2"/>
      <c r="K2114" s="2"/>
      <c r="L2114" s="2"/>
      <c r="M2114" s="2"/>
      <c r="N2114" s="2"/>
      <c r="O2114" s="2"/>
      <c r="P2114" s="2"/>
      <c r="Q2114" s="2"/>
      <c r="R2114" s="2"/>
      <c r="S2114" s="2"/>
    </row>
    <row r="2115" spans="8:19">
      <c r="H2115" s="3"/>
      <c r="I2115" s="3"/>
      <c r="J2115" s="2"/>
      <c r="K2115" s="2"/>
      <c r="L2115" s="2"/>
      <c r="M2115" s="2"/>
      <c r="N2115" s="2"/>
      <c r="O2115" s="2"/>
      <c r="P2115" s="2"/>
      <c r="Q2115" s="2"/>
      <c r="R2115" s="2"/>
      <c r="S2115" s="2"/>
    </row>
    <row r="2116" spans="8:19">
      <c r="H2116" s="3"/>
      <c r="I2116" s="3"/>
      <c r="J2116" s="2"/>
      <c r="K2116" s="2"/>
      <c r="L2116" s="2"/>
      <c r="M2116" s="2"/>
      <c r="N2116" s="2"/>
      <c r="O2116" s="2"/>
      <c r="P2116" s="2"/>
      <c r="Q2116" s="2"/>
      <c r="R2116" s="2"/>
      <c r="S2116" s="2"/>
    </row>
    <row r="2117" spans="8:19">
      <c r="H2117" s="3"/>
      <c r="I2117" s="3"/>
      <c r="J2117" s="2"/>
      <c r="K2117" s="2"/>
      <c r="L2117" s="2"/>
      <c r="M2117" s="2"/>
      <c r="N2117" s="2"/>
      <c r="O2117" s="2"/>
      <c r="P2117" s="2"/>
      <c r="Q2117" s="2"/>
      <c r="R2117" s="2"/>
      <c r="S2117" s="2"/>
    </row>
    <row r="2118" spans="8:19">
      <c r="H2118" s="3"/>
      <c r="I2118" s="3"/>
      <c r="J2118" s="2"/>
      <c r="K2118" s="2"/>
      <c r="L2118" s="2"/>
      <c r="M2118" s="2"/>
      <c r="N2118" s="2"/>
      <c r="O2118" s="2"/>
      <c r="P2118" s="2"/>
      <c r="Q2118" s="2"/>
      <c r="R2118" s="2"/>
      <c r="S2118" s="2"/>
    </row>
    <row r="2119" spans="8:19">
      <c r="H2119" s="3"/>
      <c r="I2119" s="3"/>
      <c r="J2119" s="2"/>
      <c r="K2119" s="2"/>
      <c r="L2119" s="2"/>
      <c r="M2119" s="2"/>
      <c r="N2119" s="2"/>
      <c r="O2119" s="2"/>
      <c r="P2119" s="2"/>
      <c r="Q2119" s="2"/>
      <c r="R2119" s="2"/>
      <c r="S2119" s="2"/>
    </row>
    <row r="2120" spans="8:19">
      <c r="H2120" s="3"/>
      <c r="I2120" s="3"/>
      <c r="J2120" s="2"/>
      <c r="K2120" s="2"/>
      <c r="L2120" s="2"/>
      <c r="M2120" s="2"/>
      <c r="N2120" s="2"/>
      <c r="O2120" s="2"/>
      <c r="P2120" s="2"/>
      <c r="Q2120" s="2"/>
      <c r="R2120" s="2"/>
      <c r="S2120" s="2"/>
    </row>
    <row r="2121" spans="8:19">
      <c r="H2121" s="3"/>
      <c r="I2121" s="3"/>
      <c r="J2121" s="2"/>
      <c r="K2121" s="2"/>
      <c r="L2121" s="2"/>
      <c r="M2121" s="2"/>
      <c r="N2121" s="2"/>
      <c r="O2121" s="2"/>
      <c r="P2121" s="2"/>
      <c r="Q2121" s="2"/>
      <c r="R2121" s="2"/>
      <c r="S2121" s="2"/>
    </row>
    <row r="2122" spans="8:19">
      <c r="H2122" s="3"/>
      <c r="I2122" s="3"/>
      <c r="J2122" s="2"/>
      <c r="K2122" s="2"/>
      <c r="L2122" s="2"/>
      <c r="M2122" s="2"/>
      <c r="N2122" s="2"/>
      <c r="O2122" s="2"/>
      <c r="P2122" s="2"/>
      <c r="Q2122" s="2"/>
      <c r="R2122" s="2"/>
      <c r="S2122" s="2"/>
    </row>
    <row r="2123" spans="8:19">
      <c r="H2123" s="3"/>
      <c r="I2123" s="3"/>
      <c r="J2123" s="2"/>
      <c r="K2123" s="2"/>
      <c r="L2123" s="2"/>
      <c r="M2123" s="2"/>
      <c r="N2123" s="2"/>
      <c r="O2123" s="2"/>
      <c r="P2123" s="2"/>
      <c r="Q2123" s="2"/>
      <c r="R2123" s="2"/>
      <c r="S2123" s="2"/>
    </row>
    <row r="2124" spans="8:19">
      <c r="H2124" s="3"/>
      <c r="I2124" s="3"/>
      <c r="J2124" s="2"/>
      <c r="K2124" s="2"/>
      <c r="L2124" s="2"/>
      <c r="M2124" s="2"/>
      <c r="N2124" s="2"/>
      <c r="O2124" s="2"/>
      <c r="P2124" s="2"/>
      <c r="Q2124" s="2"/>
      <c r="R2124" s="2"/>
      <c r="S2124" s="2"/>
    </row>
    <row r="2125" spans="8:19">
      <c r="H2125" s="3"/>
      <c r="I2125" s="3"/>
      <c r="J2125" s="2"/>
      <c r="K2125" s="2"/>
      <c r="L2125" s="2"/>
      <c r="M2125" s="2"/>
      <c r="N2125" s="2"/>
      <c r="O2125" s="2"/>
      <c r="P2125" s="2"/>
      <c r="Q2125" s="2"/>
      <c r="R2125" s="2"/>
      <c r="S2125" s="2"/>
    </row>
    <row r="2126" spans="8:19">
      <c r="H2126" s="3"/>
      <c r="I2126" s="3"/>
      <c r="J2126" s="2"/>
      <c r="K2126" s="2"/>
      <c r="L2126" s="2"/>
      <c r="M2126" s="2"/>
      <c r="N2126" s="2"/>
      <c r="O2126" s="2"/>
      <c r="P2126" s="2"/>
      <c r="Q2126" s="2"/>
      <c r="R2126" s="2"/>
      <c r="S2126" s="2"/>
    </row>
    <row r="2127" spans="8:19">
      <c r="H2127" s="3"/>
      <c r="I2127" s="3"/>
      <c r="J2127" s="2"/>
      <c r="K2127" s="2"/>
      <c r="L2127" s="2"/>
      <c r="M2127" s="2"/>
      <c r="N2127" s="2"/>
      <c r="O2127" s="2"/>
      <c r="P2127" s="2"/>
      <c r="Q2127" s="2"/>
      <c r="R2127" s="2"/>
      <c r="S2127" s="2"/>
    </row>
    <row r="2128" spans="8:19">
      <c r="H2128" s="3"/>
      <c r="I2128" s="3"/>
      <c r="J2128" s="2"/>
      <c r="K2128" s="2"/>
      <c r="L2128" s="2"/>
      <c r="M2128" s="2"/>
      <c r="N2128" s="2"/>
      <c r="O2128" s="2"/>
      <c r="P2128" s="2"/>
      <c r="Q2128" s="2"/>
      <c r="R2128" s="2"/>
      <c r="S2128" s="2"/>
    </row>
    <row r="2129" spans="8:19">
      <c r="H2129" s="3"/>
      <c r="I2129" s="3"/>
      <c r="J2129" s="2"/>
      <c r="K2129" s="2"/>
      <c r="L2129" s="2"/>
      <c r="M2129" s="2"/>
      <c r="N2129" s="2"/>
      <c r="O2129" s="2"/>
      <c r="P2129" s="2"/>
      <c r="Q2129" s="2"/>
      <c r="R2129" s="2"/>
      <c r="S2129" s="2"/>
    </row>
    <row r="2130" spans="8:19">
      <c r="H2130" s="3"/>
      <c r="I2130" s="3"/>
      <c r="J2130" s="2"/>
      <c r="K2130" s="2"/>
      <c r="L2130" s="2"/>
      <c r="M2130" s="2"/>
      <c r="N2130" s="2"/>
      <c r="O2130" s="2"/>
      <c r="P2130" s="2"/>
      <c r="Q2130" s="2"/>
      <c r="R2130" s="2"/>
      <c r="S2130" s="2"/>
    </row>
    <row r="2131" spans="8:19">
      <c r="H2131" s="3"/>
      <c r="I2131" s="3"/>
      <c r="J2131" s="2"/>
      <c r="K2131" s="2"/>
      <c r="L2131" s="2"/>
      <c r="M2131" s="2"/>
      <c r="N2131" s="2"/>
      <c r="O2131" s="2"/>
      <c r="P2131" s="2"/>
      <c r="Q2131" s="2"/>
      <c r="R2131" s="2"/>
      <c r="S2131" s="2"/>
    </row>
    <row r="2132" spans="8:19">
      <c r="H2132" s="3"/>
      <c r="I2132" s="3"/>
      <c r="J2132" s="2"/>
      <c r="K2132" s="2"/>
      <c r="L2132" s="2"/>
      <c r="M2132" s="2"/>
      <c r="N2132" s="2"/>
      <c r="O2132" s="2"/>
      <c r="P2132" s="2"/>
      <c r="Q2132" s="2"/>
      <c r="R2132" s="2"/>
      <c r="S2132" s="2"/>
    </row>
    <row r="2133" spans="8:19">
      <c r="H2133" s="3"/>
      <c r="I2133" s="3"/>
      <c r="J2133" s="2"/>
      <c r="K2133" s="2"/>
      <c r="L2133" s="2"/>
      <c r="M2133" s="2"/>
      <c r="N2133" s="2"/>
      <c r="O2133" s="2"/>
      <c r="P2133" s="2"/>
      <c r="Q2133" s="2"/>
      <c r="R2133" s="2"/>
      <c r="S2133" s="2"/>
    </row>
    <row r="2134" spans="8:19">
      <c r="H2134" s="3"/>
      <c r="I2134" s="3"/>
      <c r="J2134" s="2"/>
      <c r="K2134" s="2"/>
      <c r="L2134" s="2"/>
      <c r="M2134" s="2"/>
      <c r="N2134" s="2"/>
      <c r="O2134" s="2"/>
      <c r="P2134" s="2"/>
      <c r="Q2134" s="2"/>
      <c r="R2134" s="2"/>
      <c r="S2134" s="2"/>
    </row>
    <row r="2135" spans="8:19">
      <c r="H2135" s="3"/>
      <c r="I2135" s="3"/>
      <c r="J2135" s="2"/>
      <c r="K2135" s="2"/>
      <c r="L2135" s="2"/>
      <c r="M2135" s="2"/>
      <c r="N2135" s="2"/>
      <c r="O2135" s="2"/>
      <c r="P2135" s="2"/>
      <c r="Q2135" s="2"/>
      <c r="R2135" s="2"/>
      <c r="S2135" s="2"/>
    </row>
    <row r="2136" spans="8:19">
      <c r="H2136" s="3"/>
      <c r="I2136" s="3"/>
      <c r="J2136" s="2"/>
      <c r="K2136" s="2"/>
      <c r="L2136" s="2"/>
      <c r="M2136" s="2"/>
      <c r="N2136" s="2"/>
      <c r="O2136" s="2"/>
      <c r="P2136" s="2"/>
      <c r="Q2136" s="2"/>
      <c r="R2136" s="2"/>
      <c r="S2136" s="2"/>
    </row>
    <row r="2137" spans="8:19">
      <c r="H2137" s="3"/>
      <c r="I2137" s="3"/>
      <c r="J2137" s="2"/>
      <c r="K2137" s="2"/>
      <c r="L2137" s="2"/>
      <c r="M2137" s="2"/>
      <c r="N2137" s="2"/>
      <c r="O2137" s="2"/>
      <c r="P2137" s="2"/>
      <c r="Q2137" s="2"/>
      <c r="R2137" s="2"/>
      <c r="S2137" s="2"/>
    </row>
    <row r="2138" spans="8:19">
      <c r="H2138" s="3"/>
      <c r="I2138" s="3"/>
      <c r="J2138" s="2"/>
      <c r="K2138" s="2"/>
      <c r="L2138" s="2"/>
      <c r="M2138" s="2"/>
      <c r="N2138" s="2"/>
      <c r="O2138" s="2"/>
      <c r="P2138" s="2"/>
      <c r="Q2138" s="2"/>
      <c r="R2138" s="2"/>
      <c r="S2138" s="2"/>
    </row>
    <row r="2139" spans="8:19">
      <c r="H2139" s="3"/>
      <c r="I2139" s="3"/>
      <c r="J2139" s="2"/>
      <c r="K2139" s="2"/>
      <c r="L2139" s="2"/>
      <c r="M2139" s="2"/>
      <c r="N2139" s="2"/>
      <c r="O2139" s="2"/>
      <c r="P2139" s="2"/>
      <c r="Q2139" s="2"/>
      <c r="R2139" s="2"/>
      <c r="S2139" s="2"/>
    </row>
    <row r="2140" spans="8:19">
      <c r="H2140" s="3"/>
      <c r="I2140" s="3"/>
      <c r="J2140" s="2"/>
      <c r="K2140" s="2"/>
      <c r="L2140" s="2"/>
      <c r="M2140" s="2"/>
      <c r="N2140" s="2"/>
      <c r="O2140" s="2"/>
      <c r="P2140" s="2"/>
      <c r="Q2140" s="2"/>
      <c r="R2140" s="2"/>
      <c r="S2140" s="2"/>
    </row>
    <row r="2141" spans="8:19">
      <c r="H2141" s="3"/>
      <c r="I2141" s="3"/>
      <c r="J2141" s="2"/>
      <c r="K2141" s="2"/>
      <c r="L2141" s="2"/>
      <c r="M2141" s="2"/>
      <c r="N2141" s="2"/>
      <c r="O2141" s="2"/>
      <c r="P2141" s="2"/>
      <c r="Q2141" s="2"/>
      <c r="R2141" s="2"/>
      <c r="S2141" s="2"/>
    </row>
    <row r="2142" spans="8:19">
      <c r="H2142" s="3"/>
      <c r="I2142" s="3"/>
      <c r="J2142" s="2"/>
      <c r="K2142" s="2"/>
      <c r="L2142" s="2"/>
      <c r="M2142" s="2"/>
      <c r="N2142" s="2"/>
      <c r="O2142" s="2"/>
      <c r="P2142" s="2"/>
      <c r="Q2142" s="2"/>
      <c r="R2142" s="2"/>
      <c r="S2142" s="2"/>
    </row>
    <row r="2143" spans="8:19">
      <c r="H2143" s="3"/>
      <c r="I2143" s="3"/>
      <c r="J2143" s="2"/>
      <c r="K2143" s="2"/>
      <c r="L2143" s="2"/>
      <c r="M2143" s="2"/>
      <c r="N2143" s="2"/>
      <c r="O2143" s="2"/>
      <c r="P2143" s="2"/>
      <c r="Q2143" s="2"/>
      <c r="R2143" s="2"/>
      <c r="S2143" s="2"/>
    </row>
    <row r="2144" spans="8:19">
      <c r="H2144" s="3"/>
      <c r="I2144" s="3"/>
      <c r="J2144" s="2"/>
      <c r="K2144" s="2"/>
      <c r="L2144" s="2"/>
      <c r="M2144" s="2"/>
      <c r="N2144" s="2"/>
      <c r="O2144" s="2"/>
      <c r="P2144" s="2"/>
      <c r="Q2144" s="2"/>
      <c r="R2144" s="2"/>
      <c r="S2144" s="2"/>
    </row>
    <row r="2145" spans="8:19">
      <c r="H2145" s="3"/>
      <c r="I2145" s="3"/>
      <c r="J2145" s="2"/>
      <c r="K2145" s="2"/>
      <c r="L2145" s="2"/>
      <c r="M2145" s="2"/>
      <c r="N2145" s="2"/>
      <c r="O2145" s="2"/>
      <c r="P2145" s="2"/>
      <c r="Q2145" s="2"/>
      <c r="R2145" s="2"/>
      <c r="S2145" s="2"/>
    </row>
    <row r="2146" spans="8:19">
      <c r="H2146" s="3"/>
      <c r="I2146" s="3"/>
      <c r="J2146" s="2"/>
      <c r="K2146" s="2"/>
      <c r="L2146" s="2"/>
      <c r="M2146" s="2"/>
      <c r="N2146" s="2"/>
      <c r="O2146" s="2"/>
      <c r="P2146" s="2"/>
      <c r="Q2146" s="2"/>
      <c r="R2146" s="2"/>
      <c r="S2146" s="2"/>
    </row>
    <row r="2147" spans="8:19">
      <c r="H2147" s="3"/>
      <c r="I2147" s="3"/>
      <c r="J2147" s="2"/>
      <c r="K2147" s="2"/>
      <c r="L2147" s="2"/>
      <c r="M2147" s="2"/>
      <c r="N2147" s="2"/>
      <c r="O2147" s="2"/>
      <c r="P2147" s="2"/>
      <c r="Q2147" s="2"/>
      <c r="R2147" s="2"/>
      <c r="S2147" s="2"/>
    </row>
    <row r="2148" spans="8:19">
      <c r="H2148" s="3"/>
      <c r="I2148" s="3"/>
      <c r="J2148" s="2"/>
      <c r="K2148" s="2"/>
      <c r="L2148" s="2"/>
      <c r="M2148" s="2"/>
      <c r="N2148" s="2"/>
      <c r="O2148" s="2"/>
      <c r="P2148" s="2"/>
      <c r="Q2148" s="2"/>
      <c r="R2148" s="2"/>
      <c r="S2148" s="2"/>
    </row>
    <row r="2149" spans="8:19">
      <c r="H2149" s="3"/>
      <c r="I2149" s="3"/>
      <c r="J2149" s="2"/>
      <c r="K2149" s="2"/>
      <c r="L2149" s="2"/>
      <c r="M2149" s="2"/>
      <c r="N2149" s="2"/>
      <c r="O2149" s="2"/>
      <c r="P2149" s="2"/>
      <c r="Q2149" s="2"/>
      <c r="R2149" s="2"/>
      <c r="S2149" s="2"/>
    </row>
    <row r="2150" spans="8:19">
      <c r="H2150" s="3"/>
      <c r="I2150" s="3"/>
      <c r="J2150" s="2"/>
      <c r="K2150" s="2"/>
      <c r="L2150" s="2"/>
      <c r="M2150" s="2"/>
      <c r="N2150" s="2"/>
      <c r="O2150" s="2"/>
      <c r="P2150" s="2"/>
      <c r="Q2150" s="2"/>
      <c r="R2150" s="2"/>
      <c r="S2150" s="2"/>
    </row>
    <row r="2151" spans="8:19">
      <c r="H2151" s="3"/>
      <c r="I2151" s="3"/>
      <c r="J2151" s="2"/>
      <c r="K2151" s="2"/>
      <c r="L2151" s="2"/>
      <c r="M2151" s="2"/>
      <c r="N2151" s="2"/>
      <c r="O2151" s="2"/>
      <c r="P2151" s="2"/>
      <c r="Q2151" s="2"/>
      <c r="R2151" s="2"/>
      <c r="S2151" s="2"/>
    </row>
    <row r="2152" spans="8:19">
      <c r="H2152" s="3"/>
      <c r="I2152" s="3"/>
      <c r="J2152" s="2"/>
      <c r="K2152" s="2"/>
      <c r="L2152" s="2"/>
      <c r="M2152" s="2"/>
      <c r="N2152" s="2"/>
      <c r="O2152" s="2"/>
      <c r="P2152" s="2"/>
      <c r="Q2152" s="2"/>
      <c r="R2152" s="2"/>
      <c r="S2152" s="2"/>
    </row>
    <row r="2153" spans="8:19">
      <c r="H2153" s="3"/>
      <c r="I2153" s="3"/>
      <c r="J2153" s="2"/>
      <c r="K2153" s="2"/>
      <c r="L2153" s="2"/>
      <c r="M2153" s="2"/>
      <c r="N2153" s="2"/>
      <c r="O2153" s="2"/>
      <c r="P2153" s="2"/>
      <c r="Q2153" s="2"/>
      <c r="R2153" s="2"/>
      <c r="S2153" s="2"/>
    </row>
    <row r="2154" spans="8:19">
      <c r="H2154" s="3"/>
      <c r="I2154" s="3"/>
      <c r="J2154" s="2"/>
      <c r="K2154" s="2"/>
      <c r="L2154" s="2"/>
      <c r="M2154" s="2"/>
      <c r="N2154" s="2"/>
      <c r="O2154" s="2"/>
      <c r="P2154" s="2"/>
      <c r="Q2154" s="2"/>
      <c r="R2154" s="2"/>
      <c r="S2154" s="2"/>
    </row>
    <row r="2155" spans="8:19">
      <c r="H2155" s="3"/>
      <c r="I2155" s="3"/>
      <c r="J2155" s="2"/>
      <c r="K2155" s="2"/>
      <c r="L2155" s="2"/>
      <c r="M2155" s="2"/>
      <c r="N2155" s="2"/>
      <c r="O2155" s="2"/>
      <c r="P2155" s="2"/>
      <c r="Q2155" s="2"/>
      <c r="R2155" s="2"/>
      <c r="S2155" s="2"/>
    </row>
    <row r="2156" spans="8:19">
      <c r="H2156" s="3"/>
      <c r="I2156" s="3"/>
      <c r="J2156" s="2"/>
      <c r="K2156" s="2"/>
      <c r="L2156" s="2"/>
      <c r="M2156" s="2"/>
      <c r="N2156" s="2"/>
      <c r="O2156" s="2"/>
      <c r="P2156" s="2"/>
      <c r="Q2156" s="2"/>
      <c r="R2156" s="2"/>
      <c r="S2156" s="2"/>
    </row>
    <row r="2157" spans="8:19">
      <c r="H2157" s="3"/>
      <c r="I2157" s="3"/>
      <c r="J2157" s="2"/>
      <c r="K2157" s="2"/>
      <c r="L2157" s="2"/>
      <c r="M2157" s="2"/>
      <c r="N2157" s="2"/>
      <c r="O2157" s="2"/>
      <c r="P2157" s="2"/>
      <c r="Q2157" s="2"/>
      <c r="R2157" s="2"/>
      <c r="S2157" s="2"/>
    </row>
    <row r="2158" spans="8:19">
      <c r="H2158" s="3"/>
      <c r="I2158" s="3"/>
      <c r="J2158" s="2"/>
      <c r="K2158" s="2"/>
      <c r="L2158" s="2"/>
      <c r="M2158" s="2"/>
      <c r="N2158" s="2"/>
      <c r="O2158" s="2"/>
      <c r="P2158" s="2"/>
      <c r="Q2158" s="2"/>
      <c r="R2158" s="2"/>
      <c r="S2158" s="2"/>
    </row>
    <row r="2159" spans="8:19">
      <c r="H2159" s="3"/>
      <c r="I2159" s="3"/>
      <c r="J2159" s="2"/>
      <c r="K2159" s="2"/>
      <c r="L2159" s="2"/>
      <c r="M2159" s="2"/>
      <c r="N2159" s="2"/>
      <c r="O2159" s="2"/>
      <c r="P2159" s="2"/>
      <c r="Q2159" s="2"/>
      <c r="R2159" s="2"/>
      <c r="S2159" s="2"/>
    </row>
    <row r="2160" spans="8:19">
      <c r="H2160" s="3"/>
      <c r="I2160" s="3"/>
      <c r="J2160" s="2"/>
      <c r="K2160" s="2"/>
      <c r="L2160" s="2"/>
      <c r="M2160" s="2"/>
      <c r="N2160" s="2"/>
      <c r="O2160" s="2"/>
      <c r="P2160" s="2"/>
      <c r="Q2160" s="2"/>
      <c r="R2160" s="2"/>
      <c r="S2160" s="2"/>
    </row>
    <row r="2161" spans="8:19">
      <c r="H2161" s="3"/>
      <c r="I2161" s="3"/>
      <c r="J2161" s="2"/>
      <c r="K2161" s="2"/>
      <c r="L2161" s="2"/>
      <c r="M2161" s="2"/>
      <c r="N2161" s="2"/>
      <c r="O2161" s="2"/>
      <c r="P2161" s="2"/>
      <c r="Q2161" s="2"/>
      <c r="R2161" s="2"/>
      <c r="S2161" s="2"/>
    </row>
    <row r="2162" spans="8:19">
      <c r="H2162" s="3"/>
      <c r="I2162" s="3"/>
      <c r="J2162" s="2"/>
      <c r="K2162" s="2"/>
      <c r="L2162" s="2"/>
      <c r="M2162" s="2"/>
      <c r="N2162" s="2"/>
      <c r="O2162" s="2"/>
      <c r="P2162" s="2"/>
      <c r="Q2162" s="2"/>
      <c r="R2162" s="2"/>
      <c r="S2162" s="2"/>
    </row>
    <row r="2163" spans="8:19">
      <c r="H2163" s="3"/>
      <c r="I2163" s="3"/>
      <c r="J2163" s="2"/>
      <c r="K2163" s="2"/>
      <c r="L2163" s="2"/>
      <c r="M2163" s="2"/>
      <c r="N2163" s="2"/>
      <c r="O2163" s="2"/>
      <c r="P2163" s="2"/>
      <c r="Q2163" s="2"/>
      <c r="R2163" s="2"/>
      <c r="S2163" s="2"/>
    </row>
    <row r="2164" spans="8:19">
      <c r="H2164" s="3"/>
      <c r="I2164" s="3"/>
      <c r="J2164" s="2"/>
      <c r="K2164" s="2"/>
      <c r="L2164" s="2"/>
      <c r="M2164" s="2"/>
      <c r="N2164" s="2"/>
      <c r="O2164" s="2"/>
      <c r="P2164" s="2"/>
      <c r="Q2164" s="2"/>
      <c r="R2164" s="2"/>
      <c r="S2164" s="2"/>
    </row>
    <row r="2165" spans="8:19">
      <c r="H2165" s="3"/>
      <c r="I2165" s="3"/>
      <c r="J2165" s="2"/>
      <c r="K2165" s="2"/>
      <c r="L2165" s="2"/>
      <c r="M2165" s="2"/>
      <c r="N2165" s="2"/>
      <c r="O2165" s="2"/>
      <c r="P2165" s="2"/>
      <c r="Q2165" s="2"/>
      <c r="R2165" s="2"/>
      <c r="S2165" s="2"/>
    </row>
    <row r="2166" spans="8:19">
      <c r="H2166" s="3"/>
      <c r="I2166" s="3"/>
      <c r="J2166" s="2"/>
      <c r="K2166" s="2"/>
      <c r="L2166" s="2"/>
      <c r="M2166" s="2"/>
      <c r="N2166" s="2"/>
      <c r="O2166" s="2"/>
      <c r="P2166" s="2"/>
      <c r="Q2166" s="2"/>
      <c r="R2166" s="2"/>
      <c r="S2166" s="2"/>
    </row>
    <row r="2167" spans="8:19">
      <c r="H2167" s="3"/>
      <c r="I2167" s="3"/>
      <c r="J2167" s="2"/>
      <c r="K2167" s="2"/>
      <c r="L2167" s="2"/>
      <c r="M2167" s="2"/>
      <c r="N2167" s="2"/>
      <c r="O2167" s="2"/>
      <c r="P2167" s="2"/>
      <c r="Q2167" s="2"/>
      <c r="R2167" s="2"/>
      <c r="S2167" s="2"/>
    </row>
    <row r="2168" spans="8:19">
      <c r="H2168" s="3"/>
      <c r="I2168" s="3"/>
      <c r="J2168" s="2"/>
      <c r="K2168" s="2"/>
      <c r="L2168" s="2"/>
      <c r="M2168" s="2"/>
      <c r="N2168" s="2"/>
      <c r="O2168" s="2"/>
      <c r="P2168" s="2"/>
      <c r="Q2168" s="2"/>
      <c r="R2168" s="2"/>
      <c r="S2168" s="2"/>
    </row>
    <row r="2169" spans="8:19">
      <c r="H2169" s="3"/>
      <c r="I2169" s="3"/>
      <c r="J2169" s="2"/>
      <c r="K2169" s="2"/>
      <c r="L2169" s="2"/>
      <c r="M2169" s="2"/>
      <c r="N2169" s="2"/>
      <c r="O2169" s="2"/>
      <c r="P2169" s="2"/>
      <c r="Q2169" s="2"/>
      <c r="R2169" s="2"/>
      <c r="S2169" s="2"/>
    </row>
    <row r="2170" spans="8:19">
      <c r="H2170" s="3"/>
      <c r="I2170" s="3"/>
      <c r="J2170" s="2"/>
      <c r="K2170" s="2"/>
      <c r="L2170" s="2"/>
      <c r="M2170" s="2"/>
      <c r="N2170" s="2"/>
      <c r="O2170" s="2"/>
      <c r="P2170" s="2"/>
      <c r="Q2170" s="2"/>
      <c r="R2170" s="2"/>
      <c r="S2170" s="2"/>
    </row>
    <row r="2171" spans="8:19">
      <c r="H2171" s="3"/>
      <c r="I2171" s="3"/>
      <c r="J2171" s="2"/>
      <c r="K2171" s="2"/>
      <c r="L2171" s="2"/>
      <c r="M2171" s="2"/>
      <c r="N2171" s="2"/>
      <c r="O2171" s="2"/>
      <c r="P2171" s="2"/>
      <c r="Q2171" s="2"/>
      <c r="R2171" s="2"/>
      <c r="S2171" s="2"/>
    </row>
    <row r="2172" spans="8:19">
      <c r="H2172" s="3"/>
      <c r="I2172" s="3"/>
      <c r="J2172" s="2"/>
      <c r="K2172" s="2"/>
      <c r="L2172" s="2"/>
      <c r="M2172" s="2"/>
      <c r="N2172" s="2"/>
      <c r="O2172" s="2"/>
      <c r="P2172" s="2"/>
      <c r="Q2172" s="2"/>
      <c r="R2172" s="2"/>
      <c r="S2172" s="2"/>
    </row>
    <row r="2173" spans="8:19">
      <c r="H2173" s="3"/>
      <c r="I2173" s="3"/>
      <c r="J2173" s="2"/>
      <c r="K2173" s="2"/>
      <c r="L2173" s="2"/>
      <c r="M2173" s="2"/>
      <c r="N2173" s="2"/>
      <c r="O2173" s="2"/>
      <c r="P2173" s="2"/>
      <c r="Q2173" s="2"/>
      <c r="R2173" s="2"/>
      <c r="S2173" s="2"/>
    </row>
    <row r="2174" spans="8:19">
      <c r="H2174" s="3"/>
      <c r="I2174" s="3"/>
      <c r="J2174" s="2"/>
      <c r="K2174" s="2"/>
      <c r="L2174" s="2"/>
      <c r="M2174" s="2"/>
      <c r="N2174" s="2"/>
      <c r="O2174" s="2"/>
      <c r="P2174" s="2"/>
      <c r="Q2174" s="2"/>
      <c r="R2174" s="2"/>
      <c r="S2174" s="2"/>
    </row>
    <row r="2175" spans="8:19">
      <c r="H2175" s="3"/>
      <c r="I2175" s="3"/>
      <c r="J2175" s="2"/>
      <c r="K2175" s="2"/>
      <c r="L2175" s="2"/>
      <c r="M2175" s="2"/>
      <c r="N2175" s="2"/>
      <c r="O2175" s="2"/>
      <c r="P2175" s="2"/>
      <c r="Q2175" s="2"/>
      <c r="R2175" s="2"/>
      <c r="S2175" s="2"/>
    </row>
    <row r="2176" spans="8:19">
      <c r="H2176" s="3"/>
      <c r="I2176" s="3"/>
      <c r="J2176" s="2"/>
      <c r="K2176" s="2"/>
      <c r="L2176" s="2"/>
      <c r="M2176" s="2"/>
      <c r="N2176" s="2"/>
      <c r="O2176" s="2"/>
      <c r="P2176" s="2"/>
      <c r="Q2176" s="2"/>
      <c r="R2176" s="2"/>
      <c r="S2176" s="2"/>
    </row>
    <row r="2177" spans="8:19">
      <c r="H2177" s="3"/>
      <c r="I2177" s="3"/>
      <c r="J2177" s="2"/>
      <c r="K2177" s="2"/>
      <c r="L2177" s="2"/>
      <c r="M2177" s="2"/>
      <c r="N2177" s="2"/>
      <c r="O2177" s="2"/>
      <c r="P2177" s="2"/>
      <c r="Q2177" s="2"/>
      <c r="R2177" s="2"/>
      <c r="S2177" s="2"/>
    </row>
    <row r="2178" spans="8:19">
      <c r="H2178" s="3"/>
      <c r="I2178" s="3"/>
      <c r="J2178" s="2"/>
      <c r="K2178" s="2"/>
      <c r="L2178" s="2"/>
      <c r="M2178" s="2"/>
      <c r="N2178" s="2"/>
      <c r="O2178" s="2"/>
      <c r="P2178" s="2"/>
      <c r="Q2178" s="2"/>
      <c r="R2178" s="2"/>
      <c r="S2178" s="2"/>
    </row>
    <row r="2179" spans="8:19">
      <c r="H2179" s="3"/>
      <c r="I2179" s="3"/>
      <c r="J2179" s="2"/>
      <c r="K2179" s="2"/>
      <c r="L2179" s="2"/>
      <c r="M2179" s="2"/>
      <c r="N2179" s="2"/>
      <c r="O2179" s="2"/>
      <c r="P2179" s="2"/>
      <c r="Q2179" s="2"/>
      <c r="R2179" s="2"/>
      <c r="S2179" s="2"/>
    </row>
    <row r="2180" spans="8:19">
      <c r="H2180" s="3"/>
      <c r="I2180" s="3"/>
      <c r="J2180" s="2"/>
      <c r="K2180" s="2"/>
      <c r="L2180" s="2"/>
      <c r="M2180" s="2"/>
      <c r="N2180" s="2"/>
      <c r="O2180" s="2"/>
      <c r="P2180" s="2"/>
      <c r="Q2180" s="2"/>
      <c r="R2180" s="2"/>
      <c r="S2180" s="2"/>
    </row>
    <row r="2181" spans="8:19">
      <c r="H2181" s="3"/>
      <c r="I2181" s="3"/>
      <c r="J2181" s="2"/>
      <c r="K2181" s="2"/>
      <c r="L2181" s="2"/>
      <c r="M2181" s="2"/>
      <c r="N2181" s="2"/>
      <c r="O2181" s="2"/>
      <c r="P2181" s="2"/>
      <c r="Q2181" s="2"/>
      <c r="R2181" s="2"/>
      <c r="S2181" s="2"/>
    </row>
    <row r="2182" spans="8:19">
      <c r="H2182" s="3"/>
      <c r="I2182" s="3"/>
      <c r="J2182" s="2"/>
      <c r="K2182" s="2"/>
      <c r="L2182" s="2"/>
      <c r="M2182" s="2"/>
      <c r="N2182" s="2"/>
      <c r="O2182" s="2"/>
      <c r="P2182" s="2"/>
      <c r="Q2182" s="2"/>
      <c r="R2182" s="2"/>
      <c r="S2182" s="2"/>
    </row>
    <row r="2183" spans="8:19">
      <c r="H2183" s="3"/>
      <c r="I2183" s="3"/>
      <c r="J2183" s="2"/>
      <c r="K2183" s="2"/>
      <c r="L2183" s="2"/>
      <c r="M2183" s="2"/>
      <c r="N2183" s="2"/>
      <c r="O2183" s="2"/>
      <c r="P2183" s="2"/>
      <c r="Q2183" s="2"/>
      <c r="R2183" s="2"/>
      <c r="S2183" s="2"/>
    </row>
    <row r="2184" spans="8:19">
      <c r="H2184" s="3"/>
      <c r="I2184" s="3"/>
      <c r="J2184" s="2"/>
      <c r="K2184" s="2"/>
      <c r="L2184" s="2"/>
      <c r="M2184" s="2"/>
      <c r="N2184" s="2"/>
      <c r="O2184" s="2"/>
      <c r="P2184" s="2"/>
      <c r="Q2184" s="2"/>
      <c r="R2184" s="2"/>
      <c r="S2184" s="2"/>
    </row>
    <row r="2185" spans="8:19">
      <c r="H2185" s="3"/>
      <c r="I2185" s="3"/>
      <c r="J2185" s="2"/>
      <c r="K2185" s="2"/>
      <c r="L2185" s="2"/>
      <c r="M2185" s="2"/>
      <c r="N2185" s="2"/>
      <c r="O2185" s="2"/>
      <c r="P2185" s="2"/>
      <c r="Q2185" s="2"/>
      <c r="R2185" s="2"/>
      <c r="S2185" s="2"/>
    </row>
    <row r="2186" spans="8:19">
      <c r="H2186" s="3"/>
      <c r="I2186" s="3"/>
      <c r="J2186" s="2"/>
      <c r="K2186" s="2"/>
      <c r="L2186" s="2"/>
      <c r="M2186" s="2"/>
      <c r="N2186" s="2"/>
      <c r="O2186" s="2"/>
      <c r="P2186" s="2"/>
      <c r="Q2186" s="2"/>
      <c r="R2186" s="2"/>
      <c r="S2186" s="2"/>
    </row>
    <row r="2187" spans="8:19">
      <c r="H2187" s="3"/>
      <c r="I2187" s="3"/>
      <c r="J2187" s="2"/>
      <c r="K2187" s="2"/>
      <c r="L2187" s="2"/>
      <c r="M2187" s="2"/>
      <c r="N2187" s="2"/>
      <c r="O2187" s="2"/>
      <c r="P2187" s="2"/>
      <c r="Q2187" s="2"/>
      <c r="R2187" s="2"/>
      <c r="S2187" s="2"/>
    </row>
    <row r="2188" spans="8:19">
      <c r="H2188" s="3"/>
      <c r="I2188" s="3"/>
      <c r="J2188" s="2"/>
      <c r="K2188" s="2"/>
      <c r="L2188" s="2"/>
      <c r="M2188" s="2"/>
      <c r="N2188" s="2"/>
      <c r="O2188" s="2"/>
      <c r="P2188" s="2"/>
      <c r="Q2188" s="2"/>
      <c r="R2188" s="2"/>
      <c r="S2188" s="2"/>
    </row>
    <row r="2189" spans="8:19">
      <c r="H2189" s="3"/>
      <c r="I2189" s="3"/>
      <c r="J2189" s="2"/>
      <c r="K2189" s="2"/>
      <c r="L2189" s="2"/>
      <c r="M2189" s="2"/>
      <c r="N2189" s="2"/>
      <c r="O2189" s="2"/>
      <c r="P2189" s="2"/>
      <c r="Q2189" s="2"/>
      <c r="R2189" s="2"/>
      <c r="S2189" s="2"/>
    </row>
    <row r="2190" spans="8:19">
      <c r="H2190" s="3"/>
      <c r="I2190" s="3"/>
      <c r="J2190" s="2"/>
      <c r="K2190" s="2"/>
      <c r="L2190" s="2"/>
      <c r="M2190" s="2"/>
      <c r="N2190" s="2"/>
      <c r="O2190" s="2"/>
      <c r="P2190" s="2"/>
      <c r="Q2190" s="2"/>
      <c r="R2190" s="2"/>
      <c r="S2190" s="2"/>
    </row>
    <row r="2191" spans="8:19">
      <c r="H2191" s="3"/>
      <c r="I2191" s="3"/>
      <c r="J2191" s="2"/>
      <c r="K2191" s="2"/>
      <c r="L2191" s="2"/>
      <c r="M2191" s="2"/>
      <c r="N2191" s="2"/>
      <c r="O2191" s="2"/>
      <c r="P2191" s="2"/>
      <c r="Q2191" s="2"/>
      <c r="R2191" s="2"/>
      <c r="S2191" s="2"/>
    </row>
    <row r="2192" spans="8:19">
      <c r="H2192" s="3"/>
      <c r="I2192" s="3"/>
      <c r="J2192" s="2"/>
      <c r="K2192" s="2"/>
      <c r="L2192" s="2"/>
      <c r="M2192" s="2"/>
      <c r="N2192" s="2"/>
      <c r="O2192" s="2"/>
      <c r="P2192" s="2"/>
      <c r="Q2192" s="2"/>
      <c r="R2192" s="2"/>
      <c r="S2192" s="2"/>
    </row>
    <row r="2193" spans="8:19">
      <c r="H2193" s="3"/>
      <c r="I2193" s="3"/>
      <c r="J2193" s="2"/>
      <c r="K2193" s="2"/>
      <c r="L2193" s="2"/>
      <c r="M2193" s="2"/>
      <c r="N2193" s="2"/>
      <c r="O2193" s="2"/>
      <c r="P2193" s="2"/>
      <c r="Q2193" s="2"/>
      <c r="R2193" s="2"/>
      <c r="S2193" s="2"/>
    </row>
    <row r="2194" spans="8:19">
      <c r="H2194" s="3"/>
      <c r="I2194" s="3"/>
      <c r="J2194" s="2"/>
      <c r="K2194" s="2"/>
      <c r="L2194" s="2"/>
      <c r="M2194" s="2"/>
      <c r="N2194" s="2"/>
      <c r="O2194" s="2"/>
      <c r="P2194" s="2"/>
      <c r="Q2194" s="2"/>
      <c r="R2194" s="2"/>
      <c r="S2194" s="2"/>
    </row>
    <row r="2195" spans="8:19">
      <c r="H2195" s="3"/>
      <c r="I2195" s="3"/>
      <c r="J2195" s="2"/>
      <c r="K2195" s="2"/>
      <c r="L2195" s="2"/>
      <c r="M2195" s="2"/>
      <c r="N2195" s="2"/>
      <c r="O2195" s="2"/>
      <c r="P2195" s="2"/>
      <c r="Q2195" s="2"/>
      <c r="R2195" s="2"/>
      <c r="S2195" s="2"/>
    </row>
    <row r="2196" spans="8:19">
      <c r="H2196" s="3"/>
      <c r="I2196" s="3"/>
      <c r="J2196" s="2"/>
      <c r="K2196" s="2"/>
      <c r="L2196" s="2"/>
      <c r="M2196" s="2"/>
      <c r="N2196" s="2"/>
      <c r="O2196" s="2"/>
      <c r="P2196" s="2"/>
      <c r="Q2196" s="2"/>
      <c r="R2196" s="2"/>
      <c r="S2196" s="2"/>
    </row>
    <row r="2197" spans="8:19">
      <c r="H2197" s="3"/>
      <c r="I2197" s="3"/>
      <c r="J2197" s="2"/>
      <c r="K2197" s="2"/>
      <c r="L2197" s="2"/>
      <c r="M2197" s="2"/>
      <c r="N2197" s="2"/>
      <c r="O2197" s="2"/>
      <c r="P2197" s="2"/>
      <c r="Q2197" s="2"/>
      <c r="R2197" s="2"/>
      <c r="S2197" s="2"/>
    </row>
    <row r="2198" spans="8:19">
      <c r="H2198" s="3"/>
      <c r="I2198" s="3"/>
      <c r="J2198" s="2"/>
      <c r="K2198" s="2"/>
      <c r="L2198" s="2"/>
      <c r="M2198" s="2"/>
      <c r="N2198" s="2"/>
      <c r="O2198" s="2"/>
      <c r="P2198" s="2"/>
      <c r="Q2198" s="2"/>
      <c r="R2198" s="2"/>
      <c r="S2198" s="2"/>
    </row>
    <row r="2199" spans="8:19">
      <c r="H2199" s="3"/>
      <c r="I2199" s="3"/>
      <c r="J2199" s="2"/>
      <c r="K2199" s="2"/>
      <c r="L2199" s="2"/>
      <c r="M2199" s="2"/>
      <c r="N2199" s="2"/>
      <c r="O2199" s="2"/>
      <c r="P2199" s="2"/>
      <c r="Q2199" s="2"/>
      <c r="R2199" s="2"/>
      <c r="S2199" s="2"/>
    </row>
    <row r="2200" spans="8:19">
      <c r="H2200" s="3"/>
      <c r="I2200" s="3"/>
      <c r="J2200" s="2"/>
      <c r="K2200" s="2"/>
      <c r="L2200" s="2"/>
      <c r="M2200" s="2"/>
      <c r="N2200" s="2"/>
      <c r="O2200" s="2"/>
      <c r="P2200" s="2"/>
      <c r="Q2200" s="2"/>
      <c r="R2200" s="2"/>
      <c r="S2200" s="2"/>
    </row>
    <row r="2201" spans="8:19">
      <c r="H2201" s="3"/>
      <c r="I2201" s="3"/>
      <c r="J2201" s="2"/>
      <c r="K2201" s="2"/>
      <c r="L2201" s="2"/>
      <c r="M2201" s="2"/>
      <c r="N2201" s="2"/>
      <c r="O2201" s="2"/>
      <c r="P2201" s="2"/>
      <c r="Q2201" s="2"/>
      <c r="R2201" s="2"/>
      <c r="S2201" s="2"/>
    </row>
    <row r="2202" spans="8:19">
      <c r="H2202" s="3"/>
      <c r="I2202" s="3"/>
      <c r="J2202" s="2"/>
      <c r="K2202" s="2"/>
      <c r="L2202" s="2"/>
      <c r="M2202" s="2"/>
      <c r="N2202" s="2"/>
      <c r="O2202" s="2"/>
      <c r="P2202" s="2"/>
      <c r="Q2202" s="2"/>
      <c r="R2202" s="2"/>
      <c r="S2202" s="2"/>
    </row>
    <row r="2203" spans="8:19">
      <c r="H2203" s="3"/>
      <c r="I2203" s="3"/>
      <c r="J2203" s="2"/>
      <c r="K2203" s="2"/>
      <c r="L2203" s="2"/>
      <c r="M2203" s="2"/>
      <c r="N2203" s="2"/>
      <c r="O2203" s="2"/>
      <c r="P2203" s="2"/>
      <c r="Q2203" s="2"/>
      <c r="R2203" s="2"/>
      <c r="S2203" s="2"/>
    </row>
    <row r="2204" spans="8:19">
      <c r="H2204" s="3"/>
      <c r="I2204" s="3"/>
      <c r="J2204" s="2"/>
      <c r="K2204" s="2"/>
      <c r="L2204" s="2"/>
      <c r="M2204" s="2"/>
      <c r="N2204" s="2"/>
      <c r="O2204" s="2"/>
      <c r="P2204" s="2"/>
      <c r="Q2204" s="2"/>
      <c r="R2204" s="2"/>
      <c r="S2204" s="2"/>
    </row>
    <row r="2205" spans="8:19">
      <c r="H2205" s="3"/>
      <c r="I2205" s="3"/>
      <c r="J2205" s="2"/>
      <c r="K2205" s="2"/>
      <c r="L2205" s="2"/>
      <c r="M2205" s="2"/>
      <c r="N2205" s="2"/>
      <c r="O2205" s="2"/>
      <c r="P2205" s="2"/>
      <c r="Q2205" s="2"/>
      <c r="R2205" s="2"/>
      <c r="S2205" s="2"/>
    </row>
    <row r="2206" spans="8:19">
      <c r="H2206" s="3"/>
      <c r="I2206" s="3"/>
      <c r="J2206" s="2"/>
      <c r="K2206" s="2"/>
      <c r="L2206" s="2"/>
      <c r="M2206" s="2"/>
      <c r="N2206" s="2"/>
      <c r="O2206" s="2"/>
      <c r="P2206" s="2"/>
      <c r="Q2206" s="2"/>
      <c r="R2206" s="2"/>
      <c r="S2206" s="2"/>
    </row>
    <row r="2207" spans="8:19">
      <c r="H2207" s="3"/>
      <c r="I2207" s="3"/>
      <c r="J2207" s="2"/>
      <c r="K2207" s="2"/>
      <c r="L2207" s="2"/>
      <c r="M2207" s="2"/>
      <c r="N2207" s="2"/>
      <c r="O2207" s="2"/>
      <c r="P2207" s="2"/>
      <c r="Q2207" s="2"/>
      <c r="R2207" s="2"/>
      <c r="S2207" s="2"/>
    </row>
    <row r="2208" spans="8:19">
      <c r="H2208" s="3"/>
      <c r="I2208" s="3"/>
      <c r="J2208" s="2"/>
      <c r="K2208" s="2"/>
      <c r="L2208" s="2"/>
      <c r="M2208" s="2"/>
      <c r="N2208" s="2"/>
      <c r="O2208" s="2"/>
      <c r="P2208" s="2"/>
      <c r="Q2208" s="2"/>
      <c r="R2208" s="2"/>
      <c r="S2208" s="2"/>
    </row>
    <row r="2209" spans="8:19">
      <c r="H2209" s="3"/>
      <c r="I2209" s="3"/>
      <c r="J2209" s="2"/>
      <c r="K2209" s="2"/>
      <c r="L2209" s="2"/>
      <c r="M2209" s="2"/>
      <c r="N2209" s="2"/>
      <c r="O2209" s="2"/>
      <c r="P2209" s="2"/>
      <c r="Q2209" s="2"/>
      <c r="R2209" s="2"/>
      <c r="S2209" s="2"/>
    </row>
    <row r="2210" spans="8:19">
      <c r="H2210" s="3"/>
      <c r="I2210" s="3"/>
      <c r="J2210" s="2"/>
      <c r="K2210" s="2"/>
      <c r="L2210" s="2"/>
      <c r="M2210" s="2"/>
      <c r="N2210" s="2"/>
      <c r="O2210" s="2"/>
      <c r="P2210" s="2"/>
      <c r="Q2210" s="2"/>
      <c r="R2210" s="2"/>
      <c r="S2210" s="2"/>
    </row>
    <row r="2211" spans="8:19">
      <c r="H2211" s="3"/>
      <c r="I2211" s="3"/>
      <c r="J2211" s="2"/>
      <c r="K2211" s="2"/>
      <c r="L2211" s="2"/>
      <c r="M2211" s="2"/>
      <c r="N2211" s="2"/>
      <c r="O2211" s="2"/>
      <c r="P2211" s="2"/>
      <c r="Q2211" s="2"/>
      <c r="R2211" s="2"/>
      <c r="S2211" s="2"/>
    </row>
    <row r="2212" spans="8:19">
      <c r="H2212" s="3"/>
      <c r="I2212" s="3"/>
      <c r="J2212" s="2"/>
      <c r="K2212" s="2"/>
      <c r="L2212" s="2"/>
      <c r="M2212" s="2"/>
      <c r="N2212" s="2"/>
      <c r="O2212" s="2"/>
      <c r="P2212" s="2"/>
      <c r="Q2212" s="2"/>
      <c r="R2212" s="2"/>
      <c r="S2212" s="2"/>
    </row>
    <row r="2213" spans="8:19">
      <c r="H2213" s="3"/>
      <c r="I2213" s="3"/>
      <c r="J2213" s="2"/>
      <c r="K2213" s="2"/>
      <c r="L2213" s="2"/>
      <c r="M2213" s="2"/>
      <c r="N2213" s="2"/>
      <c r="O2213" s="2"/>
      <c r="P2213" s="2"/>
      <c r="Q2213" s="2"/>
      <c r="R2213" s="2"/>
      <c r="S2213" s="2"/>
    </row>
    <row r="2214" spans="8:19">
      <c r="H2214" s="3"/>
      <c r="I2214" s="3"/>
      <c r="J2214" s="2"/>
      <c r="K2214" s="2"/>
      <c r="L2214" s="2"/>
      <c r="M2214" s="2"/>
      <c r="N2214" s="2"/>
      <c r="O2214" s="2"/>
      <c r="P2214" s="2"/>
      <c r="Q2214" s="2"/>
      <c r="R2214" s="2"/>
      <c r="S2214" s="2"/>
    </row>
    <row r="2215" spans="8:19">
      <c r="H2215" s="3"/>
      <c r="I2215" s="3"/>
      <c r="J2215" s="2"/>
      <c r="K2215" s="2"/>
      <c r="L2215" s="2"/>
      <c r="M2215" s="2"/>
      <c r="N2215" s="2"/>
      <c r="O2215" s="2"/>
      <c r="P2215" s="2"/>
      <c r="Q2215" s="2"/>
      <c r="R2215" s="2"/>
      <c r="S2215" s="2"/>
    </row>
    <row r="2216" spans="8:19">
      <c r="H2216" s="3"/>
      <c r="I2216" s="3"/>
      <c r="J2216" s="2"/>
      <c r="K2216" s="2"/>
      <c r="L2216" s="2"/>
      <c r="M2216" s="2"/>
      <c r="N2216" s="2"/>
      <c r="O2216" s="2"/>
      <c r="P2216" s="2"/>
      <c r="Q2216" s="2"/>
      <c r="R2216" s="2"/>
      <c r="S2216" s="2"/>
    </row>
    <row r="2217" spans="8:19">
      <c r="H2217" s="3"/>
      <c r="I2217" s="3"/>
      <c r="J2217" s="2"/>
      <c r="K2217" s="2"/>
      <c r="L2217" s="2"/>
      <c r="M2217" s="2"/>
      <c r="N2217" s="2"/>
      <c r="O2217" s="2"/>
      <c r="P2217" s="2"/>
      <c r="Q2217" s="2"/>
      <c r="R2217" s="2"/>
      <c r="S2217" s="2"/>
    </row>
    <row r="2218" spans="8:19">
      <c r="H2218" s="3"/>
      <c r="I2218" s="3"/>
      <c r="J2218" s="2"/>
      <c r="K2218" s="2"/>
      <c r="L2218" s="2"/>
      <c r="M2218" s="2"/>
      <c r="N2218" s="2"/>
      <c r="O2218" s="2"/>
      <c r="P2218" s="2"/>
      <c r="Q2218" s="2"/>
      <c r="R2218" s="2"/>
      <c r="S2218" s="2"/>
    </row>
    <row r="2219" spans="8:19">
      <c r="H2219" s="3"/>
      <c r="I2219" s="3"/>
      <c r="J2219" s="2"/>
      <c r="K2219" s="2"/>
      <c r="L2219" s="2"/>
      <c r="M2219" s="2"/>
      <c r="N2219" s="2"/>
      <c r="O2219" s="2"/>
      <c r="P2219" s="2"/>
      <c r="Q2219" s="2"/>
      <c r="R2219" s="2"/>
      <c r="S2219" s="2"/>
    </row>
    <row r="2220" spans="8:19">
      <c r="H2220" s="3"/>
      <c r="I2220" s="3"/>
      <c r="J2220" s="2"/>
      <c r="K2220" s="2"/>
      <c r="L2220" s="2"/>
      <c r="M2220" s="2"/>
      <c r="N2220" s="2"/>
      <c r="O2220" s="2"/>
      <c r="P2220" s="2"/>
      <c r="Q2220" s="2"/>
      <c r="R2220" s="2"/>
      <c r="S2220" s="2"/>
    </row>
    <row r="2221" spans="8:19">
      <c r="H2221" s="3"/>
      <c r="I2221" s="3"/>
      <c r="J2221" s="2"/>
      <c r="K2221" s="2"/>
      <c r="L2221" s="2"/>
      <c r="M2221" s="2"/>
      <c r="N2221" s="2"/>
      <c r="O2221" s="2"/>
      <c r="P2221" s="2"/>
      <c r="Q2221" s="2"/>
      <c r="R2221" s="2"/>
      <c r="S2221" s="2"/>
    </row>
    <row r="2222" spans="8:19">
      <c r="H2222" s="3"/>
      <c r="I2222" s="3"/>
      <c r="J2222" s="2"/>
      <c r="K2222" s="2"/>
      <c r="L2222" s="2"/>
      <c r="M2222" s="2"/>
      <c r="N2222" s="2"/>
      <c r="O2222" s="2"/>
      <c r="P2222" s="2"/>
      <c r="Q2222" s="2"/>
      <c r="R2222" s="2"/>
      <c r="S2222" s="2"/>
    </row>
    <row r="2223" spans="8:19">
      <c r="H2223" s="3"/>
      <c r="I2223" s="3"/>
      <c r="J2223" s="2"/>
      <c r="K2223" s="2"/>
      <c r="L2223" s="2"/>
      <c r="M2223" s="2"/>
      <c r="N2223" s="2"/>
      <c r="O2223" s="2"/>
      <c r="P2223" s="2"/>
      <c r="Q2223" s="2"/>
      <c r="R2223" s="2"/>
      <c r="S2223" s="2"/>
    </row>
    <row r="2224" spans="8:19">
      <c r="H2224" s="3"/>
      <c r="I2224" s="3"/>
      <c r="J2224" s="2"/>
      <c r="K2224" s="2"/>
      <c r="L2224" s="2"/>
      <c r="M2224" s="2"/>
      <c r="N2224" s="2"/>
      <c r="O2224" s="2"/>
      <c r="P2224" s="2"/>
      <c r="Q2224" s="2"/>
      <c r="R2224" s="2"/>
      <c r="S2224" s="2"/>
    </row>
    <row r="2225" spans="8:19">
      <c r="H2225" s="3"/>
      <c r="I2225" s="3"/>
      <c r="J2225" s="2"/>
      <c r="K2225" s="2"/>
      <c r="L2225" s="2"/>
      <c r="M2225" s="2"/>
      <c r="N2225" s="2"/>
      <c r="O2225" s="2"/>
      <c r="P2225" s="2"/>
      <c r="Q2225" s="2"/>
      <c r="R2225" s="2"/>
      <c r="S2225" s="2"/>
    </row>
    <row r="2226" spans="8:19">
      <c r="H2226" s="3"/>
      <c r="I2226" s="3"/>
      <c r="J2226" s="2"/>
      <c r="K2226" s="2"/>
      <c r="L2226" s="2"/>
      <c r="M2226" s="2"/>
      <c r="N2226" s="2"/>
      <c r="O2226" s="2"/>
      <c r="P2226" s="2"/>
      <c r="Q2226" s="2"/>
      <c r="R2226" s="2"/>
      <c r="S2226" s="2"/>
    </row>
    <row r="2227" spans="8:19">
      <c r="H2227" s="3"/>
      <c r="I2227" s="3"/>
      <c r="J2227" s="2"/>
      <c r="K2227" s="2"/>
      <c r="L2227" s="2"/>
      <c r="M2227" s="2"/>
      <c r="N2227" s="2"/>
      <c r="O2227" s="2"/>
      <c r="P2227" s="2"/>
      <c r="Q2227" s="2"/>
      <c r="R2227" s="2"/>
      <c r="S2227" s="2"/>
    </row>
    <row r="2228" spans="8:19">
      <c r="H2228" s="3"/>
      <c r="I2228" s="3"/>
      <c r="J2228" s="2"/>
      <c r="K2228" s="2"/>
      <c r="L2228" s="2"/>
      <c r="M2228" s="2"/>
      <c r="N2228" s="2"/>
      <c r="O2228" s="2"/>
      <c r="P2228" s="2"/>
      <c r="Q2228" s="2"/>
      <c r="R2228" s="2"/>
      <c r="S2228" s="2"/>
    </row>
    <row r="2229" spans="8:19">
      <c r="H2229" s="3"/>
      <c r="I2229" s="3"/>
      <c r="J2229" s="2"/>
      <c r="K2229" s="2"/>
      <c r="L2229" s="2"/>
      <c r="M2229" s="2"/>
      <c r="N2229" s="2"/>
      <c r="O2229" s="2"/>
      <c r="P2229" s="2"/>
      <c r="Q2229" s="2"/>
      <c r="R2229" s="2"/>
      <c r="S2229" s="2"/>
    </row>
    <row r="2230" spans="8:19">
      <c r="H2230" s="3"/>
      <c r="I2230" s="3"/>
      <c r="J2230" s="2"/>
      <c r="K2230" s="2"/>
      <c r="L2230" s="2"/>
      <c r="M2230" s="2"/>
      <c r="N2230" s="2"/>
      <c r="O2230" s="2"/>
      <c r="P2230" s="2"/>
      <c r="Q2230" s="2"/>
      <c r="R2230" s="2"/>
      <c r="S2230" s="2"/>
    </row>
    <row r="2231" spans="8:19">
      <c r="H2231" s="3"/>
      <c r="I2231" s="3"/>
      <c r="J2231" s="2"/>
      <c r="K2231" s="2"/>
      <c r="L2231" s="2"/>
      <c r="M2231" s="2"/>
      <c r="N2231" s="2"/>
      <c r="O2231" s="2"/>
      <c r="P2231" s="2"/>
      <c r="Q2231" s="2"/>
      <c r="R2231" s="2"/>
      <c r="S2231" s="2"/>
    </row>
    <row r="2232" spans="8:19">
      <c r="H2232" s="3"/>
      <c r="I2232" s="3"/>
      <c r="J2232" s="2"/>
      <c r="K2232" s="2"/>
      <c r="L2232" s="2"/>
      <c r="M2232" s="2"/>
      <c r="N2232" s="2"/>
      <c r="O2232" s="2"/>
      <c r="P2232" s="2"/>
      <c r="Q2232" s="2"/>
      <c r="R2232" s="2"/>
      <c r="S2232" s="2"/>
    </row>
    <row r="2233" spans="8:19">
      <c r="H2233" s="3"/>
      <c r="I2233" s="3"/>
      <c r="J2233" s="2"/>
      <c r="K2233" s="2"/>
      <c r="L2233" s="2"/>
      <c r="M2233" s="2"/>
      <c r="N2233" s="2"/>
      <c r="O2233" s="2"/>
      <c r="P2233" s="2"/>
      <c r="Q2233" s="2"/>
      <c r="R2233" s="2"/>
      <c r="S2233" s="2"/>
    </row>
    <row r="2234" spans="8:19">
      <c r="H2234" s="3"/>
      <c r="I2234" s="3"/>
      <c r="J2234" s="2"/>
      <c r="K2234" s="2"/>
      <c r="L2234" s="2"/>
      <c r="M2234" s="2"/>
      <c r="N2234" s="2"/>
      <c r="O2234" s="2"/>
      <c r="P2234" s="2"/>
      <c r="Q2234" s="2"/>
      <c r="R2234" s="2"/>
      <c r="S2234" s="2"/>
    </row>
    <row r="2235" spans="8:19">
      <c r="H2235" s="3"/>
      <c r="I2235" s="3"/>
      <c r="J2235" s="2"/>
      <c r="K2235" s="2"/>
      <c r="L2235" s="2"/>
      <c r="M2235" s="2"/>
      <c r="N2235" s="2"/>
      <c r="O2235" s="2"/>
      <c r="P2235" s="2"/>
      <c r="Q2235" s="2"/>
      <c r="R2235" s="2"/>
      <c r="S2235" s="2"/>
    </row>
    <row r="2236" spans="8:19">
      <c r="H2236" s="3"/>
      <c r="I2236" s="3"/>
      <c r="J2236" s="2"/>
      <c r="K2236" s="2"/>
      <c r="L2236" s="2"/>
      <c r="M2236" s="2"/>
      <c r="N2236" s="2"/>
      <c r="O2236" s="2"/>
      <c r="P2236" s="2"/>
      <c r="Q2236" s="2"/>
      <c r="R2236" s="2"/>
      <c r="S2236" s="2"/>
    </row>
    <row r="2237" spans="8:19">
      <c r="H2237" s="3"/>
      <c r="I2237" s="3"/>
      <c r="J2237" s="2"/>
      <c r="K2237" s="2"/>
      <c r="L2237" s="2"/>
      <c r="M2237" s="2"/>
      <c r="N2237" s="2"/>
      <c r="O2237" s="2"/>
      <c r="P2237" s="2"/>
      <c r="Q2237" s="2"/>
      <c r="R2237" s="2"/>
      <c r="S2237" s="2"/>
    </row>
    <row r="2238" spans="8:19">
      <c r="H2238" s="3"/>
      <c r="I2238" s="3"/>
      <c r="J2238" s="2"/>
      <c r="K2238" s="2"/>
      <c r="L2238" s="2"/>
      <c r="M2238" s="2"/>
      <c r="N2238" s="2"/>
      <c r="O2238" s="2"/>
      <c r="P2238" s="2"/>
      <c r="Q2238" s="2"/>
      <c r="R2238" s="2"/>
      <c r="S2238" s="2"/>
    </row>
    <row r="2239" spans="8:19">
      <c r="H2239" s="3"/>
      <c r="I2239" s="3"/>
      <c r="J2239" s="2"/>
      <c r="K2239" s="2"/>
      <c r="L2239" s="2"/>
      <c r="M2239" s="2"/>
      <c r="N2239" s="2"/>
      <c r="O2239" s="2"/>
      <c r="P2239" s="2"/>
      <c r="Q2239" s="2"/>
      <c r="R2239" s="2"/>
      <c r="S2239" s="2"/>
    </row>
    <row r="2240" spans="8:19">
      <c r="H2240" s="3"/>
      <c r="I2240" s="3"/>
      <c r="J2240" s="2"/>
      <c r="K2240" s="2"/>
      <c r="L2240" s="2"/>
      <c r="M2240" s="2"/>
      <c r="N2240" s="2"/>
      <c r="O2240" s="2"/>
      <c r="P2240" s="2"/>
      <c r="Q2240" s="2"/>
      <c r="R2240" s="2"/>
      <c r="S2240" s="2"/>
    </row>
    <row r="2241" spans="8:19">
      <c r="H2241" s="3"/>
      <c r="I2241" s="3"/>
      <c r="J2241" s="2"/>
      <c r="K2241" s="2"/>
      <c r="L2241" s="2"/>
      <c r="M2241" s="2"/>
      <c r="N2241" s="2"/>
      <c r="O2241" s="2"/>
      <c r="P2241" s="2"/>
      <c r="Q2241" s="2"/>
      <c r="R2241" s="2"/>
      <c r="S2241" s="2"/>
    </row>
    <row r="2242" spans="8:19">
      <c r="H2242" s="3"/>
      <c r="I2242" s="3"/>
      <c r="J2242" s="2"/>
      <c r="K2242" s="2"/>
      <c r="L2242" s="2"/>
      <c r="M2242" s="2"/>
      <c r="N2242" s="2"/>
      <c r="O2242" s="2"/>
      <c r="P2242" s="2"/>
      <c r="Q2242" s="2"/>
      <c r="R2242" s="2"/>
      <c r="S2242" s="2"/>
    </row>
    <row r="2243" spans="8:19">
      <c r="H2243" s="3"/>
      <c r="I2243" s="3"/>
      <c r="J2243" s="2"/>
      <c r="K2243" s="2"/>
      <c r="L2243" s="2"/>
      <c r="M2243" s="2"/>
      <c r="N2243" s="2"/>
      <c r="O2243" s="2"/>
      <c r="P2243" s="2"/>
      <c r="Q2243" s="2"/>
      <c r="R2243" s="2"/>
      <c r="S2243" s="2"/>
    </row>
    <row r="2244" spans="8:19">
      <c r="H2244" s="3"/>
      <c r="I2244" s="3"/>
      <c r="J2244" s="2"/>
      <c r="K2244" s="2"/>
      <c r="L2244" s="2"/>
      <c r="M2244" s="2"/>
      <c r="N2244" s="2"/>
      <c r="O2244" s="2"/>
      <c r="P2244" s="2"/>
      <c r="Q2244" s="2"/>
      <c r="R2244" s="2"/>
      <c r="S2244" s="2"/>
    </row>
    <row r="2245" spans="8:19">
      <c r="H2245" s="3"/>
      <c r="I2245" s="3"/>
      <c r="J2245" s="2"/>
      <c r="K2245" s="2"/>
      <c r="L2245" s="2"/>
      <c r="M2245" s="2"/>
      <c r="N2245" s="2"/>
      <c r="O2245" s="2"/>
      <c r="P2245" s="2"/>
      <c r="Q2245" s="2"/>
      <c r="R2245" s="2"/>
      <c r="S2245" s="2"/>
    </row>
    <row r="2246" spans="8:19">
      <c r="H2246" s="3"/>
      <c r="I2246" s="3"/>
      <c r="J2246" s="2"/>
      <c r="K2246" s="2"/>
      <c r="L2246" s="2"/>
      <c r="M2246" s="2"/>
      <c r="N2246" s="2"/>
      <c r="O2246" s="2"/>
      <c r="P2246" s="2"/>
      <c r="Q2246" s="2"/>
      <c r="R2246" s="2"/>
      <c r="S2246" s="2"/>
    </row>
    <row r="2247" spans="8:19">
      <c r="H2247" s="3"/>
      <c r="I2247" s="3"/>
      <c r="J2247" s="2"/>
      <c r="K2247" s="2"/>
      <c r="L2247" s="2"/>
      <c r="M2247" s="2"/>
      <c r="N2247" s="2"/>
      <c r="O2247" s="2"/>
      <c r="P2247" s="2"/>
      <c r="Q2247" s="2"/>
      <c r="R2247" s="2"/>
      <c r="S2247" s="2"/>
    </row>
    <row r="2248" spans="8:19">
      <c r="H2248" s="3"/>
      <c r="I2248" s="3"/>
      <c r="J2248" s="2"/>
      <c r="K2248" s="2"/>
      <c r="L2248" s="2"/>
      <c r="M2248" s="2"/>
      <c r="N2248" s="2"/>
      <c r="O2248" s="2"/>
      <c r="P2248" s="2"/>
      <c r="Q2248" s="2"/>
      <c r="R2248" s="2"/>
      <c r="S2248" s="2"/>
    </row>
    <row r="2249" spans="8:19">
      <c r="H2249" s="3"/>
      <c r="I2249" s="3"/>
      <c r="J2249" s="2"/>
      <c r="K2249" s="2"/>
      <c r="L2249" s="2"/>
      <c r="M2249" s="2"/>
      <c r="N2249" s="2"/>
      <c r="O2249" s="2"/>
      <c r="P2249" s="2"/>
      <c r="Q2249" s="2"/>
      <c r="R2249" s="2"/>
      <c r="S2249" s="2"/>
    </row>
    <row r="2250" spans="8:19">
      <c r="H2250" s="3"/>
      <c r="I2250" s="3"/>
      <c r="J2250" s="2"/>
      <c r="K2250" s="2"/>
      <c r="L2250" s="2"/>
      <c r="M2250" s="2"/>
      <c r="N2250" s="2"/>
      <c r="O2250" s="2"/>
      <c r="P2250" s="2"/>
      <c r="Q2250" s="2"/>
      <c r="R2250" s="2"/>
      <c r="S2250" s="2"/>
    </row>
    <row r="2251" spans="8:19">
      <c r="H2251" s="3"/>
      <c r="I2251" s="3"/>
      <c r="J2251" s="2"/>
      <c r="K2251" s="2"/>
      <c r="L2251" s="2"/>
      <c r="M2251" s="2"/>
      <c r="N2251" s="2"/>
      <c r="O2251" s="2"/>
      <c r="P2251" s="2"/>
      <c r="Q2251" s="2"/>
      <c r="R2251" s="2"/>
      <c r="S2251" s="2"/>
    </row>
    <row r="2252" spans="8:19">
      <c r="H2252" s="3"/>
      <c r="I2252" s="3"/>
      <c r="J2252" s="2"/>
      <c r="K2252" s="2"/>
      <c r="L2252" s="2"/>
      <c r="M2252" s="2"/>
      <c r="N2252" s="2"/>
      <c r="O2252" s="2"/>
      <c r="P2252" s="2"/>
      <c r="Q2252" s="2"/>
      <c r="R2252" s="2"/>
      <c r="S2252" s="2"/>
    </row>
    <row r="2253" spans="8:19">
      <c r="H2253" s="3"/>
      <c r="I2253" s="3"/>
      <c r="J2253" s="2"/>
      <c r="K2253" s="2"/>
      <c r="L2253" s="2"/>
      <c r="M2253" s="2"/>
      <c r="N2253" s="2"/>
      <c r="O2253" s="2"/>
      <c r="P2253" s="2"/>
      <c r="Q2253" s="2"/>
      <c r="R2253" s="2"/>
      <c r="S2253" s="2"/>
    </row>
    <row r="2254" spans="8:19">
      <c r="H2254" s="3"/>
      <c r="I2254" s="3"/>
      <c r="J2254" s="2"/>
      <c r="K2254" s="2"/>
      <c r="L2254" s="2"/>
      <c r="M2254" s="2"/>
      <c r="N2254" s="2"/>
      <c r="O2254" s="2"/>
      <c r="P2254" s="2"/>
      <c r="Q2254" s="2"/>
      <c r="R2254" s="2"/>
      <c r="S2254" s="2"/>
    </row>
    <row r="2255" spans="8:19">
      <c r="H2255" s="3"/>
      <c r="I2255" s="3"/>
      <c r="J2255" s="2"/>
      <c r="K2255" s="2"/>
      <c r="L2255" s="2"/>
      <c r="M2255" s="2"/>
      <c r="N2255" s="2"/>
      <c r="O2255" s="2"/>
      <c r="P2255" s="2"/>
      <c r="Q2255" s="2"/>
      <c r="R2255" s="2"/>
      <c r="S2255" s="2"/>
    </row>
    <row r="2256" spans="8:19">
      <c r="H2256" s="3"/>
      <c r="I2256" s="3"/>
      <c r="J2256" s="2"/>
      <c r="K2256" s="2"/>
      <c r="L2256" s="2"/>
      <c r="M2256" s="2"/>
      <c r="N2256" s="2"/>
      <c r="O2256" s="2"/>
      <c r="P2256" s="2"/>
      <c r="Q2256" s="2"/>
      <c r="R2256" s="2"/>
      <c r="S2256" s="2"/>
    </row>
    <row r="2257" spans="8:19">
      <c r="H2257" s="3"/>
      <c r="I2257" s="3"/>
      <c r="J2257" s="2"/>
      <c r="K2257" s="2"/>
      <c r="L2257" s="2"/>
      <c r="M2257" s="2"/>
      <c r="N2257" s="2"/>
      <c r="O2257" s="2"/>
      <c r="P2257" s="2"/>
      <c r="Q2257" s="2"/>
      <c r="R2257" s="2"/>
      <c r="S2257" s="2"/>
    </row>
    <row r="2258" spans="8:19">
      <c r="H2258" s="3"/>
      <c r="I2258" s="3"/>
      <c r="J2258" s="2"/>
      <c r="K2258" s="2"/>
      <c r="L2258" s="2"/>
      <c r="M2258" s="2"/>
      <c r="N2258" s="2"/>
      <c r="O2258" s="2"/>
      <c r="P2258" s="2"/>
      <c r="Q2258" s="2"/>
      <c r="R2258" s="2"/>
      <c r="S2258" s="2"/>
    </row>
    <row r="2259" spans="8:19">
      <c r="H2259" s="3"/>
      <c r="I2259" s="3"/>
      <c r="J2259" s="2"/>
      <c r="K2259" s="2"/>
      <c r="L2259" s="2"/>
      <c r="M2259" s="2"/>
      <c r="N2259" s="2"/>
      <c r="O2259" s="2"/>
      <c r="P2259" s="2"/>
      <c r="Q2259" s="2"/>
      <c r="R2259" s="2"/>
      <c r="S2259" s="2"/>
    </row>
    <row r="2260" spans="8:19">
      <c r="H2260" s="3"/>
      <c r="I2260" s="3"/>
      <c r="J2260" s="2"/>
      <c r="K2260" s="2"/>
      <c r="L2260" s="2"/>
      <c r="M2260" s="2"/>
      <c r="N2260" s="2"/>
      <c r="O2260" s="2"/>
      <c r="P2260" s="2"/>
      <c r="Q2260" s="2"/>
      <c r="R2260" s="2"/>
      <c r="S2260" s="2"/>
    </row>
    <row r="2261" spans="8:19">
      <c r="H2261" s="3"/>
      <c r="I2261" s="3"/>
      <c r="J2261" s="2"/>
      <c r="K2261" s="2"/>
      <c r="L2261" s="2"/>
      <c r="M2261" s="2"/>
      <c r="N2261" s="2"/>
      <c r="O2261" s="2"/>
      <c r="P2261" s="2"/>
      <c r="Q2261" s="2"/>
      <c r="R2261" s="2"/>
      <c r="S2261" s="2"/>
    </row>
    <row r="2262" spans="8:19">
      <c r="H2262" s="3"/>
      <c r="I2262" s="3"/>
      <c r="J2262" s="2"/>
      <c r="K2262" s="2"/>
      <c r="L2262" s="2"/>
      <c r="M2262" s="2"/>
      <c r="N2262" s="2"/>
      <c r="O2262" s="2"/>
      <c r="P2262" s="2"/>
      <c r="Q2262" s="2"/>
      <c r="R2262" s="2"/>
      <c r="S2262" s="2"/>
    </row>
    <row r="2263" spans="8:19">
      <c r="H2263" s="3"/>
      <c r="I2263" s="3"/>
      <c r="J2263" s="2"/>
      <c r="K2263" s="2"/>
      <c r="L2263" s="2"/>
      <c r="M2263" s="2"/>
      <c r="N2263" s="2"/>
      <c r="O2263" s="2"/>
      <c r="P2263" s="2"/>
      <c r="Q2263" s="2"/>
      <c r="R2263" s="2"/>
      <c r="S2263" s="2"/>
    </row>
    <row r="2264" spans="8:19">
      <c r="H2264" s="3"/>
      <c r="I2264" s="3"/>
      <c r="J2264" s="2"/>
      <c r="K2264" s="2"/>
      <c r="L2264" s="2"/>
      <c r="M2264" s="2"/>
      <c r="N2264" s="2"/>
      <c r="O2264" s="2"/>
      <c r="P2264" s="2"/>
      <c r="Q2264" s="2"/>
      <c r="R2264" s="2"/>
      <c r="S2264" s="2"/>
    </row>
    <row r="2265" spans="8:19">
      <c r="H2265" s="3"/>
      <c r="I2265" s="3"/>
      <c r="J2265" s="2"/>
      <c r="K2265" s="2"/>
      <c r="L2265" s="2"/>
      <c r="M2265" s="2"/>
      <c r="N2265" s="2"/>
      <c r="O2265" s="2"/>
      <c r="P2265" s="2"/>
      <c r="Q2265" s="2"/>
      <c r="R2265" s="2"/>
      <c r="S2265" s="2"/>
    </row>
    <row r="2266" spans="8:19">
      <c r="H2266" s="3"/>
      <c r="I2266" s="3"/>
      <c r="J2266" s="2"/>
      <c r="K2266" s="2"/>
      <c r="L2266" s="2"/>
      <c r="M2266" s="2"/>
      <c r="N2266" s="2"/>
      <c r="O2266" s="2"/>
      <c r="P2266" s="2"/>
      <c r="Q2266" s="2"/>
      <c r="R2266" s="2"/>
      <c r="S2266" s="2"/>
    </row>
    <row r="2267" spans="8:19">
      <c r="H2267" s="3"/>
      <c r="I2267" s="3"/>
      <c r="J2267" s="2"/>
      <c r="K2267" s="2"/>
      <c r="L2267" s="2"/>
      <c r="M2267" s="2"/>
      <c r="N2267" s="2"/>
      <c r="O2267" s="2"/>
      <c r="P2267" s="2"/>
      <c r="Q2267" s="2"/>
      <c r="R2267" s="2"/>
      <c r="S2267" s="2"/>
    </row>
    <row r="2268" spans="8:19">
      <c r="H2268" s="3"/>
      <c r="I2268" s="3"/>
      <c r="J2268" s="2"/>
      <c r="K2268" s="2"/>
      <c r="L2268" s="2"/>
      <c r="M2268" s="2"/>
      <c r="N2268" s="2"/>
      <c r="O2268" s="2"/>
      <c r="P2268" s="2"/>
      <c r="Q2268" s="2"/>
      <c r="R2268" s="2"/>
      <c r="S2268" s="2"/>
    </row>
    <row r="2269" spans="8:19">
      <c r="H2269" s="3"/>
      <c r="I2269" s="3"/>
      <c r="J2269" s="2"/>
      <c r="K2269" s="2"/>
      <c r="L2269" s="2"/>
      <c r="M2269" s="2"/>
      <c r="N2269" s="2"/>
      <c r="O2269" s="2"/>
      <c r="P2269" s="2"/>
      <c r="Q2269" s="2"/>
      <c r="R2269" s="2"/>
      <c r="S2269" s="2"/>
    </row>
    <row r="2270" spans="8:19">
      <c r="H2270" s="3"/>
      <c r="I2270" s="3"/>
      <c r="J2270" s="2"/>
      <c r="K2270" s="2"/>
      <c r="L2270" s="2"/>
      <c r="M2270" s="2"/>
      <c r="N2270" s="2"/>
      <c r="O2270" s="2"/>
      <c r="P2270" s="2"/>
      <c r="Q2270" s="2"/>
      <c r="R2270" s="2"/>
      <c r="S2270" s="2"/>
    </row>
    <row r="2271" spans="8:19">
      <c r="H2271" s="3"/>
      <c r="I2271" s="3"/>
      <c r="J2271" s="2"/>
      <c r="K2271" s="2"/>
      <c r="L2271" s="2"/>
      <c r="M2271" s="2"/>
      <c r="N2271" s="2"/>
      <c r="O2271" s="2"/>
      <c r="P2271" s="2"/>
      <c r="Q2271" s="2"/>
      <c r="R2271" s="2"/>
      <c r="S2271" s="2"/>
    </row>
    <row r="2272" spans="8:19">
      <c r="H2272" s="3"/>
      <c r="I2272" s="3"/>
      <c r="J2272" s="2"/>
      <c r="K2272" s="2"/>
      <c r="L2272" s="2"/>
      <c r="M2272" s="2"/>
      <c r="N2272" s="2"/>
      <c r="O2272" s="2"/>
      <c r="P2272" s="2"/>
      <c r="Q2272" s="2"/>
      <c r="R2272" s="2"/>
      <c r="S2272" s="2"/>
    </row>
    <row r="2273" spans="8:19">
      <c r="H2273" s="3"/>
      <c r="I2273" s="3"/>
      <c r="J2273" s="2"/>
      <c r="K2273" s="2"/>
      <c r="L2273" s="2"/>
      <c r="M2273" s="2"/>
      <c r="N2273" s="2"/>
      <c r="O2273" s="2"/>
      <c r="P2273" s="2"/>
      <c r="Q2273" s="2"/>
      <c r="R2273" s="2"/>
      <c r="S2273" s="2"/>
    </row>
    <row r="2274" spans="8:19">
      <c r="H2274" s="3"/>
      <c r="I2274" s="3"/>
      <c r="J2274" s="2"/>
      <c r="K2274" s="2"/>
      <c r="L2274" s="2"/>
      <c r="M2274" s="2"/>
      <c r="N2274" s="2"/>
      <c r="O2274" s="2"/>
      <c r="P2274" s="2"/>
      <c r="Q2274" s="2"/>
      <c r="R2274" s="2"/>
      <c r="S2274" s="2"/>
    </row>
    <row r="2275" spans="8:19">
      <c r="H2275" s="3"/>
      <c r="I2275" s="3"/>
      <c r="J2275" s="2"/>
      <c r="K2275" s="2"/>
      <c r="L2275" s="2"/>
      <c r="M2275" s="2"/>
      <c r="N2275" s="2"/>
      <c r="O2275" s="2"/>
      <c r="P2275" s="2"/>
      <c r="Q2275" s="2"/>
      <c r="R2275" s="2"/>
      <c r="S2275" s="2"/>
    </row>
    <row r="2276" spans="8:19">
      <c r="H2276" s="3"/>
      <c r="I2276" s="3"/>
      <c r="J2276" s="2"/>
      <c r="K2276" s="2"/>
      <c r="L2276" s="2"/>
      <c r="M2276" s="2"/>
      <c r="N2276" s="2"/>
      <c r="O2276" s="2"/>
      <c r="P2276" s="2"/>
      <c r="Q2276" s="2"/>
      <c r="R2276" s="2"/>
      <c r="S2276" s="2"/>
    </row>
    <row r="2277" spans="8:19">
      <c r="H2277" s="3"/>
      <c r="I2277" s="3"/>
      <c r="J2277" s="2"/>
      <c r="K2277" s="2"/>
      <c r="L2277" s="2"/>
      <c r="M2277" s="2"/>
      <c r="N2277" s="2"/>
      <c r="O2277" s="2"/>
      <c r="P2277" s="2"/>
      <c r="Q2277" s="2"/>
      <c r="R2277" s="2"/>
      <c r="S2277" s="2"/>
    </row>
    <row r="2278" spans="8:19">
      <c r="H2278" s="3"/>
      <c r="I2278" s="3"/>
      <c r="J2278" s="2"/>
      <c r="K2278" s="2"/>
      <c r="L2278" s="2"/>
      <c r="M2278" s="2"/>
      <c r="N2278" s="2"/>
      <c r="O2278" s="2"/>
      <c r="P2278" s="2"/>
      <c r="Q2278" s="2"/>
      <c r="R2278" s="2"/>
      <c r="S2278" s="2"/>
    </row>
    <row r="2279" spans="8:19">
      <c r="H2279" s="3"/>
      <c r="I2279" s="3"/>
      <c r="J2279" s="2"/>
      <c r="K2279" s="2"/>
      <c r="L2279" s="2"/>
      <c r="M2279" s="2"/>
      <c r="N2279" s="2"/>
      <c r="O2279" s="2"/>
      <c r="P2279" s="2"/>
      <c r="Q2279" s="2"/>
      <c r="R2279" s="2"/>
      <c r="S2279" s="2"/>
    </row>
    <row r="2280" spans="8:19">
      <c r="H2280" s="3"/>
      <c r="I2280" s="3"/>
      <c r="J2280" s="2"/>
      <c r="K2280" s="2"/>
      <c r="L2280" s="2"/>
      <c r="M2280" s="2"/>
      <c r="N2280" s="2"/>
      <c r="O2280" s="2"/>
      <c r="P2280" s="2"/>
      <c r="Q2280" s="2"/>
      <c r="R2280" s="2"/>
      <c r="S2280" s="2"/>
    </row>
    <row r="2281" spans="8:19">
      <c r="H2281" s="3"/>
      <c r="I2281" s="3"/>
      <c r="J2281" s="2"/>
      <c r="K2281" s="2"/>
      <c r="L2281" s="2"/>
      <c r="M2281" s="2"/>
      <c r="N2281" s="2"/>
      <c r="O2281" s="2"/>
      <c r="P2281" s="2"/>
      <c r="Q2281" s="2"/>
      <c r="R2281" s="2"/>
      <c r="S2281" s="2"/>
    </row>
    <row r="2282" spans="8:19">
      <c r="H2282" s="3"/>
      <c r="I2282" s="3"/>
      <c r="J2282" s="2"/>
      <c r="K2282" s="2"/>
      <c r="L2282" s="2"/>
      <c r="M2282" s="2"/>
      <c r="N2282" s="2"/>
      <c r="O2282" s="2"/>
      <c r="P2282" s="2"/>
      <c r="Q2282" s="2"/>
      <c r="R2282" s="2"/>
      <c r="S2282" s="2"/>
    </row>
    <row r="2283" spans="8:19">
      <c r="H2283" s="3"/>
      <c r="I2283" s="3"/>
      <c r="J2283" s="2"/>
      <c r="K2283" s="2"/>
      <c r="L2283" s="2"/>
      <c r="M2283" s="2"/>
      <c r="N2283" s="2"/>
      <c r="O2283" s="2"/>
      <c r="P2283" s="2"/>
      <c r="Q2283" s="2"/>
      <c r="R2283" s="2"/>
      <c r="S2283" s="2"/>
    </row>
    <row r="2284" spans="8:19">
      <c r="H2284" s="3"/>
      <c r="I2284" s="3"/>
      <c r="J2284" s="2"/>
      <c r="K2284" s="2"/>
      <c r="L2284" s="2"/>
      <c r="M2284" s="2"/>
      <c r="N2284" s="2"/>
      <c r="O2284" s="2"/>
      <c r="P2284" s="2"/>
      <c r="Q2284" s="2"/>
      <c r="R2284" s="2"/>
      <c r="S2284" s="2"/>
    </row>
    <row r="2285" spans="8:19">
      <c r="H2285" s="3"/>
      <c r="I2285" s="3"/>
      <c r="J2285" s="2"/>
      <c r="K2285" s="2"/>
      <c r="L2285" s="2"/>
      <c r="M2285" s="2"/>
      <c r="N2285" s="2"/>
      <c r="O2285" s="2"/>
      <c r="P2285" s="2"/>
      <c r="Q2285" s="2"/>
      <c r="R2285" s="2"/>
      <c r="S2285" s="2"/>
    </row>
    <row r="2286" spans="8:19">
      <c r="H2286" s="3"/>
      <c r="I2286" s="3"/>
      <c r="J2286" s="2"/>
      <c r="K2286" s="2"/>
      <c r="L2286" s="2"/>
      <c r="M2286" s="2"/>
      <c r="N2286" s="2"/>
      <c r="O2286" s="2"/>
      <c r="P2286" s="2"/>
      <c r="Q2286" s="2"/>
      <c r="R2286" s="2"/>
      <c r="S2286" s="2"/>
    </row>
    <row r="2287" spans="8:19">
      <c r="H2287" s="3"/>
      <c r="I2287" s="3"/>
      <c r="J2287" s="2"/>
      <c r="K2287" s="2"/>
      <c r="L2287" s="2"/>
      <c r="M2287" s="2"/>
      <c r="N2287" s="2"/>
      <c r="O2287" s="2"/>
      <c r="P2287" s="2"/>
      <c r="Q2287" s="2"/>
      <c r="R2287" s="2"/>
      <c r="S2287" s="2"/>
    </row>
    <row r="2288" spans="8:19">
      <c r="H2288" s="3"/>
      <c r="I2288" s="3"/>
      <c r="J2288" s="2"/>
      <c r="K2288" s="2"/>
      <c r="L2288" s="2"/>
      <c r="M2288" s="2"/>
      <c r="N2288" s="2"/>
      <c r="O2288" s="2"/>
      <c r="P2288" s="2"/>
      <c r="Q2288" s="2"/>
      <c r="R2288" s="2"/>
      <c r="S2288" s="2"/>
    </row>
    <row r="2289" spans="8:19">
      <c r="H2289" s="3"/>
      <c r="I2289" s="3"/>
      <c r="J2289" s="2"/>
      <c r="K2289" s="2"/>
      <c r="L2289" s="2"/>
      <c r="M2289" s="2"/>
      <c r="N2289" s="2"/>
      <c r="O2289" s="2"/>
      <c r="P2289" s="2"/>
      <c r="Q2289" s="2"/>
      <c r="R2289" s="2"/>
      <c r="S2289" s="2"/>
    </row>
    <row r="2290" spans="8:19">
      <c r="H2290" s="3"/>
      <c r="I2290" s="3"/>
      <c r="J2290" s="2"/>
      <c r="K2290" s="2"/>
      <c r="L2290" s="2"/>
      <c r="M2290" s="2"/>
      <c r="N2290" s="2"/>
      <c r="O2290" s="2"/>
      <c r="P2290" s="2"/>
      <c r="Q2290" s="2"/>
      <c r="R2290" s="2"/>
      <c r="S2290" s="2"/>
    </row>
    <row r="2291" spans="8:19">
      <c r="H2291" s="3"/>
      <c r="I2291" s="3"/>
      <c r="J2291" s="2"/>
      <c r="K2291" s="2"/>
      <c r="L2291" s="2"/>
      <c r="M2291" s="2"/>
      <c r="N2291" s="2"/>
      <c r="O2291" s="2"/>
      <c r="P2291" s="2"/>
      <c r="Q2291" s="2"/>
      <c r="R2291" s="2"/>
      <c r="S2291" s="2"/>
    </row>
    <row r="2292" spans="8:19">
      <c r="H2292" s="3"/>
      <c r="I2292" s="3"/>
      <c r="J2292" s="2"/>
      <c r="K2292" s="2"/>
      <c r="L2292" s="2"/>
      <c r="M2292" s="2"/>
      <c r="N2292" s="2"/>
      <c r="O2292" s="2"/>
      <c r="P2292" s="2"/>
      <c r="Q2292" s="2"/>
      <c r="R2292" s="2"/>
      <c r="S2292" s="2"/>
    </row>
    <row r="2293" spans="8:19">
      <c r="H2293" s="3"/>
      <c r="I2293" s="3"/>
      <c r="J2293" s="2"/>
      <c r="K2293" s="2"/>
      <c r="L2293" s="2"/>
      <c r="M2293" s="2"/>
      <c r="N2293" s="2"/>
      <c r="O2293" s="2"/>
      <c r="P2293" s="2"/>
      <c r="Q2293" s="2"/>
      <c r="R2293" s="2"/>
      <c r="S2293" s="2"/>
    </row>
    <row r="2294" spans="8:19">
      <c r="H2294" s="3"/>
      <c r="I2294" s="3"/>
      <c r="J2294" s="2"/>
      <c r="K2294" s="2"/>
      <c r="L2294" s="2"/>
      <c r="M2294" s="2"/>
      <c r="N2294" s="2"/>
      <c r="O2294" s="2"/>
      <c r="P2294" s="2"/>
      <c r="Q2294" s="2"/>
      <c r="R2294" s="2"/>
      <c r="S2294" s="2"/>
    </row>
    <row r="2295" spans="8:19">
      <c r="H2295" s="3"/>
      <c r="I2295" s="3"/>
      <c r="J2295" s="2"/>
      <c r="K2295" s="2"/>
      <c r="L2295" s="2"/>
      <c r="M2295" s="2"/>
      <c r="N2295" s="2"/>
      <c r="O2295" s="2"/>
      <c r="P2295" s="2"/>
      <c r="Q2295" s="2"/>
      <c r="R2295" s="2"/>
      <c r="S2295" s="2"/>
    </row>
    <row r="2296" spans="8:19">
      <c r="H2296" s="3"/>
      <c r="I2296" s="3"/>
      <c r="J2296" s="2"/>
      <c r="K2296" s="2"/>
      <c r="L2296" s="2"/>
      <c r="M2296" s="2"/>
      <c r="N2296" s="2"/>
      <c r="O2296" s="2"/>
      <c r="P2296" s="2"/>
      <c r="Q2296" s="2"/>
      <c r="R2296" s="2"/>
      <c r="S2296" s="2"/>
    </row>
    <row r="2297" spans="8:19">
      <c r="H2297" s="3"/>
      <c r="I2297" s="3"/>
      <c r="J2297" s="2"/>
      <c r="K2297" s="2"/>
      <c r="L2297" s="2"/>
      <c r="M2297" s="2"/>
      <c r="N2297" s="2"/>
      <c r="O2297" s="2"/>
      <c r="P2297" s="2"/>
      <c r="Q2297" s="2"/>
      <c r="R2297" s="2"/>
      <c r="S2297" s="2"/>
    </row>
    <row r="2298" spans="8:19">
      <c r="H2298" s="3"/>
      <c r="I2298" s="3"/>
      <c r="J2298" s="2"/>
      <c r="K2298" s="2"/>
      <c r="L2298" s="2"/>
      <c r="M2298" s="2"/>
      <c r="N2298" s="2"/>
      <c r="O2298" s="2"/>
      <c r="P2298" s="2"/>
      <c r="Q2298" s="2"/>
      <c r="R2298" s="2"/>
      <c r="S2298" s="2"/>
    </row>
    <row r="2299" spans="8:19">
      <c r="H2299" s="3"/>
      <c r="I2299" s="3"/>
      <c r="J2299" s="2"/>
      <c r="K2299" s="2"/>
      <c r="L2299" s="2"/>
      <c r="M2299" s="2"/>
      <c r="N2299" s="2"/>
      <c r="O2299" s="2"/>
      <c r="P2299" s="2"/>
      <c r="Q2299" s="2"/>
      <c r="R2299" s="2"/>
      <c r="S2299" s="2"/>
    </row>
    <row r="2300" spans="8:19">
      <c r="H2300" s="3"/>
      <c r="I2300" s="3"/>
      <c r="J2300" s="2"/>
      <c r="K2300" s="2"/>
      <c r="L2300" s="2"/>
      <c r="M2300" s="2"/>
      <c r="N2300" s="2"/>
      <c r="O2300" s="2"/>
      <c r="P2300" s="2"/>
      <c r="Q2300" s="2"/>
      <c r="R2300" s="2"/>
      <c r="S2300" s="2"/>
    </row>
    <row r="2301" spans="8:19">
      <c r="H2301" s="3"/>
      <c r="I2301" s="3"/>
      <c r="J2301" s="2"/>
      <c r="K2301" s="2"/>
      <c r="L2301" s="2"/>
      <c r="M2301" s="2"/>
      <c r="N2301" s="2"/>
      <c r="O2301" s="2"/>
      <c r="P2301" s="2"/>
      <c r="Q2301" s="2"/>
      <c r="R2301" s="2"/>
      <c r="S2301" s="2"/>
    </row>
    <row r="2302" spans="8:19">
      <c r="H2302" s="3"/>
      <c r="I2302" s="3"/>
      <c r="J2302" s="2"/>
      <c r="K2302" s="2"/>
      <c r="L2302" s="2"/>
      <c r="M2302" s="2"/>
      <c r="N2302" s="2"/>
      <c r="O2302" s="2"/>
      <c r="P2302" s="2"/>
      <c r="Q2302" s="2"/>
      <c r="R2302" s="2"/>
      <c r="S2302" s="2"/>
    </row>
    <row r="2303" spans="8:19">
      <c r="H2303" s="3"/>
      <c r="I2303" s="3"/>
      <c r="J2303" s="2"/>
      <c r="K2303" s="2"/>
      <c r="L2303" s="2"/>
      <c r="M2303" s="2"/>
      <c r="N2303" s="2"/>
      <c r="O2303" s="2"/>
      <c r="P2303" s="2"/>
      <c r="Q2303" s="2"/>
      <c r="R2303" s="2"/>
      <c r="S2303" s="2"/>
    </row>
    <row r="2304" spans="8:19">
      <c r="H2304" s="3"/>
      <c r="I2304" s="3"/>
      <c r="J2304" s="2"/>
      <c r="K2304" s="2"/>
      <c r="L2304" s="2"/>
      <c r="M2304" s="2"/>
      <c r="N2304" s="2"/>
      <c r="O2304" s="2"/>
      <c r="P2304" s="2"/>
      <c r="Q2304" s="2"/>
      <c r="R2304" s="2"/>
      <c r="S2304" s="2"/>
    </row>
    <row r="2305" spans="8:19">
      <c r="H2305" s="3"/>
      <c r="I2305" s="3"/>
      <c r="J2305" s="2"/>
      <c r="K2305" s="2"/>
      <c r="L2305" s="2"/>
      <c r="M2305" s="2"/>
      <c r="N2305" s="2"/>
      <c r="O2305" s="2"/>
      <c r="P2305" s="2"/>
      <c r="Q2305" s="2"/>
      <c r="R2305" s="2"/>
      <c r="S2305" s="2"/>
    </row>
    <row r="2306" spans="8:19">
      <c r="H2306" s="3"/>
      <c r="I2306" s="3"/>
      <c r="J2306" s="2"/>
      <c r="K2306" s="2"/>
      <c r="L2306" s="2"/>
      <c r="M2306" s="2"/>
      <c r="N2306" s="2"/>
      <c r="O2306" s="2"/>
      <c r="P2306" s="2"/>
      <c r="Q2306" s="2"/>
      <c r="R2306" s="2"/>
      <c r="S2306" s="2"/>
    </row>
    <row r="2307" spans="8:19">
      <c r="H2307" s="3"/>
      <c r="I2307" s="3"/>
      <c r="J2307" s="2"/>
      <c r="K2307" s="2"/>
      <c r="L2307" s="2"/>
      <c r="M2307" s="2"/>
      <c r="N2307" s="2"/>
      <c r="O2307" s="2"/>
      <c r="P2307" s="2"/>
      <c r="Q2307" s="2"/>
      <c r="R2307" s="2"/>
      <c r="S2307" s="2"/>
    </row>
    <row r="2308" spans="8:19">
      <c r="H2308" s="3"/>
      <c r="I2308" s="3"/>
      <c r="J2308" s="2"/>
      <c r="K2308" s="2"/>
      <c r="L2308" s="2"/>
      <c r="M2308" s="2"/>
      <c r="N2308" s="2"/>
      <c r="O2308" s="2"/>
      <c r="P2308" s="2"/>
      <c r="Q2308" s="2"/>
      <c r="R2308" s="2"/>
      <c r="S2308" s="2"/>
    </row>
    <row r="2309" spans="8:19">
      <c r="H2309" s="3"/>
      <c r="I2309" s="3"/>
      <c r="J2309" s="2"/>
      <c r="K2309" s="2"/>
      <c r="L2309" s="2"/>
      <c r="M2309" s="2"/>
      <c r="N2309" s="2"/>
      <c r="O2309" s="2"/>
      <c r="P2309" s="2"/>
      <c r="Q2309" s="2"/>
      <c r="R2309" s="2"/>
      <c r="S2309" s="2"/>
    </row>
    <row r="2310" spans="8:19">
      <c r="H2310" s="3"/>
      <c r="I2310" s="3"/>
      <c r="J2310" s="2"/>
      <c r="K2310" s="2"/>
      <c r="L2310" s="2"/>
      <c r="M2310" s="2"/>
      <c r="N2310" s="2"/>
      <c r="O2310" s="2"/>
      <c r="P2310" s="2"/>
      <c r="Q2310" s="2"/>
      <c r="R2310" s="2"/>
      <c r="S2310" s="2"/>
    </row>
    <row r="2311" spans="8:19">
      <c r="H2311" s="3"/>
      <c r="I2311" s="3"/>
      <c r="J2311" s="2"/>
      <c r="K2311" s="2"/>
      <c r="L2311" s="2"/>
      <c r="M2311" s="2"/>
      <c r="N2311" s="2"/>
      <c r="O2311" s="2"/>
      <c r="P2311" s="2"/>
      <c r="Q2311" s="2"/>
      <c r="R2311" s="2"/>
      <c r="S2311" s="2"/>
    </row>
    <row r="2312" spans="8:19">
      <c r="H2312" s="3"/>
      <c r="I2312" s="3"/>
      <c r="J2312" s="2"/>
      <c r="K2312" s="2"/>
      <c r="L2312" s="2"/>
      <c r="M2312" s="2"/>
      <c r="N2312" s="2"/>
      <c r="O2312" s="2"/>
      <c r="P2312" s="2"/>
      <c r="Q2312" s="2"/>
      <c r="R2312" s="2"/>
      <c r="S2312" s="2"/>
    </row>
    <row r="2313" spans="8:19">
      <c r="H2313" s="3"/>
      <c r="I2313" s="3"/>
      <c r="J2313" s="2"/>
      <c r="K2313" s="2"/>
      <c r="L2313" s="2"/>
      <c r="M2313" s="2"/>
      <c r="N2313" s="2"/>
      <c r="O2313" s="2"/>
      <c r="P2313" s="2"/>
      <c r="Q2313" s="2"/>
      <c r="R2313" s="2"/>
      <c r="S2313" s="2"/>
    </row>
    <row r="2314" spans="8:19">
      <c r="H2314" s="3"/>
      <c r="I2314" s="3"/>
      <c r="J2314" s="2"/>
      <c r="K2314" s="2"/>
      <c r="L2314" s="2"/>
      <c r="M2314" s="2"/>
      <c r="N2314" s="2"/>
      <c r="O2314" s="2"/>
      <c r="P2314" s="2"/>
      <c r="Q2314" s="2"/>
      <c r="R2314" s="2"/>
      <c r="S2314" s="2"/>
    </row>
    <row r="2315" spans="8:19">
      <c r="H2315" s="3"/>
      <c r="I2315" s="3"/>
      <c r="J2315" s="2"/>
      <c r="K2315" s="2"/>
      <c r="L2315" s="2"/>
      <c r="M2315" s="2"/>
      <c r="N2315" s="2"/>
      <c r="O2315" s="2"/>
      <c r="P2315" s="2"/>
      <c r="Q2315" s="2"/>
      <c r="R2315" s="2"/>
      <c r="S2315" s="2"/>
    </row>
    <row r="2316" spans="8:19">
      <c r="H2316" s="3"/>
      <c r="I2316" s="3"/>
      <c r="J2316" s="2"/>
      <c r="K2316" s="2"/>
      <c r="L2316" s="2"/>
      <c r="M2316" s="2"/>
      <c r="N2316" s="2"/>
      <c r="O2316" s="2"/>
      <c r="P2316" s="2"/>
      <c r="Q2316" s="2"/>
      <c r="R2316" s="2"/>
      <c r="S2316" s="2"/>
    </row>
    <row r="2317" spans="8:19">
      <c r="H2317" s="3"/>
      <c r="I2317" s="3"/>
      <c r="J2317" s="2"/>
      <c r="K2317" s="2"/>
      <c r="L2317" s="2"/>
      <c r="M2317" s="2"/>
      <c r="N2317" s="2"/>
      <c r="O2317" s="2"/>
      <c r="P2317" s="2"/>
      <c r="Q2317" s="2"/>
      <c r="R2317" s="2"/>
      <c r="S2317" s="2"/>
    </row>
    <row r="2318" spans="8:19">
      <c r="H2318" s="3"/>
      <c r="I2318" s="3"/>
      <c r="J2318" s="2"/>
      <c r="K2318" s="2"/>
      <c r="L2318" s="2"/>
      <c r="M2318" s="2"/>
      <c r="N2318" s="2"/>
      <c r="O2318" s="2"/>
      <c r="P2318" s="2"/>
      <c r="Q2318" s="2"/>
      <c r="R2318" s="2"/>
      <c r="S2318" s="2"/>
    </row>
    <row r="2319" spans="8:19">
      <c r="H2319" s="3"/>
      <c r="I2319" s="3"/>
      <c r="J2319" s="2"/>
      <c r="K2319" s="2"/>
      <c r="L2319" s="2"/>
      <c r="M2319" s="2"/>
      <c r="N2319" s="2"/>
      <c r="O2319" s="2"/>
      <c r="P2319" s="2"/>
      <c r="Q2319" s="2"/>
      <c r="R2319" s="2"/>
      <c r="S2319" s="2"/>
    </row>
    <row r="2320" spans="8:19">
      <c r="H2320" s="3"/>
      <c r="I2320" s="3"/>
      <c r="J2320" s="2"/>
      <c r="K2320" s="2"/>
      <c r="L2320" s="2"/>
      <c r="M2320" s="2"/>
      <c r="N2320" s="2"/>
      <c r="O2320" s="2"/>
      <c r="P2320" s="2"/>
      <c r="Q2320" s="2"/>
      <c r="R2320" s="2"/>
      <c r="S2320" s="2"/>
    </row>
    <row r="2321" spans="8:19">
      <c r="H2321" s="3"/>
      <c r="I2321" s="3"/>
      <c r="J2321" s="2"/>
      <c r="K2321" s="2"/>
      <c r="L2321" s="2"/>
      <c r="M2321" s="2"/>
      <c r="N2321" s="2"/>
      <c r="O2321" s="2"/>
      <c r="P2321" s="2"/>
      <c r="Q2321" s="2"/>
      <c r="R2321" s="2"/>
      <c r="S2321" s="2"/>
    </row>
    <row r="2322" spans="8:19">
      <c r="H2322" s="3"/>
      <c r="I2322" s="3"/>
      <c r="J2322" s="2"/>
      <c r="K2322" s="2"/>
      <c r="L2322" s="2"/>
      <c r="M2322" s="2"/>
      <c r="N2322" s="2"/>
      <c r="O2322" s="2"/>
      <c r="P2322" s="2"/>
      <c r="Q2322" s="2"/>
      <c r="R2322" s="2"/>
      <c r="S2322" s="2"/>
    </row>
    <row r="2323" spans="8:19">
      <c r="H2323" s="3"/>
      <c r="I2323" s="3"/>
      <c r="J2323" s="2"/>
      <c r="K2323" s="2"/>
      <c r="L2323" s="2"/>
      <c r="M2323" s="2"/>
      <c r="N2323" s="2"/>
      <c r="O2323" s="2"/>
      <c r="P2323" s="2"/>
      <c r="Q2323" s="2"/>
      <c r="R2323" s="2"/>
      <c r="S2323" s="2"/>
    </row>
    <row r="2324" spans="8:19">
      <c r="H2324" s="3"/>
      <c r="I2324" s="3"/>
      <c r="J2324" s="2"/>
      <c r="K2324" s="2"/>
      <c r="L2324" s="2"/>
      <c r="M2324" s="2"/>
      <c r="N2324" s="2"/>
      <c r="O2324" s="2"/>
      <c r="P2324" s="2"/>
      <c r="Q2324" s="2"/>
      <c r="R2324" s="2"/>
      <c r="S2324" s="2"/>
    </row>
    <row r="2325" spans="8:19">
      <c r="H2325" s="3"/>
      <c r="I2325" s="3"/>
      <c r="J2325" s="2"/>
      <c r="K2325" s="2"/>
      <c r="L2325" s="2"/>
      <c r="M2325" s="2"/>
      <c r="N2325" s="2"/>
      <c r="O2325" s="2"/>
      <c r="P2325" s="2"/>
      <c r="Q2325" s="2"/>
      <c r="R2325" s="2"/>
      <c r="S2325" s="2"/>
    </row>
    <row r="2326" spans="8:19">
      <c r="H2326" s="3"/>
      <c r="I2326" s="3"/>
      <c r="J2326" s="2"/>
      <c r="K2326" s="2"/>
      <c r="L2326" s="2"/>
      <c r="M2326" s="2"/>
      <c r="N2326" s="2"/>
      <c r="O2326" s="2"/>
      <c r="P2326" s="2"/>
      <c r="Q2326" s="2"/>
      <c r="R2326" s="2"/>
      <c r="S2326" s="2"/>
    </row>
    <row r="2327" spans="8:19">
      <c r="H2327" s="3"/>
      <c r="I2327" s="3"/>
      <c r="J2327" s="2"/>
      <c r="K2327" s="2"/>
      <c r="L2327" s="2"/>
      <c r="M2327" s="2"/>
      <c r="N2327" s="2"/>
      <c r="O2327" s="2"/>
      <c r="P2327" s="2"/>
      <c r="Q2327" s="2"/>
      <c r="R2327" s="2"/>
      <c r="S2327" s="2"/>
    </row>
    <row r="2328" spans="8:19">
      <c r="H2328" s="3"/>
      <c r="I2328" s="3"/>
      <c r="J2328" s="2"/>
      <c r="K2328" s="2"/>
      <c r="L2328" s="2"/>
      <c r="M2328" s="2"/>
      <c r="N2328" s="2"/>
      <c r="O2328" s="2"/>
      <c r="P2328" s="2"/>
      <c r="Q2328" s="2"/>
      <c r="R2328" s="2"/>
      <c r="S2328" s="2"/>
    </row>
    <row r="2329" spans="8:19">
      <c r="H2329" s="3"/>
      <c r="I2329" s="3"/>
      <c r="J2329" s="2"/>
      <c r="K2329" s="2"/>
      <c r="L2329" s="2"/>
      <c r="M2329" s="2"/>
      <c r="N2329" s="2"/>
      <c r="O2329" s="2"/>
      <c r="P2329" s="2"/>
      <c r="Q2329" s="2"/>
      <c r="R2329" s="2"/>
      <c r="S2329" s="2"/>
    </row>
    <row r="2330" spans="8:19">
      <c r="H2330" s="3"/>
      <c r="I2330" s="3"/>
      <c r="J2330" s="2"/>
      <c r="K2330" s="2"/>
      <c r="L2330" s="2"/>
      <c r="M2330" s="2"/>
      <c r="N2330" s="2"/>
      <c r="O2330" s="2"/>
      <c r="P2330" s="2"/>
      <c r="Q2330" s="2"/>
      <c r="R2330" s="2"/>
      <c r="S2330" s="2"/>
    </row>
    <row r="2331" spans="8:19">
      <c r="H2331" s="3"/>
      <c r="I2331" s="3"/>
      <c r="J2331" s="2"/>
      <c r="K2331" s="2"/>
      <c r="L2331" s="2"/>
      <c r="M2331" s="2"/>
      <c r="N2331" s="2"/>
      <c r="O2331" s="2"/>
      <c r="P2331" s="2"/>
      <c r="Q2331" s="2"/>
      <c r="R2331" s="2"/>
      <c r="S2331" s="2"/>
    </row>
    <row r="2332" spans="8:19">
      <c r="H2332" s="3"/>
      <c r="I2332" s="3"/>
      <c r="J2332" s="2"/>
      <c r="K2332" s="2"/>
      <c r="L2332" s="2"/>
      <c r="M2332" s="2"/>
      <c r="N2332" s="2"/>
      <c r="O2332" s="2"/>
      <c r="P2332" s="2"/>
      <c r="Q2332" s="2"/>
      <c r="R2332" s="2"/>
      <c r="S2332" s="2"/>
    </row>
    <row r="2333" spans="8:19">
      <c r="H2333" s="3"/>
      <c r="I2333" s="3"/>
      <c r="J2333" s="2"/>
      <c r="K2333" s="2"/>
      <c r="L2333" s="2"/>
      <c r="M2333" s="2"/>
      <c r="N2333" s="2"/>
      <c r="O2333" s="2"/>
      <c r="P2333" s="2"/>
      <c r="Q2333" s="2"/>
      <c r="R2333" s="2"/>
      <c r="S2333" s="2"/>
    </row>
    <row r="2334" spans="8:19">
      <c r="H2334" s="3"/>
      <c r="I2334" s="3"/>
      <c r="J2334" s="2"/>
      <c r="K2334" s="2"/>
      <c r="L2334" s="2"/>
      <c r="M2334" s="2"/>
      <c r="N2334" s="2"/>
      <c r="O2334" s="2"/>
      <c r="P2334" s="2"/>
      <c r="Q2334" s="2"/>
      <c r="R2334" s="2"/>
      <c r="S2334" s="2"/>
    </row>
    <row r="2335" spans="8:19">
      <c r="H2335" s="3"/>
      <c r="I2335" s="3"/>
      <c r="J2335" s="2"/>
      <c r="K2335" s="2"/>
      <c r="L2335" s="2"/>
      <c r="M2335" s="2"/>
      <c r="N2335" s="2"/>
      <c r="O2335" s="2"/>
      <c r="P2335" s="2"/>
      <c r="Q2335" s="2"/>
      <c r="R2335" s="2"/>
      <c r="S2335" s="2"/>
    </row>
    <row r="2336" spans="8:19">
      <c r="H2336" s="3"/>
      <c r="I2336" s="3"/>
      <c r="J2336" s="2"/>
      <c r="K2336" s="2"/>
      <c r="L2336" s="2"/>
      <c r="M2336" s="2"/>
      <c r="N2336" s="2"/>
      <c r="O2336" s="2"/>
      <c r="P2336" s="2"/>
      <c r="Q2336" s="2"/>
      <c r="R2336" s="2"/>
      <c r="S2336" s="2"/>
    </row>
    <row r="2337" spans="8:19">
      <c r="H2337" s="3"/>
      <c r="I2337" s="3"/>
      <c r="J2337" s="2"/>
      <c r="K2337" s="2"/>
      <c r="L2337" s="2"/>
      <c r="M2337" s="2"/>
      <c r="N2337" s="2"/>
      <c r="O2337" s="2"/>
      <c r="P2337" s="2"/>
      <c r="Q2337" s="2"/>
      <c r="R2337" s="2"/>
      <c r="S2337" s="2"/>
    </row>
    <row r="2338" spans="8:19">
      <c r="H2338" s="3"/>
      <c r="I2338" s="3"/>
      <c r="J2338" s="2"/>
      <c r="K2338" s="2"/>
      <c r="L2338" s="2"/>
      <c r="M2338" s="2"/>
      <c r="N2338" s="2"/>
      <c r="O2338" s="2"/>
      <c r="P2338" s="2"/>
      <c r="Q2338" s="2"/>
      <c r="R2338" s="2"/>
      <c r="S2338" s="2"/>
    </row>
    <row r="2339" spans="8:19">
      <c r="H2339" s="3"/>
      <c r="I2339" s="3"/>
      <c r="J2339" s="2"/>
      <c r="K2339" s="2"/>
      <c r="L2339" s="2"/>
      <c r="M2339" s="2"/>
      <c r="N2339" s="2"/>
      <c r="O2339" s="2"/>
      <c r="P2339" s="2"/>
      <c r="Q2339" s="2"/>
      <c r="R2339" s="2"/>
      <c r="S2339" s="2"/>
    </row>
    <row r="2340" spans="8:19">
      <c r="H2340" s="3"/>
      <c r="I2340" s="3"/>
      <c r="J2340" s="2"/>
      <c r="K2340" s="2"/>
      <c r="L2340" s="2"/>
      <c r="M2340" s="2"/>
      <c r="N2340" s="2"/>
      <c r="O2340" s="2"/>
      <c r="P2340" s="2"/>
      <c r="Q2340" s="2"/>
      <c r="R2340" s="2"/>
      <c r="S2340" s="2"/>
    </row>
    <row r="2341" spans="8:19">
      <c r="H2341" s="3"/>
      <c r="I2341" s="3"/>
      <c r="J2341" s="2"/>
      <c r="K2341" s="2"/>
      <c r="L2341" s="2"/>
      <c r="M2341" s="2"/>
      <c r="N2341" s="2"/>
      <c r="O2341" s="2"/>
      <c r="P2341" s="2"/>
      <c r="Q2341" s="2"/>
      <c r="R2341" s="2"/>
      <c r="S2341" s="2"/>
    </row>
    <row r="2342" spans="8:19">
      <c r="H2342" s="3"/>
      <c r="I2342" s="3"/>
      <c r="J2342" s="2"/>
      <c r="K2342" s="2"/>
      <c r="L2342" s="2"/>
      <c r="M2342" s="2"/>
      <c r="N2342" s="2"/>
      <c r="O2342" s="2"/>
      <c r="P2342" s="2"/>
      <c r="Q2342" s="2"/>
      <c r="R2342" s="2"/>
      <c r="S2342" s="2"/>
    </row>
    <row r="2343" spans="8:19">
      <c r="H2343" s="3"/>
      <c r="I2343" s="3"/>
      <c r="J2343" s="2"/>
      <c r="K2343" s="2"/>
      <c r="L2343" s="2"/>
      <c r="M2343" s="2"/>
      <c r="N2343" s="2"/>
      <c r="O2343" s="2"/>
      <c r="P2343" s="2"/>
      <c r="Q2343" s="2"/>
      <c r="R2343" s="2"/>
      <c r="S2343" s="2"/>
    </row>
    <row r="2344" spans="8:19">
      <c r="H2344" s="3"/>
      <c r="I2344" s="3"/>
      <c r="J2344" s="2"/>
      <c r="K2344" s="2"/>
      <c r="L2344" s="2"/>
      <c r="M2344" s="2"/>
      <c r="N2344" s="2"/>
      <c r="O2344" s="2"/>
      <c r="P2344" s="2"/>
      <c r="Q2344" s="2"/>
      <c r="R2344" s="2"/>
      <c r="S2344" s="2"/>
    </row>
    <row r="2345" spans="8:19">
      <c r="H2345" s="3"/>
      <c r="I2345" s="3"/>
      <c r="J2345" s="2"/>
      <c r="K2345" s="2"/>
      <c r="L2345" s="2"/>
      <c r="M2345" s="2"/>
      <c r="N2345" s="2"/>
      <c r="O2345" s="2"/>
      <c r="P2345" s="2"/>
      <c r="Q2345" s="2"/>
      <c r="R2345" s="2"/>
      <c r="S2345" s="2"/>
    </row>
    <row r="2346" spans="8:19">
      <c r="H2346" s="3"/>
      <c r="I2346" s="3"/>
      <c r="J2346" s="2"/>
      <c r="K2346" s="2"/>
      <c r="L2346" s="2"/>
      <c r="M2346" s="2"/>
      <c r="N2346" s="2"/>
      <c r="O2346" s="2"/>
      <c r="P2346" s="2"/>
      <c r="Q2346" s="2"/>
      <c r="R2346" s="2"/>
      <c r="S2346" s="2"/>
    </row>
    <row r="2347" spans="8:19">
      <c r="H2347" s="3"/>
      <c r="I2347" s="3"/>
      <c r="J2347" s="2"/>
      <c r="K2347" s="2"/>
      <c r="L2347" s="2"/>
      <c r="M2347" s="2"/>
      <c r="N2347" s="2"/>
      <c r="O2347" s="2"/>
      <c r="P2347" s="2"/>
      <c r="Q2347" s="2"/>
      <c r="R2347" s="2"/>
      <c r="S2347" s="2"/>
    </row>
    <row r="2348" spans="8:19">
      <c r="H2348" s="3"/>
      <c r="I2348" s="3"/>
      <c r="J2348" s="2"/>
      <c r="K2348" s="2"/>
      <c r="L2348" s="2"/>
      <c r="M2348" s="2"/>
      <c r="N2348" s="2"/>
      <c r="O2348" s="2"/>
      <c r="P2348" s="2"/>
      <c r="Q2348" s="2"/>
      <c r="R2348" s="2"/>
      <c r="S2348" s="2"/>
    </row>
    <row r="2349" spans="8:19">
      <c r="H2349" s="3"/>
      <c r="I2349" s="3"/>
      <c r="J2349" s="2"/>
      <c r="K2349" s="2"/>
      <c r="L2349" s="2"/>
      <c r="M2349" s="2"/>
      <c r="N2349" s="2"/>
      <c r="O2349" s="2"/>
      <c r="P2349" s="2"/>
      <c r="Q2349" s="2"/>
      <c r="R2349" s="2"/>
      <c r="S2349" s="2"/>
    </row>
    <row r="2350" spans="8:19">
      <c r="H2350" s="3"/>
      <c r="I2350" s="3"/>
      <c r="J2350" s="2"/>
      <c r="K2350" s="2"/>
      <c r="L2350" s="2"/>
      <c r="M2350" s="2"/>
      <c r="N2350" s="2"/>
      <c r="O2350" s="2"/>
      <c r="P2350" s="2"/>
      <c r="Q2350" s="2"/>
      <c r="R2350" s="2"/>
      <c r="S2350" s="2"/>
    </row>
    <row r="2351" spans="8:19">
      <c r="H2351" s="3"/>
      <c r="I2351" s="3"/>
      <c r="J2351" s="2"/>
      <c r="K2351" s="2"/>
      <c r="L2351" s="2"/>
      <c r="M2351" s="2"/>
      <c r="N2351" s="2"/>
      <c r="O2351" s="2"/>
      <c r="P2351" s="2"/>
      <c r="Q2351" s="2"/>
      <c r="R2351" s="2"/>
      <c r="S2351" s="2"/>
    </row>
    <row r="2352" spans="8:19">
      <c r="H2352" s="3"/>
      <c r="I2352" s="3"/>
      <c r="J2352" s="2"/>
      <c r="K2352" s="2"/>
      <c r="L2352" s="2"/>
      <c r="M2352" s="2"/>
      <c r="N2352" s="2"/>
      <c r="O2352" s="2"/>
      <c r="P2352" s="2"/>
      <c r="Q2352" s="2"/>
      <c r="R2352" s="2"/>
      <c r="S2352" s="2"/>
    </row>
    <row r="2353" spans="8:19">
      <c r="H2353" s="3"/>
      <c r="I2353" s="3"/>
      <c r="J2353" s="2"/>
      <c r="K2353" s="2"/>
      <c r="L2353" s="2"/>
      <c r="M2353" s="2"/>
      <c r="N2353" s="2"/>
      <c r="O2353" s="2"/>
      <c r="P2353" s="2"/>
      <c r="Q2353" s="2"/>
      <c r="R2353" s="2"/>
      <c r="S2353" s="2"/>
    </row>
    <row r="2354" spans="8:19">
      <c r="H2354" s="3"/>
      <c r="I2354" s="3"/>
      <c r="J2354" s="2"/>
      <c r="K2354" s="2"/>
      <c r="L2354" s="2"/>
      <c r="M2354" s="2"/>
      <c r="N2354" s="2"/>
      <c r="O2354" s="2"/>
      <c r="P2354" s="2"/>
      <c r="Q2354" s="2"/>
      <c r="R2354" s="2"/>
      <c r="S2354" s="2"/>
    </row>
    <row r="2355" spans="8:19">
      <c r="H2355" s="3"/>
      <c r="I2355" s="3"/>
      <c r="J2355" s="2"/>
      <c r="K2355" s="2"/>
      <c r="L2355" s="2"/>
      <c r="M2355" s="2"/>
      <c r="N2355" s="2"/>
      <c r="O2355" s="2"/>
      <c r="P2355" s="2"/>
      <c r="Q2355" s="2"/>
      <c r="R2355" s="2"/>
      <c r="S2355" s="2"/>
    </row>
    <row r="2356" spans="8:19">
      <c r="H2356" s="3"/>
      <c r="I2356" s="3"/>
      <c r="J2356" s="2"/>
      <c r="K2356" s="2"/>
      <c r="L2356" s="2"/>
      <c r="M2356" s="2"/>
      <c r="N2356" s="2"/>
      <c r="O2356" s="2"/>
      <c r="P2356" s="2"/>
      <c r="Q2356" s="2"/>
      <c r="R2356" s="2"/>
      <c r="S2356" s="2"/>
    </row>
    <row r="2357" spans="8:19">
      <c r="H2357" s="3"/>
      <c r="I2357" s="3"/>
      <c r="J2357" s="2"/>
      <c r="K2357" s="2"/>
      <c r="L2357" s="2"/>
      <c r="M2357" s="2"/>
      <c r="N2357" s="2"/>
      <c r="O2357" s="2"/>
      <c r="P2357" s="2"/>
      <c r="Q2357" s="2"/>
      <c r="R2357" s="2"/>
      <c r="S2357" s="2"/>
    </row>
    <row r="2358" spans="8:19">
      <c r="H2358" s="3"/>
      <c r="I2358" s="3"/>
      <c r="J2358" s="2"/>
      <c r="K2358" s="2"/>
      <c r="L2358" s="2"/>
      <c r="M2358" s="2"/>
      <c r="N2358" s="2"/>
      <c r="O2358" s="2"/>
      <c r="P2358" s="2"/>
      <c r="Q2358" s="2"/>
      <c r="R2358" s="2"/>
      <c r="S2358" s="2"/>
    </row>
    <row r="2359" spans="8:19">
      <c r="H2359" s="3"/>
      <c r="I2359" s="3"/>
      <c r="J2359" s="2"/>
      <c r="K2359" s="2"/>
      <c r="L2359" s="2"/>
      <c r="M2359" s="2"/>
      <c r="N2359" s="2"/>
      <c r="O2359" s="2"/>
      <c r="P2359" s="2"/>
      <c r="Q2359" s="2"/>
      <c r="R2359" s="2"/>
      <c r="S2359" s="2"/>
    </row>
    <row r="2360" spans="8:19">
      <c r="H2360" s="3"/>
      <c r="I2360" s="3"/>
      <c r="J2360" s="2"/>
      <c r="K2360" s="2"/>
      <c r="L2360" s="2"/>
      <c r="M2360" s="2"/>
      <c r="N2360" s="2"/>
      <c r="O2360" s="2"/>
      <c r="P2360" s="2"/>
      <c r="Q2360" s="2"/>
      <c r="R2360" s="2"/>
      <c r="S2360" s="2"/>
    </row>
    <row r="2361" spans="8:19">
      <c r="H2361" s="3"/>
      <c r="I2361" s="3"/>
      <c r="J2361" s="2"/>
      <c r="K2361" s="2"/>
      <c r="L2361" s="2"/>
      <c r="M2361" s="2"/>
      <c r="N2361" s="2"/>
      <c r="O2361" s="2"/>
      <c r="P2361" s="2"/>
      <c r="Q2361" s="2"/>
      <c r="R2361" s="2"/>
      <c r="S2361" s="2"/>
    </row>
    <row r="2362" spans="8:19">
      <c r="H2362" s="3"/>
      <c r="I2362" s="3"/>
      <c r="J2362" s="2"/>
      <c r="K2362" s="2"/>
      <c r="L2362" s="2"/>
      <c r="M2362" s="2"/>
      <c r="N2362" s="2"/>
      <c r="O2362" s="2"/>
      <c r="P2362" s="2"/>
      <c r="Q2362" s="2"/>
      <c r="R2362" s="2"/>
      <c r="S2362" s="2"/>
    </row>
    <row r="2363" spans="8:19">
      <c r="H2363" s="3"/>
      <c r="I2363" s="3"/>
      <c r="J2363" s="2"/>
      <c r="K2363" s="2"/>
      <c r="L2363" s="2"/>
      <c r="M2363" s="2"/>
      <c r="N2363" s="2"/>
      <c r="O2363" s="2"/>
      <c r="P2363" s="2"/>
      <c r="Q2363" s="2"/>
      <c r="R2363" s="2"/>
      <c r="S2363" s="2"/>
    </row>
    <row r="2364" spans="8:19">
      <c r="H2364" s="3"/>
      <c r="I2364" s="3"/>
      <c r="J2364" s="2"/>
      <c r="K2364" s="2"/>
      <c r="L2364" s="2"/>
      <c r="M2364" s="2"/>
      <c r="N2364" s="2"/>
      <c r="O2364" s="2"/>
      <c r="P2364" s="2"/>
      <c r="Q2364" s="2"/>
      <c r="R2364" s="2"/>
      <c r="S2364" s="2"/>
    </row>
    <row r="2365" spans="8:19">
      <c r="H2365" s="3"/>
      <c r="I2365" s="3"/>
      <c r="J2365" s="2"/>
      <c r="K2365" s="2"/>
      <c r="L2365" s="2"/>
      <c r="M2365" s="2"/>
      <c r="N2365" s="2"/>
      <c r="O2365" s="2"/>
      <c r="P2365" s="2"/>
      <c r="Q2365" s="2"/>
      <c r="R2365" s="2"/>
      <c r="S2365" s="2"/>
    </row>
    <row r="2366" spans="8:19">
      <c r="H2366" s="3"/>
      <c r="I2366" s="3"/>
      <c r="J2366" s="2"/>
      <c r="K2366" s="2"/>
      <c r="L2366" s="2"/>
      <c r="M2366" s="2"/>
      <c r="N2366" s="2"/>
      <c r="O2366" s="2"/>
      <c r="P2366" s="2"/>
      <c r="Q2366" s="2"/>
      <c r="R2366" s="2"/>
      <c r="S2366" s="2"/>
    </row>
    <row r="2367" spans="8:19">
      <c r="H2367" s="3"/>
      <c r="I2367" s="3"/>
      <c r="J2367" s="2"/>
      <c r="K2367" s="2"/>
      <c r="L2367" s="2"/>
      <c r="M2367" s="2"/>
      <c r="N2367" s="2"/>
      <c r="O2367" s="2"/>
      <c r="P2367" s="2"/>
      <c r="Q2367" s="2"/>
      <c r="R2367" s="2"/>
      <c r="S2367" s="2"/>
    </row>
    <row r="2368" spans="8:19">
      <c r="H2368" s="3"/>
      <c r="I2368" s="3"/>
      <c r="J2368" s="2"/>
      <c r="K2368" s="2"/>
      <c r="L2368" s="2"/>
      <c r="M2368" s="2"/>
      <c r="N2368" s="2"/>
      <c r="O2368" s="2"/>
      <c r="P2368" s="2"/>
      <c r="Q2368" s="2"/>
      <c r="R2368" s="2"/>
      <c r="S2368" s="2"/>
    </row>
    <row r="2369" spans="8:19">
      <c r="H2369" s="3"/>
      <c r="I2369" s="3"/>
      <c r="J2369" s="2"/>
      <c r="K2369" s="2"/>
      <c r="L2369" s="2"/>
      <c r="M2369" s="2"/>
      <c r="N2369" s="2"/>
      <c r="O2369" s="2"/>
      <c r="P2369" s="2"/>
      <c r="Q2369" s="2"/>
      <c r="R2369" s="2"/>
      <c r="S2369" s="2"/>
    </row>
    <row r="2370" spans="8:19">
      <c r="H2370" s="3"/>
      <c r="I2370" s="3"/>
      <c r="J2370" s="2"/>
      <c r="K2370" s="2"/>
      <c r="L2370" s="2"/>
      <c r="M2370" s="2"/>
      <c r="N2370" s="2"/>
      <c r="O2370" s="2"/>
      <c r="P2370" s="2"/>
      <c r="Q2370" s="2"/>
      <c r="R2370" s="2"/>
      <c r="S2370" s="2"/>
    </row>
    <row r="2371" spans="8:19">
      <c r="H2371" s="3"/>
      <c r="I2371" s="3"/>
      <c r="J2371" s="2"/>
      <c r="K2371" s="2"/>
      <c r="L2371" s="2"/>
      <c r="M2371" s="2"/>
      <c r="N2371" s="2"/>
      <c r="O2371" s="2"/>
      <c r="P2371" s="2"/>
      <c r="Q2371" s="2"/>
      <c r="R2371" s="2"/>
      <c r="S2371" s="2"/>
    </row>
    <row r="2372" spans="8:19">
      <c r="H2372" s="3"/>
      <c r="I2372" s="3"/>
      <c r="J2372" s="2"/>
      <c r="K2372" s="2"/>
      <c r="L2372" s="2"/>
      <c r="M2372" s="2"/>
      <c r="N2372" s="2"/>
      <c r="O2372" s="2"/>
      <c r="P2372" s="2"/>
      <c r="Q2372" s="2"/>
      <c r="R2372" s="2"/>
      <c r="S2372" s="2"/>
    </row>
    <row r="2373" spans="8:19">
      <c r="H2373" s="3"/>
      <c r="I2373" s="3"/>
      <c r="J2373" s="2"/>
      <c r="K2373" s="2"/>
      <c r="L2373" s="2"/>
      <c r="M2373" s="2"/>
      <c r="N2373" s="2"/>
      <c r="O2373" s="2"/>
      <c r="P2373" s="2"/>
      <c r="Q2373" s="2"/>
      <c r="R2373" s="2"/>
      <c r="S2373" s="2"/>
    </row>
    <row r="2374" spans="8:19">
      <c r="H2374" s="3"/>
      <c r="I2374" s="3"/>
      <c r="J2374" s="2"/>
      <c r="K2374" s="2"/>
      <c r="L2374" s="2"/>
      <c r="M2374" s="2"/>
      <c r="N2374" s="2"/>
      <c r="O2374" s="2"/>
      <c r="P2374" s="2"/>
      <c r="Q2374" s="2"/>
      <c r="R2374" s="2"/>
      <c r="S2374" s="2"/>
    </row>
    <row r="2375" spans="8:19">
      <c r="H2375" s="3"/>
      <c r="I2375" s="3"/>
      <c r="J2375" s="2"/>
      <c r="K2375" s="2"/>
      <c r="L2375" s="2"/>
      <c r="M2375" s="2"/>
      <c r="N2375" s="2"/>
      <c r="O2375" s="2"/>
      <c r="P2375" s="2"/>
      <c r="Q2375" s="2"/>
      <c r="R2375" s="2"/>
      <c r="S2375" s="2"/>
    </row>
    <row r="2376" spans="8:19">
      <c r="H2376" s="3"/>
      <c r="I2376" s="3"/>
      <c r="J2376" s="2"/>
      <c r="K2376" s="2"/>
      <c r="L2376" s="2"/>
      <c r="M2376" s="2"/>
      <c r="N2376" s="2"/>
      <c r="O2376" s="2"/>
      <c r="P2376" s="2"/>
      <c r="Q2376" s="2"/>
      <c r="R2376" s="2"/>
      <c r="S2376" s="2"/>
    </row>
    <row r="2377" spans="8:19">
      <c r="H2377" s="3"/>
      <c r="I2377" s="3"/>
      <c r="J2377" s="2"/>
      <c r="K2377" s="2"/>
      <c r="L2377" s="2"/>
      <c r="M2377" s="2"/>
      <c r="N2377" s="2"/>
      <c r="O2377" s="2"/>
      <c r="P2377" s="2"/>
      <c r="Q2377" s="2"/>
      <c r="R2377" s="2"/>
      <c r="S2377" s="2"/>
    </row>
    <row r="2378" spans="8:19">
      <c r="H2378" s="3"/>
      <c r="I2378" s="3"/>
      <c r="J2378" s="2"/>
      <c r="K2378" s="2"/>
      <c r="L2378" s="2"/>
      <c r="M2378" s="2"/>
      <c r="N2378" s="2"/>
      <c r="O2378" s="2"/>
      <c r="P2378" s="2"/>
      <c r="Q2378" s="2"/>
      <c r="R2378" s="2"/>
      <c r="S2378" s="2"/>
    </row>
    <row r="2379" spans="8:19">
      <c r="H2379" s="3"/>
      <c r="I2379" s="3"/>
      <c r="J2379" s="2"/>
      <c r="K2379" s="2"/>
      <c r="L2379" s="2"/>
      <c r="M2379" s="2"/>
      <c r="N2379" s="2"/>
      <c r="O2379" s="2"/>
      <c r="P2379" s="2"/>
      <c r="Q2379" s="2"/>
      <c r="R2379" s="2"/>
      <c r="S2379" s="2"/>
    </row>
    <row r="2380" spans="8:19">
      <c r="H2380" s="3"/>
      <c r="I2380" s="3"/>
      <c r="J2380" s="2"/>
      <c r="K2380" s="2"/>
      <c r="L2380" s="2"/>
      <c r="M2380" s="2"/>
      <c r="N2380" s="2"/>
      <c r="O2380" s="2"/>
      <c r="P2380" s="2"/>
      <c r="Q2380" s="2"/>
      <c r="R2380" s="2"/>
      <c r="S2380" s="2"/>
    </row>
    <row r="2381" spans="8:19">
      <c r="H2381" s="3"/>
      <c r="I2381" s="3"/>
      <c r="J2381" s="2"/>
      <c r="K2381" s="2"/>
      <c r="L2381" s="2"/>
      <c r="M2381" s="2"/>
      <c r="N2381" s="2"/>
      <c r="O2381" s="2"/>
      <c r="P2381" s="2"/>
      <c r="Q2381" s="2"/>
      <c r="R2381" s="2"/>
      <c r="S2381" s="2"/>
    </row>
    <row r="2382" spans="8:19">
      <c r="H2382" s="3"/>
      <c r="I2382" s="3"/>
      <c r="J2382" s="2"/>
      <c r="K2382" s="2"/>
      <c r="L2382" s="2"/>
      <c r="M2382" s="2"/>
      <c r="N2382" s="2"/>
      <c r="O2382" s="2"/>
      <c r="P2382" s="2"/>
      <c r="Q2382" s="2"/>
      <c r="R2382" s="2"/>
      <c r="S2382" s="2"/>
    </row>
    <row r="2383" spans="8:19">
      <c r="H2383" s="3"/>
      <c r="I2383" s="3"/>
      <c r="J2383" s="2"/>
      <c r="K2383" s="2"/>
      <c r="L2383" s="2"/>
      <c r="M2383" s="2"/>
      <c r="N2383" s="2"/>
      <c r="O2383" s="2"/>
      <c r="P2383" s="2"/>
      <c r="Q2383" s="2"/>
      <c r="R2383" s="2"/>
      <c r="S2383" s="2"/>
    </row>
    <row r="2384" spans="8:19">
      <c r="H2384" s="3"/>
      <c r="I2384" s="3"/>
      <c r="J2384" s="2"/>
      <c r="K2384" s="2"/>
      <c r="L2384" s="2"/>
      <c r="M2384" s="2"/>
      <c r="N2384" s="2"/>
      <c r="O2384" s="2"/>
      <c r="P2384" s="2"/>
      <c r="Q2384" s="2"/>
      <c r="R2384" s="2"/>
      <c r="S2384" s="2"/>
    </row>
    <row r="2385" spans="8:19">
      <c r="H2385" s="3"/>
      <c r="I2385" s="3"/>
      <c r="J2385" s="2"/>
      <c r="K2385" s="2"/>
      <c r="L2385" s="2"/>
      <c r="M2385" s="2"/>
      <c r="N2385" s="2"/>
      <c r="O2385" s="2"/>
      <c r="P2385" s="2"/>
      <c r="Q2385" s="2"/>
      <c r="R2385" s="2"/>
      <c r="S2385" s="2"/>
    </row>
    <row r="2386" spans="8:19">
      <c r="H2386" s="3"/>
      <c r="I2386" s="3"/>
      <c r="J2386" s="2"/>
      <c r="K2386" s="2"/>
      <c r="L2386" s="2"/>
      <c r="M2386" s="2"/>
      <c r="N2386" s="2"/>
      <c r="O2386" s="2"/>
      <c r="P2386" s="2"/>
      <c r="Q2386" s="2"/>
      <c r="R2386" s="2"/>
      <c r="S2386" s="2"/>
    </row>
    <row r="2387" spans="8:19">
      <c r="H2387" s="3"/>
      <c r="I2387" s="3"/>
      <c r="J2387" s="2"/>
      <c r="K2387" s="2"/>
      <c r="L2387" s="2"/>
      <c r="M2387" s="2"/>
      <c r="N2387" s="2"/>
      <c r="O2387" s="2"/>
      <c r="P2387" s="2"/>
      <c r="Q2387" s="2"/>
      <c r="R2387" s="2"/>
      <c r="S2387" s="2"/>
    </row>
    <row r="2388" spans="8:19">
      <c r="H2388" s="3"/>
      <c r="I2388" s="3"/>
      <c r="J2388" s="2"/>
      <c r="K2388" s="2"/>
      <c r="L2388" s="2"/>
      <c r="M2388" s="2"/>
      <c r="N2388" s="2"/>
      <c r="O2388" s="2"/>
      <c r="P2388" s="2"/>
      <c r="Q2388" s="2"/>
      <c r="R2388" s="2"/>
      <c r="S2388" s="2"/>
    </row>
    <row r="2389" spans="8:19">
      <c r="H2389" s="3"/>
      <c r="I2389" s="3"/>
      <c r="J2389" s="2"/>
      <c r="K2389" s="2"/>
      <c r="L2389" s="2"/>
      <c r="M2389" s="2"/>
      <c r="N2389" s="2"/>
      <c r="O2389" s="2"/>
      <c r="P2389" s="2"/>
      <c r="Q2389" s="2"/>
      <c r="R2389" s="2"/>
      <c r="S2389" s="2"/>
    </row>
    <row r="2390" spans="8:19">
      <c r="H2390" s="3"/>
      <c r="I2390" s="3"/>
      <c r="J2390" s="2"/>
      <c r="K2390" s="2"/>
      <c r="L2390" s="2"/>
      <c r="M2390" s="2"/>
      <c r="N2390" s="2"/>
      <c r="O2390" s="2"/>
      <c r="P2390" s="2"/>
      <c r="Q2390" s="2"/>
      <c r="R2390" s="2"/>
      <c r="S2390" s="2"/>
    </row>
    <row r="2391" spans="8:19">
      <c r="H2391" s="3"/>
      <c r="I2391" s="3"/>
      <c r="J2391" s="2"/>
      <c r="K2391" s="2"/>
      <c r="L2391" s="2"/>
      <c r="M2391" s="2"/>
      <c r="N2391" s="2"/>
      <c r="O2391" s="2"/>
      <c r="P2391" s="2"/>
      <c r="Q2391" s="2"/>
      <c r="R2391" s="2"/>
      <c r="S2391" s="2"/>
    </row>
    <row r="2392" spans="8:19">
      <c r="H2392" s="3"/>
      <c r="I2392" s="3"/>
      <c r="J2392" s="2"/>
      <c r="K2392" s="2"/>
      <c r="L2392" s="2"/>
      <c r="M2392" s="2"/>
      <c r="N2392" s="2"/>
      <c r="O2392" s="2"/>
      <c r="P2392" s="2"/>
      <c r="Q2392" s="2"/>
      <c r="R2392" s="2"/>
      <c r="S2392" s="2"/>
    </row>
    <row r="2393" spans="8:19">
      <c r="H2393" s="3"/>
      <c r="I2393" s="3"/>
      <c r="J2393" s="2"/>
      <c r="K2393" s="2"/>
      <c r="L2393" s="2"/>
      <c r="M2393" s="2"/>
      <c r="N2393" s="2"/>
      <c r="O2393" s="2"/>
      <c r="P2393" s="2"/>
      <c r="Q2393" s="2"/>
      <c r="R2393" s="2"/>
      <c r="S2393" s="2"/>
    </row>
    <row r="2394" spans="8:19">
      <c r="H2394" s="3"/>
      <c r="I2394" s="3"/>
      <c r="J2394" s="2"/>
      <c r="K2394" s="2"/>
      <c r="L2394" s="2"/>
      <c r="M2394" s="2"/>
      <c r="N2394" s="2"/>
      <c r="O2394" s="2"/>
      <c r="P2394" s="2"/>
      <c r="Q2394" s="2"/>
      <c r="R2394" s="2"/>
      <c r="S2394" s="2"/>
    </row>
    <row r="2395" spans="8:19">
      <c r="H2395" s="3"/>
      <c r="I2395" s="3"/>
      <c r="J2395" s="2"/>
      <c r="K2395" s="2"/>
      <c r="L2395" s="2"/>
      <c r="M2395" s="2"/>
      <c r="N2395" s="2"/>
      <c r="O2395" s="2"/>
      <c r="P2395" s="2"/>
      <c r="Q2395" s="2"/>
      <c r="R2395" s="2"/>
      <c r="S2395" s="2"/>
    </row>
    <row r="2396" spans="8:19">
      <c r="H2396" s="3"/>
      <c r="I2396" s="3"/>
      <c r="J2396" s="2"/>
      <c r="K2396" s="2"/>
      <c r="L2396" s="2"/>
      <c r="M2396" s="2"/>
      <c r="N2396" s="2"/>
      <c r="O2396" s="2"/>
      <c r="P2396" s="2"/>
      <c r="Q2396" s="2"/>
      <c r="R2396" s="2"/>
      <c r="S2396" s="2"/>
    </row>
    <row r="2397" spans="8:19">
      <c r="H2397" s="3"/>
      <c r="I2397" s="3"/>
      <c r="J2397" s="2"/>
      <c r="K2397" s="2"/>
      <c r="L2397" s="2"/>
      <c r="M2397" s="2"/>
      <c r="N2397" s="2"/>
      <c r="O2397" s="2"/>
      <c r="P2397" s="2"/>
      <c r="Q2397" s="2"/>
      <c r="R2397" s="2"/>
      <c r="S2397" s="2"/>
    </row>
    <row r="2398" spans="8:19">
      <c r="H2398" s="3"/>
      <c r="I2398" s="3"/>
      <c r="J2398" s="2"/>
      <c r="K2398" s="2"/>
      <c r="L2398" s="2"/>
      <c r="M2398" s="2"/>
      <c r="N2398" s="2"/>
      <c r="O2398" s="2"/>
      <c r="P2398" s="2"/>
      <c r="Q2398" s="2"/>
      <c r="R2398" s="2"/>
      <c r="S2398" s="2"/>
    </row>
    <row r="2399" spans="8:19">
      <c r="H2399" s="3"/>
      <c r="I2399" s="3"/>
      <c r="J2399" s="2"/>
      <c r="K2399" s="2"/>
      <c r="L2399" s="2"/>
      <c r="M2399" s="2"/>
      <c r="N2399" s="2"/>
      <c r="O2399" s="2"/>
      <c r="P2399" s="2"/>
      <c r="Q2399" s="2"/>
      <c r="R2399" s="2"/>
      <c r="S2399" s="2"/>
    </row>
    <row r="2400" spans="8:19">
      <c r="H2400" s="3"/>
      <c r="I2400" s="3"/>
      <c r="J2400" s="2"/>
      <c r="K2400" s="2"/>
      <c r="L2400" s="2"/>
      <c r="M2400" s="2"/>
      <c r="N2400" s="2"/>
      <c r="O2400" s="2"/>
      <c r="P2400" s="2"/>
      <c r="Q2400" s="2"/>
      <c r="R2400" s="2"/>
      <c r="S2400" s="2"/>
    </row>
    <row r="2401" spans="8:19">
      <c r="H2401" s="3"/>
      <c r="I2401" s="3"/>
      <c r="J2401" s="2"/>
      <c r="K2401" s="2"/>
      <c r="L2401" s="2"/>
      <c r="M2401" s="2"/>
      <c r="N2401" s="2"/>
      <c r="O2401" s="2"/>
      <c r="P2401" s="2"/>
      <c r="Q2401" s="2"/>
      <c r="R2401" s="2"/>
      <c r="S2401" s="2"/>
    </row>
    <row r="2402" spans="8:19">
      <c r="H2402" s="3"/>
      <c r="I2402" s="3"/>
      <c r="J2402" s="2"/>
      <c r="K2402" s="2"/>
      <c r="L2402" s="2"/>
      <c r="M2402" s="2"/>
      <c r="N2402" s="2"/>
      <c r="O2402" s="2"/>
      <c r="P2402" s="2"/>
      <c r="Q2402" s="2"/>
      <c r="R2402" s="2"/>
      <c r="S2402" s="2"/>
    </row>
    <row r="2403" spans="8:19">
      <c r="H2403" s="3"/>
      <c r="I2403" s="3"/>
      <c r="J2403" s="2"/>
      <c r="K2403" s="2"/>
      <c r="L2403" s="2"/>
      <c r="M2403" s="2"/>
      <c r="N2403" s="2"/>
      <c r="O2403" s="2"/>
      <c r="P2403" s="2"/>
      <c r="Q2403" s="2"/>
      <c r="R2403" s="2"/>
      <c r="S2403" s="2"/>
    </row>
    <row r="2404" spans="8:19">
      <c r="H2404" s="3"/>
      <c r="I2404" s="3"/>
      <c r="J2404" s="2"/>
      <c r="K2404" s="2"/>
      <c r="L2404" s="2"/>
      <c r="M2404" s="2"/>
      <c r="N2404" s="2"/>
      <c r="O2404" s="2"/>
      <c r="P2404" s="2"/>
      <c r="Q2404" s="2"/>
      <c r="R2404" s="2"/>
      <c r="S2404" s="2"/>
    </row>
    <row r="2405" spans="8:19">
      <c r="H2405" s="3"/>
      <c r="I2405" s="3"/>
      <c r="J2405" s="2"/>
      <c r="K2405" s="2"/>
      <c r="L2405" s="2"/>
      <c r="M2405" s="2"/>
      <c r="N2405" s="2"/>
      <c r="O2405" s="2"/>
      <c r="P2405" s="2"/>
      <c r="Q2405" s="2"/>
      <c r="R2405" s="2"/>
      <c r="S2405" s="2"/>
    </row>
    <row r="2406" spans="8:19">
      <c r="H2406" s="3"/>
      <c r="I2406" s="3"/>
      <c r="J2406" s="2"/>
      <c r="K2406" s="2"/>
      <c r="L2406" s="2"/>
      <c r="M2406" s="2"/>
      <c r="N2406" s="2"/>
      <c r="O2406" s="2"/>
      <c r="P2406" s="2"/>
      <c r="Q2406" s="2"/>
      <c r="R2406" s="2"/>
      <c r="S2406" s="2"/>
    </row>
    <row r="2407" spans="8:19">
      <c r="H2407" s="3"/>
      <c r="I2407" s="3"/>
      <c r="J2407" s="2"/>
      <c r="K2407" s="2"/>
      <c r="L2407" s="2"/>
      <c r="M2407" s="2"/>
      <c r="N2407" s="2"/>
      <c r="O2407" s="2"/>
      <c r="P2407" s="2"/>
      <c r="Q2407" s="2"/>
      <c r="R2407" s="2"/>
      <c r="S2407" s="2"/>
    </row>
    <row r="2408" spans="8:19">
      <c r="H2408" s="3"/>
      <c r="I2408" s="3"/>
      <c r="J2408" s="2"/>
      <c r="K2408" s="2"/>
      <c r="L2408" s="2"/>
      <c r="M2408" s="2"/>
      <c r="N2408" s="2"/>
      <c r="O2408" s="2"/>
      <c r="P2408" s="2"/>
      <c r="Q2408" s="2"/>
      <c r="R2408" s="2"/>
      <c r="S2408" s="2"/>
    </row>
    <row r="2409" spans="8:19">
      <c r="H2409" s="3"/>
      <c r="I2409" s="3"/>
      <c r="J2409" s="2"/>
      <c r="K2409" s="2"/>
      <c r="L2409" s="2"/>
      <c r="M2409" s="2"/>
      <c r="N2409" s="2"/>
      <c r="O2409" s="2"/>
      <c r="P2409" s="2"/>
      <c r="Q2409" s="2"/>
      <c r="R2409" s="2"/>
      <c r="S2409" s="2"/>
    </row>
    <row r="2410" spans="8:19">
      <c r="H2410" s="3"/>
      <c r="I2410" s="3"/>
      <c r="J2410" s="2"/>
      <c r="K2410" s="2"/>
      <c r="L2410" s="2"/>
      <c r="M2410" s="2"/>
      <c r="N2410" s="2"/>
      <c r="O2410" s="2"/>
      <c r="P2410" s="2"/>
      <c r="Q2410" s="2"/>
      <c r="R2410" s="2"/>
      <c r="S2410" s="2"/>
    </row>
    <row r="2411" spans="8:19">
      <c r="H2411" s="3"/>
      <c r="I2411" s="3"/>
      <c r="J2411" s="2"/>
      <c r="K2411" s="2"/>
      <c r="L2411" s="2"/>
      <c r="M2411" s="2"/>
      <c r="N2411" s="2"/>
      <c r="O2411" s="2"/>
      <c r="P2411" s="2"/>
      <c r="Q2411" s="2"/>
      <c r="R2411" s="2"/>
      <c r="S2411" s="2"/>
    </row>
    <row r="2412" spans="8:19">
      <c r="H2412" s="3"/>
      <c r="I2412" s="3"/>
      <c r="J2412" s="2"/>
      <c r="K2412" s="2"/>
      <c r="L2412" s="2"/>
      <c r="M2412" s="2"/>
      <c r="N2412" s="2"/>
      <c r="O2412" s="2"/>
      <c r="P2412" s="2"/>
      <c r="Q2412" s="2"/>
      <c r="R2412" s="2"/>
      <c r="S2412" s="2"/>
    </row>
    <row r="2413" spans="8:19">
      <c r="H2413" s="3"/>
      <c r="I2413" s="3"/>
      <c r="J2413" s="2"/>
      <c r="K2413" s="2"/>
      <c r="L2413" s="2"/>
      <c r="M2413" s="2"/>
      <c r="N2413" s="2"/>
      <c r="O2413" s="2"/>
      <c r="P2413" s="2"/>
      <c r="Q2413" s="2"/>
      <c r="R2413" s="2"/>
      <c r="S2413" s="2"/>
    </row>
    <row r="2414" spans="8:19">
      <c r="H2414" s="3"/>
      <c r="I2414" s="3"/>
      <c r="J2414" s="2"/>
      <c r="K2414" s="2"/>
      <c r="L2414" s="2"/>
      <c r="M2414" s="2"/>
      <c r="N2414" s="2"/>
      <c r="O2414" s="2"/>
      <c r="P2414" s="2"/>
      <c r="Q2414" s="2"/>
      <c r="R2414" s="2"/>
      <c r="S2414" s="2"/>
    </row>
    <row r="2415" spans="8:19">
      <c r="H2415" s="3"/>
      <c r="I2415" s="3"/>
      <c r="J2415" s="2"/>
      <c r="K2415" s="2"/>
      <c r="L2415" s="2"/>
      <c r="M2415" s="2"/>
      <c r="N2415" s="2"/>
      <c r="O2415" s="2"/>
      <c r="P2415" s="2"/>
      <c r="Q2415" s="2"/>
      <c r="R2415" s="2"/>
      <c r="S2415" s="2"/>
    </row>
    <row r="2416" spans="8:19">
      <c r="H2416" s="3"/>
      <c r="I2416" s="3"/>
      <c r="J2416" s="2"/>
      <c r="K2416" s="2"/>
      <c r="L2416" s="2"/>
      <c r="M2416" s="2"/>
      <c r="N2416" s="2"/>
      <c r="O2416" s="2"/>
      <c r="P2416" s="2"/>
      <c r="Q2416" s="2"/>
      <c r="R2416" s="2"/>
      <c r="S2416" s="2"/>
    </row>
    <row r="2417" spans="8:19">
      <c r="H2417" s="3"/>
      <c r="I2417" s="3"/>
      <c r="J2417" s="2"/>
      <c r="K2417" s="2"/>
      <c r="L2417" s="2"/>
      <c r="M2417" s="2"/>
      <c r="N2417" s="2"/>
      <c r="O2417" s="2"/>
      <c r="P2417" s="2"/>
      <c r="Q2417" s="2"/>
      <c r="R2417" s="2"/>
      <c r="S2417" s="2"/>
    </row>
    <row r="2418" spans="8:19">
      <c r="H2418" s="3"/>
      <c r="I2418" s="3"/>
      <c r="J2418" s="2"/>
      <c r="K2418" s="2"/>
      <c r="L2418" s="2"/>
      <c r="M2418" s="2"/>
      <c r="N2418" s="2"/>
      <c r="O2418" s="2"/>
      <c r="P2418" s="2"/>
      <c r="Q2418" s="2"/>
      <c r="R2418" s="2"/>
      <c r="S2418" s="2"/>
    </row>
    <row r="2419" spans="8:19">
      <c r="H2419" s="3"/>
      <c r="I2419" s="3"/>
      <c r="J2419" s="2"/>
      <c r="K2419" s="2"/>
      <c r="L2419" s="2"/>
      <c r="M2419" s="2"/>
      <c r="N2419" s="2"/>
      <c r="O2419" s="2"/>
      <c r="P2419" s="2"/>
      <c r="Q2419" s="2"/>
      <c r="R2419" s="2"/>
      <c r="S2419" s="2"/>
    </row>
    <row r="2420" spans="8:19">
      <c r="H2420" s="3"/>
      <c r="I2420" s="3"/>
      <c r="J2420" s="2"/>
      <c r="K2420" s="2"/>
      <c r="L2420" s="2"/>
      <c r="M2420" s="2"/>
      <c r="N2420" s="2"/>
      <c r="O2420" s="2"/>
      <c r="P2420" s="2"/>
      <c r="Q2420" s="2"/>
      <c r="R2420" s="2"/>
      <c r="S2420" s="2"/>
    </row>
    <row r="2421" spans="8:19">
      <c r="H2421" s="3"/>
      <c r="I2421" s="3"/>
      <c r="J2421" s="2"/>
      <c r="K2421" s="2"/>
      <c r="L2421" s="2"/>
      <c r="M2421" s="2"/>
      <c r="N2421" s="2"/>
      <c r="O2421" s="2"/>
      <c r="P2421" s="2"/>
      <c r="Q2421" s="2"/>
      <c r="R2421" s="2"/>
      <c r="S2421" s="2"/>
    </row>
    <row r="2422" spans="8:19">
      <c r="H2422" s="3"/>
      <c r="I2422" s="3"/>
      <c r="J2422" s="2"/>
      <c r="K2422" s="2"/>
      <c r="L2422" s="2"/>
      <c r="M2422" s="2"/>
      <c r="N2422" s="2"/>
      <c r="O2422" s="2"/>
      <c r="P2422" s="2"/>
      <c r="Q2422" s="2"/>
      <c r="R2422" s="2"/>
      <c r="S2422" s="2"/>
    </row>
    <row r="2423" spans="8:19">
      <c r="H2423" s="3"/>
      <c r="I2423" s="3"/>
      <c r="J2423" s="2"/>
      <c r="K2423" s="2"/>
      <c r="L2423" s="2"/>
      <c r="M2423" s="2"/>
      <c r="N2423" s="2"/>
      <c r="O2423" s="2"/>
      <c r="P2423" s="2"/>
      <c r="Q2423" s="2"/>
      <c r="R2423" s="2"/>
      <c r="S2423" s="2"/>
    </row>
    <row r="2424" spans="8:19">
      <c r="H2424" s="3"/>
      <c r="I2424" s="3"/>
      <c r="J2424" s="2"/>
      <c r="K2424" s="2"/>
      <c r="L2424" s="2"/>
      <c r="M2424" s="2"/>
      <c r="N2424" s="2"/>
      <c r="O2424" s="2"/>
      <c r="P2424" s="2"/>
      <c r="Q2424" s="2"/>
      <c r="R2424" s="2"/>
      <c r="S2424" s="2"/>
    </row>
    <row r="2425" spans="8:19">
      <c r="H2425" s="3"/>
      <c r="I2425" s="3"/>
      <c r="J2425" s="2"/>
      <c r="K2425" s="2"/>
      <c r="L2425" s="2"/>
      <c r="M2425" s="2"/>
      <c r="N2425" s="2"/>
      <c r="O2425" s="2"/>
      <c r="P2425" s="2"/>
      <c r="Q2425" s="2"/>
      <c r="R2425" s="2"/>
      <c r="S2425" s="2"/>
    </row>
    <row r="2426" spans="8:19">
      <c r="H2426" s="3"/>
      <c r="I2426" s="3"/>
      <c r="J2426" s="2"/>
      <c r="K2426" s="2"/>
      <c r="L2426" s="2"/>
      <c r="M2426" s="2"/>
      <c r="N2426" s="2"/>
      <c r="O2426" s="2"/>
      <c r="P2426" s="2"/>
      <c r="Q2426" s="2"/>
      <c r="R2426" s="2"/>
      <c r="S2426" s="2"/>
    </row>
    <row r="2427" spans="8:19">
      <c r="H2427" s="3"/>
      <c r="I2427" s="3"/>
      <c r="J2427" s="2"/>
      <c r="K2427" s="2"/>
      <c r="L2427" s="2"/>
      <c r="M2427" s="2"/>
      <c r="N2427" s="2"/>
      <c r="O2427" s="2"/>
      <c r="P2427" s="2"/>
      <c r="Q2427" s="2"/>
      <c r="R2427" s="2"/>
      <c r="S2427" s="2"/>
    </row>
    <row r="2428" spans="8:19">
      <c r="H2428" s="3"/>
      <c r="I2428" s="3"/>
      <c r="J2428" s="2"/>
      <c r="K2428" s="2"/>
      <c r="L2428" s="2"/>
      <c r="M2428" s="2"/>
      <c r="N2428" s="2"/>
      <c r="O2428" s="2"/>
      <c r="P2428" s="2"/>
      <c r="Q2428" s="2"/>
      <c r="R2428" s="2"/>
      <c r="S2428" s="2"/>
    </row>
    <row r="2429" spans="8:19">
      <c r="H2429" s="3"/>
      <c r="I2429" s="3"/>
      <c r="J2429" s="2"/>
      <c r="K2429" s="2"/>
      <c r="L2429" s="2"/>
      <c r="M2429" s="2"/>
      <c r="N2429" s="2"/>
      <c r="O2429" s="2"/>
      <c r="P2429" s="2"/>
      <c r="Q2429" s="2"/>
      <c r="R2429" s="2"/>
      <c r="S2429" s="2"/>
    </row>
    <row r="2430" spans="8:19">
      <c r="H2430" s="3"/>
      <c r="I2430" s="3"/>
      <c r="J2430" s="2"/>
      <c r="K2430" s="2"/>
      <c r="L2430" s="2"/>
      <c r="M2430" s="2"/>
      <c r="N2430" s="2"/>
      <c r="O2430" s="2"/>
      <c r="P2430" s="2"/>
      <c r="Q2430" s="2"/>
      <c r="R2430" s="2"/>
      <c r="S2430" s="2"/>
    </row>
    <row r="2431" spans="8:19">
      <c r="H2431" s="3"/>
      <c r="I2431" s="3"/>
      <c r="J2431" s="2"/>
      <c r="K2431" s="2"/>
      <c r="L2431" s="2"/>
      <c r="M2431" s="2"/>
      <c r="N2431" s="2"/>
      <c r="O2431" s="2"/>
      <c r="P2431" s="2"/>
      <c r="Q2431" s="2"/>
      <c r="R2431" s="2"/>
      <c r="S2431" s="2"/>
    </row>
    <row r="2432" spans="8:19">
      <c r="H2432" s="3"/>
      <c r="I2432" s="3"/>
      <c r="J2432" s="2"/>
      <c r="K2432" s="2"/>
      <c r="L2432" s="2"/>
      <c r="M2432" s="2"/>
      <c r="N2432" s="2"/>
      <c r="O2432" s="2"/>
      <c r="P2432" s="2"/>
      <c r="Q2432" s="2"/>
      <c r="R2432" s="2"/>
      <c r="S2432" s="2"/>
    </row>
    <row r="2433" spans="8:19">
      <c r="H2433" s="3"/>
      <c r="I2433" s="3"/>
      <c r="J2433" s="2"/>
      <c r="K2433" s="2"/>
      <c r="L2433" s="2"/>
      <c r="M2433" s="2"/>
      <c r="N2433" s="2"/>
      <c r="O2433" s="2"/>
      <c r="P2433" s="2"/>
      <c r="Q2433" s="2"/>
      <c r="R2433" s="2"/>
      <c r="S2433" s="2"/>
    </row>
    <row r="2434" spans="8:19">
      <c r="H2434" s="3"/>
      <c r="I2434" s="3"/>
      <c r="J2434" s="2"/>
      <c r="K2434" s="2"/>
      <c r="L2434" s="2"/>
      <c r="M2434" s="2"/>
      <c r="N2434" s="2"/>
      <c r="O2434" s="2"/>
      <c r="P2434" s="2"/>
      <c r="Q2434" s="2"/>
      <c r="R2434" s="2"/>
      <c r="S2434" s="2"/>
    </row>
    <row r="2435" spans="8:19">
      <c r="H2435" s="3"/>
      <c r="I2435" s="3"/>
      <c r="J2435" s="2"/>
      <c r="K2435" s="2"/>
      <c r="L2435" s="2"/>
      <c r="M2435" s="2"/>
      <c r="N2435" s="2"/>
      <c r="O2435" s="2"/>
      <c r="P2435" s="2"/>
      <c r="Q2435" s="2"/>
      <c r="R2435" s="2"/>
      <c r="S2435" s="2"/>
    </row>
    <row r="2436" spans="8:19">
      <c r="H2436" s="3"/>
      <c r="I2436" s="3"/>
      <c r="J2436" s="2"/>
      <c r="K2436" s="2"/>
      <c r="L2436" s="2"/>
      <c r="M2436" s="2"/>
      <c r="N2436" s="2"/>
      <c r="O2436" s="2"/>
      <c r="P2436" s="2"/>
      <c r="Q2436" s="2"/>
      <c r="R2436" s="2"/>
      <c r="S2436" s="2"/>
    </row>
    <row r="2437" spans="8:19">
      <c r="H2437" s="3"/>
      <c r="I2437" s="3"/>
      <c r="J2437" s="2"/>
      <c r="K2437" s="2"/>
      <c r="L2437" s="2"/>
      <c r="M2437" s="2"/>
      <c r="N2437" s="2"/>
      <c r="O2437" s="2"/>
      <c r="P2437" s="2"/>
      <c r="Q2437" s="2"/>
      <c r="R2437" s="2"/>
      <c r="S2437" s="2"/>
    </row>
    <row r="2438" spans="8:19">
      <c r="H2438" s="3"/>
      <c r="I2438" s="3"/>
      <c r="J2438" s="2"/>
      <c r="K2438" s="2"/>
      <c r="L2438" s="2"/>
      <c r="M2438" s="2"/>
      <c r="N2438" s="2"/>
      <c r="O2438" s="2"/>
      <c r="P2438" s="2"/>
      <c r="Q2438" s="2"/>
      <c r="R2438" s="2"/>
      <c r="S2438" s="2"/>
    </row>
    <row r="2439" spans="8:19">
      <c r="H2439" s="3"/>
      <c r="I2439" s="3"/>
      <c r="J2439" s="2"/>
      <c r="K2439" s="2"/>
      <c r="L2439" s="2"/>
      <c r="M2439" s="2"/>
      <c r="N2439" s="2"/>
      <c r="O2439" s="2"/>
      <c r="P2439" s="2"/>
      <c r="Q2439" s="2"/>
      <c r="R2439" s="2"/>
      <c r="S2439" s="2"/>
    </row>
    <row r="2440" spans="8:19">
      <c r="H2440" s="3"/>
      <c r="I2440" s="3"/>
      <c r="J2440" s="2"/>
      <c r="K2440" s="2"/>
      <c r="L2440" s="2"/>
      <c r="M2440" s="2"/>
      <c r="N2440" s="2"/>
      <c r="O2440" s="2"/>
      <c r="P2440" s="2"/>
      <c r="Q2440" s="2"/>
      <c r="R2440" s="2"/>
      <c r="S2440" s="2"/>
    </row>
    <row r="2441" spans="8:19">
      <c r="H2441" s="3"/>
      <c r="I2441" s="3"/>
      <c r="J2441" s="2"/>
      <c r="K2441" s="2"/>
      <c r="L2441" s="2"/>
      <c r="M2441" s="2"/>
      <c r="N2441" s="2"/>
      <c r="O2441" s="2"/>
      <c r="P2441" s="2"/>
      <c r="Q2441" s="2"/>
      <c r="R2441" s="2"/>
      <c r="S2441" s="2"/>
    </row>
    <row r="2442" spans="8:19">
      <c r="H2442" s="3"/>
      <c r="I2442" s="3"/>
      <c r="J2442" s="2"/>
      <c r="K2442" s="2"/>
      <c r="L2442" s="2"/>
      <c r="M2442" s="2"/>
      <c r="N2442" s="2"/>
      <c r="O2442" s="2"/>
      <c r="P2442" s="2"/>
      <c r="Q2442" s="2"/>
      <c r="R2442" s="2"/>
      <c r="S2442" s="2"/>
    </row>
    <row r="2443" spans="8:19">
      <c r="H2443" s="3"/>
      <c r="I2443" s="3"/>
      <c r="J2443" s="2"/>
      <c r="K2443" s="2"/>
      <c r="L2443" s="2"/>
      <c r="M2443" s="2"/>
      <c r="N2443" s="2"/>
      <c r="O2443" s="2"/>
      <c r="P2443" s="2"/>
      <c r="Q2443" s="2"/>
      <c r="R2443" s="2"/>
      <c r="S2443" s="2"/>
    </row>
    <row r="2444" spans="8:19">
      <c r="H2444" s="3"/>
      <c r="I2444" s="3"/>
      <c r="J2444" s="2"/>
      <c r="K2444" s="2"/>
      <c r="L2444" s="2"/>
      <c r="M2444" s="2"/>
      <c r="N2444" s="2"/>
      <c r="O2444" s="2"/>
      <c r="P2444" s="2"/>
      <c r="Q2444" s="2"/>
      <c r="R2444" s="2"/>
      <c r="S2444" s="2"/>
    </row>
    <row r="2445" spans="8:19">
      <c r="H2445" s="3"/>
      <c r="I2445" s="3"/>
      <c r="J2445" s="2"/>
      <c r="K2445" s="2"/>
      <c r="L2445" s="2"/>
      <c r="M2445" s="2"/>
      <c r="N2445" s="2"/>
      <c r="O2445" s="2"/>
      <c r="P2445" s="2"/>
      <c r="Q2445" s="2"/>
      <c r="R2445" s="2"/>
      <c r="S2445" s="2"/>
    </row>
    <row r="2446" spans="8:19">
      <c r="H2446" s="3"/>
      <c r="I2446" s="3"/>
      <c r="J2446" s="2"/>
      <c r="K2446" s="2"/>
      <c r="L2446" s="2"/>
      <c r="M2446" s="2"/>
      <c r="N2446" s="2"/>
      <c r="O2446" s="2"/>
      <c r="P2446" s="2"/>
      <c r="Q2446" s="2"/>
      <c r="R2446" s="2"/>
      <c r="S2446" s="2"/>
    </row>
    <row r="2447" spans="8:19">
      <c r="H2447" s="3"/>
      <c r="I2447" s="3"/>
      <c r="J2447" s="2"/>
      <c r="K2447" s="2"/>
      <c r="L2447" s="2"/>
      <c r="M2447" s="2"/>
      <c r="N2447" s="2"/>
      <c r="O2447" s="2"/>
      <c r="P2447" s="2"/>
      <c r="Q2447" s="2"/>
      <c r="R2447" s="2"/>
      <c r="S2447" s="2"/>
    </row>
    <row r="2448" spans="8:19">
      <c r="H2448" s="3"/>
      <c r="I2448" s="3"/>
      <c r="J2448" s="2"/>
      <c r="K2448" s="2"/>
      <c r="L2448" s="2"/>
      <c r="M2448" s="2"/>
      <c r="N2448" s="2"/>
      <c r="O2448" s="2"/>
      <c r="P2448" s="2"/>
      <c r="Q2448" s="2"/>
      <c r="R2448" s="2"/>
      <c r="S2448" s="2"/>
    </row>
    <row r="2449" spans="8:19">
      <c r="H2449" s="3"/>
      <c r="I2449" s="3"/>
      <c r="J2449" s="2"/>
      <c r="K2449" s="2"/>
      <c r="L2449" s="2"/>
      <c r="M2449" s="2"/>
      <c r="N2449" s="2"/>
      <c r="O2449" s="2"/>
      <c r="P2449" s="2"/>
      <c r="Q2449" s="2"/>
      <c r="R2449" s="2"/>
      <c r="S2449" s="2"/>
    </row>
    <row r="2450" spans="8:19">
      <c r="H2450" s="3"/>
      <c r="I2450" s="3"/>
      <c r="J2450" s="2"/>
      <c r="K2450" s="2"/>
      <c r="L2450" s="2"/>
      <c r="M2450" s="2"/>
      <c r="N2450" s="2"/>
      <c r="O2450" s="2"/>
      <c r="P2450" s="2"/>
      <c r="Q2450" s="2"/>
      <c r="R2450" s="2"/>
      <c r="S2450" s="2"/>
    </row>
    <row r="2451" spans="8:19">
      <c r="H2451" s="3"/>
      <c r="I2451" s="3"/>
      <c r="J2451" s="2"/>
      <c r="K2451" s="2"/>
      <c r="L2451" s="2"/>
      <c r="M2451" s="2"/>
      <c r="N2451" s="2"/>
      <c r="O2451" s="2"/>
      <c r="P2451" s="2"/>
      <c r="Q2451" s="2"/>
      <c r="R2451" s="2"/>
      <c r="S2451" s="2"/>
    </row>
    <row r="2452" spans="8:19">
      <c r="H2452" s="3"/>
      <c r="I2452" s="3"/>
      <c r="J2452" s="2"/>
      <c r="K2452" s="2"/>
      <c r="L2452" s="2"/>
      <c r="M2452" s="2"/>
      <c r="N2452" s="2"/>
      <c r="O2452" s="2"/>
      <c r="P2452" s="2"/>
      <c r="Q2452" s="2"/>
      <c r="R2452" s="2"/>
      <c r="S2452" s="2"/>
    </row>
    <row r="2453" spans="8:19">
      <c r="H2453" s="3"/>
      <c r="I2453" s="3"/>
      <c r="J2453" s="2"/>
      <c r="K2453" s="2"/>
      <c r="L2453" s="2"/>
      <c r="M2453" s="2"/>
      <c r="N2453" s="2"/>
      <c r="O2453" s="2"/>
      <c r="P2453" s="2"/>
      <c r="Q2453" s="2"/>
      <c r="R2453" s="2"/>
      <c r="S2453" s="2"/>
    </row>
    <row r="2454" spans="8:19">
      <c r="H2454" s="3"/>
      <c r="I2454" s="3"/>
      <c r="J2454" s="2"/>
      <c r="K2454" s="2"/>
      <c r="L2454" s="2"/>
      <c r="M2454" s="2"/>
      <c r="N2454" s="2"/>
      <c r="O2454" s="2"/>
      <c r="P2454" s="2"/>
      <c r="Q2454" s="2"/>
      <c r="R2454" s="2"/>
      <c r="S2454" s="2"/>
    </row>
    <row r="2455" spans="8:19">
      <c r="H2455" s="3"/>
      <c r="I2455" s="3"/>
      <c r="J2455" s="2"/>
      <c r="K2455" s="2"/>
      <c r="L2455" s="2"/>
      <c r="M2455" s="2"/>
      <c r="N2455" s="2"/>
      <c r="O2455" s="2"/>
      <c r="P2455" s="2"/>
      <c r="Q2455" s="2"/>
      <c r="R2455" s="2"/>
      <c r="S2455" s="2"/>
    </row>
    <row r="2456" spans="8:19">
      <c r="H2456" s="3"/>
      <c r="I2456" s="3"/>
      <c r="J2456" s="2"/>
      <c r="K2456" s="2"/>
      <c r="L2456" s="2"/>
      <c r="M2456" s="2"/>
      <c r="N2456" s="2"/>
      <c r="O2456" s="2"/>
      <c r="P2456" s="2"/>
      <c r="Q2456" s="2"/>
      <c r="R2456" s="2"/>
      <c r="S2456" s="2"/>
    </row>
    <row r="2457" spans="8:19">
      <c r="H2457" s="3"/>
      <c r="I2457" s="3"/>
      <c r="J2457" s="2"/>
      <c r="K2457" s="2"/>
      <c r="L2457" s="2"/>
      <c r="M2457" s="2"/>
      <c r="N2457" s="2"/>
      <c r="O2457" s="2"/>
      <c r="P2457" s="2"/>
      <c r="Q2457" s="2"/>
      <c r="R2457" s="2"/>
      <c r="S2457" s="2"/>
    </row>
    <row r="2458" spans="8:19">
      <c r="H2458" s="3"/>
      <c r="I2458" s="3"/>
      <c r="J2458" s="2"/>
      <c r="K2458" s="2"/>
      <c r="L2458" s="2"/>
      <c r="M2458" s="2"/>
      <c r="N2458" s="2"/>
      <c r="O2458" s="2"/>
      <c r="P2458" s="2"/>
      <c r="Q2458" s="2"/>
      <c r="R2458" s="2"/>
      <c r="S2458" s="2"/>
    </row>
    <row r="2459" spans="8:19">
      <c r="H2459" s="3"/>
      <c r="I2459" s="3"/>
      <c r="J2459" s="2"/>
      <c r="K2459" s="2"/>
      <c r="L2459" s="2"/>
      <c r="M2459" s="2"/>
      <c r="N2459" s="2"/>
      <c r="O2459" s="2"/>
      <c r="P2459" s="2"/>
      <c r="Q2459" s="2"/>
      <c r="R2459" s="2"/>
      <c r="S2459" s="2"/>
    </row>
    <row r="2460" spans="8:19">
      <c r="H2460" s="3"/>
      <c r="I2460" s="3"/>
      <c r="J2460" s="2"/>
      <c r="K2460" s="2"/>
      <c r="L2460" s="2"/>
      <c r="M2460" s="2"/>
      <c r="N2460" s="2"/>
      <c r="O2460" s="2"/>
      <c r="P2460" s="2"/>
      <c r="Q2460" s="2"/>
      <c r="R2460" s="2"/>
      <c r="S2460" s="2"/>
    </row>
    <row r="2461" spans="8:19">
      <c r="H2461" s="3"/>
      <c r="I2461" s="3"/>
      <c r="J2461" s="2"/>
      <c r="K2461" s="2"/>
      <c r="L2461" s="2"/>
      <c r="M2461" s="2"/>
      <c r="N2461" s="2"/>
      <c r="O2461" s="2"/>
      <c r="P2461" s="2"/>
      <c r="Q2461" s="2"/>
      <c r="R2461" s="2"/>
      <c r="S2461" s="2"/>
    </row>
    <row r="2462" spans="8:19">
      <c r="H2462" s="3"/>
      <c r="I2462" s="3"/>
      <c r="J2462" s="2"/>
      <c r="K2462" s="2"/>
      <c r="L2462" s="2"/>
      <c r="M2462" s="2"/>
      <c r="N2462" s="2"/>
      <c r="O2462" s="2"/>
      <c r="P2462" s="2"/>
      <c r="Q2462" s="2"/>
      <c r="R2462" s="2"/>
      <c r="S2462" s="2"/>
    </row>
    <row r="2463" spans="8:19">
      <c r="H2463" s="3"/>
      <c r="I2463" s="3"/>
      <c r="J2463" s="2"/>
      <c r="K2463" s="2"/>
      <c r="L2463" s="2"/>
      <c r="M2463" s="2"/>
      <c r="N2463" s="2"/>
      <c r="O2463" s="2"/>
      <c r="P2463" s="2"/>
      <c r="Q2463" s="2"/>
      <c r="R2463" s="2"/>
      <c r="S2463" s="2"/>
    </row>
    <row r="2464" spans="8:19">
      <c r="H2464" s="3"/>
      <c r="I2464" s="3"/>
      <c r="J2464" s="2"/>
      <c r="K2464" s="2"/>
      <c r="L2464" s="2"/>
      <c r="M2464" s="2"/>
      <c r="N2464" s="2"/>
      <c r="O2464" s="2"/>
      <c r="P2464" s="2"/>
      <c r="Q2464" s="2"/>
      <c r="R2464" s="2"/>
      <c r="S2464" s="2"/>
    </row>
    <row r="2465" spans="8:19">
      <c r="H2465" s="3"/>
      <c r="I2465" s="3"/>
      <c r="J2465" s="2"/>
      <c r="K2465" s="2"/>
      <c r="L2465" s="2"/>
      <c r="M2465" s="2"/>
      <c r="N2465" s="2"/>
      <c r="O2465" s="2"/>
      <c r="P2465" s="2"/>
      <c r="Q2465" s="2"/>
      <c r="R2465" s="2"/>
      <c r="S2465" s="2"/>
    </row>
    <row r="2466" spans="8:19">
      <c r="H2466" s="3"/>
      <c r="I2466" s="3"/>
      <c r="J2466" s="2"/>
      <c r="K2466" s="2"/>
      <c r="L2466" s="2"/>
      <c r="M2466" s="2"/>
      <c r="N2466" s="2"/>
      <c r="O2466" s="2"/>
      <c r="P2466" s="2"/>
      <c r="Q2466" s="2"/>
      <c r="R2466" s="2"/>
      <c r="S2466" s="2"/>
    </row>
    <row r="2467" spans="8:19">
      <c r="H2467" s="3"/>
      <c r="I2467" s="3"/>
      <c r="J2467" s="2"/>
      <c r="K2467" s="2"/>
      <c r="L2467" s="2"/>
      <c r="M2467" s="2"/>
      <c r="N2467" s="2"/>
      <c r="O2467" s="2"/>
      <c r="P2467" s="2"/>
      <c r="Q2467" s="2"/>
      <c r="R2467" s="2"/>
      <c r="S2467" s="2"/>
    </row>
    <row r="2468" spans="8:19">
      <c r="H2468" s="3"/>
      <c r="I2468" s="3"/>
      <c r="J2468" s="2"/>
      <c r="K2468" s="2"/>
      <c r="L2468" s="2"/>
      <c r="M2468" s="2"/>
      <c r="N2468" s="2"/>
      <c r="O2468" s="2"/>
      <c r="P2468" s="2"/>
      <c r="Q2468" s="2"/>
      <c r="R2468" s="2"/>
      <c r="S2468" s="2"/>
    </row>
    <row r="2469" spans="8:19">
      <c r="H2469" s="3"/>
      <c r="I2469" s="3"/>
      <c r="J2469" s="2"/>
      <c r="K2469" s="2"/>
      <c r="L2469" s="2"/>
      <c r="M2469" s="2"/>
      <c r="N2469" s="2"/>
      <c r="O2469" s="2"/>
      <c r="P2469" s="2"/>
      <c r="Q2469" s="2"/>
      <c r="R2469" s="2"/>
      <c r="S2469" s="2"/>
    </row>
    <row r="2470" spans="8:19">
      <c r="H2470" s="3"/>
      <c r="I2470" s="3"/>
      <c r="J2470" s="2"/>
      <c r="K2470" s="2"/>
      <c r="L2470" s="2"/>
      <c r="M2470" s="2"/>
      <c r="N2470" s="2"/>
      <c r="O2470" s="2"/>
      <c r="P2470" s="2"/>
      <c r="Q2470" s="2"/>
      <c r="R2470" s="2"/>
      <c r="S2470" s="2"/>
    </row>
    <row r="2471" spans="8:19">
      <c r="H2471" s="3"/>
      <c r="I2471" s="3"/>
      <c r="J2471" s="2"/>
      <c r="K2471" s="2"/>
      <c r="L2471" s="2"/>
      <c r="M2471" s="2"/>
      <c r="N2471" s="2"/>
      <c r="O2471" s="2"/>
      <c r="P2471" s="2"/>
      <c r="Q2471" s="2"/>
      <c r="R2471" s="2"/>
      <c r="S2471" s="2"/>
    </row>
    <row r="2472" spans="8:19">
      <c r="H2472" s="3"/>
      <c r="I2472" s="3"/>
      <c r="J2472" s="2"/>
      <c r="K2472" s="2"/>
      <c r="L2472" s="2"/>
      <c r="M2472" s="2"/>
      <c r="N2472" s="2"/>
      <c r="O2472" s="2"/>
      <c r="P2472" s="2"/>
      <c r="Q2472" s="2"/>
      <c r="R2472" s="2"/>
      <c r="S2472" s="2"/>
    </row>
    <row r="2473" spans="8:19">
      <c r="H2473" s="3"/>
      <c r="I2473" s="3"/>
      <c r="J2473" s="2"/>
      <c r="K2473" s="2"/>
      <c r="L2473" s="2"/>
      <c r="M2473" s="2"/>
      <c r="N2473" s="2"/>
      <c r="O2473" s="2"/>
      <c r="P2473" s="2"/>
      <c r="Q2473" s="2"/>
      <c r="R2473" s="2"/>
      <c r="S2473" s="2"/>
    </row>
    <row r="2474" spans="8:19">
      <c r="H2474" s="3"/>
      <c r="I2474" s="3"/>
      <c r="J2474" s="2"/>
      <c r="K2474" s="2"/>
      <c r="L2474" s="2"/>
      <c r="M2474" s="2"/>
      <c r="N2474" s="2"/>
      <c r="O2474" s="2"/>
      <c r="P2474" s="2"/>
      <c r="Q2474" s="2"/>
      <c r="R2474" s="2"/>
      <c r="S2474" s="2"/>
    </row>
    <row r="2475" spans="8:19">
      <c r="H2475" s="3"/>
      <c r="I2475" s="3"/>
      <c r="J2475" s="2"/>
      <c r="K2475" s="2"/>
      <c r="L2475" s="2"/>
      <c r="M2475" s="2"/>
      <c r="N2475" s="2"/>
      <c r="O2475" s="2"/>
      <c r="P2475" s="2"/>
      <c r="Q2475" s="2"/>
      <c r="R2475" s="2"/>
      <c r="S2475" s="2"/>
    </row>
    <row r="2476" spans="8:19">
      <c r="H2476" s="3"/>
      <c r="I2476" s="3"/>
      <c r="J2476" s="2"/>
      <c r="K2476" s="2"/>
      <c r="L2476" s="2"/>
      <c r="M2476" s="2"/>
      <c r="N2476" s="2"/>
      <c r="O2476" s="2"/>
      <c r="P2476" s="2"/>
      <c r="Q2476" s="2"/>
      <c r="R2476" s="2"/>
      <c r="S2476" s="2"/>
    </row>
    <row r="2477" spans="8:19">
      <c r="H2477" s="3"/>
      <c r="I2477" s="3"/>
      <c r="J2477" s="2"/>
      <c r="K2477" s="2"/>
      <c r="L2477" s="2"/>
      <c r="M2477" s="2"/>
      <c r="N2477" s="2"/>
      <c r="O2477" s="2"/>
      <c r="P2477" s="2"/>
      <c r="Q2477" s="2"/>
      <c r="R2477" s="2"/>
      <c r="S2477" s="2"/>
    </row>
    <row r="2478" spans="8:19">
      <c r="H2478" s="3"/>
      <c r="I2478" s="3"/>
      <c r="J2478" s="2"/>
      <c r="K2478" s="2"/>
      <c r="L2478" s="2"/>
      <c r="M2478" s="2"/>
      <c r="N2478" s="2"/>
      <c r="O2478" s="2"/>
      <c r="P2478" s="2"/>
      <c r="Q2478" s="2"/>
      <c r="R2478" s="2"/>
      <c r="S2478" s="2"/>
    </row>
    <row r="2479" spans="8:19">
      <c r="H2479" s="3"/>
      <c r="I2479" s="3"/>
      <c r="J2479" s="2"/>
      <c r="K2479" s="2"/>
      <c r="L2479" s="2"/>
      <c r="M2479" s="2"/>
      <c r="N2479" s="2"/>
      <c r="O2479" s="2"/>
      <c r="P2479" s="2"/>
      <c r="Q2479" s="2"/>
      <c r="R2479" s="2"/>
      <c r="S2479" s="2"/>
    </row>
    <row r="2480" spans="8:19">
      <c r="H2480" s="3"/>
      <c r="I2480" s="3"/>
      <c r="J2480" s="2"/>
      <c r="K2480" s="2"/>
      <c r="L2480" s="2"/>
      <c r="M2480" s="2"/>
      <c r="N2480" s="2"/>
      <c r="O2480" s="2"/>
      <c r="P2480" s="2"/>
      <c r="Q2480" s="2"/>
      <c r="R2480" s="2"/>
      <c r="S2480" s="2"/>
    </row>
    <row r="2481" spans="8:19">
      <c r="H2481" s="3"/>
      <c r="I2481" s="3"/>
      <c r="J2481" s="2"/>
      <c r="K2481" s="2"/>
      <c r="L2481" s="2"/>
      <c r="M2481" s="2"/>
      <c r="N2481" s="2"/>
      <c r="O2481" s="2"/>
      <c r="P2481" s="2"/>
      <c r="Q2481" s="2"/>
      <c r="R2481" s="2"/>
      <c r="S2481" s="2"/>
    </row>
    <row r="2482" spans="8:19">
      <c r="H2482" s="3"/>
      <c r="I2482" s="3"/>
      <c r="J2482" s="2"/>
      <c r="K2482" s="2"/>
      <c r="L2482" s="2"/>
      <c r="M2482" s="2"/>
      <c r="N2482" s="2"/>
      <c r="O2482" s="2"/>
      <c r="P2482" s="2"/>
      <c r="Q2482" s="2"/>
      <c r="R2482" s="2"/>
      <c r="S2482" s="2"/>
    </row>
    <row r="2483" spans="8:19">
      <c r="H2483" s="3"/>
      <c r="I2483" s="3"/>
      <c r="J2483" s="2"/>
      <c r="K2483" s="2"/>
      <c r="L2483" s="2"/>
      <c r="M2483" s="2"/>
      <c r="N2483" s="2"/>
      <c r="O2483" s="2"/>
      <c r="P2483" s="2"/>
      <c r="Q2483" s="2"/>
      <c r="R2483" s="2"/>
      <c r="S2483" s="2"/>
    </row>
    <row r="2484" spans="8:19">
      <c r="H2484" s="3"/>
      <c r="I2484" s="3"/>
      <c r="J2484" s="2"/>
      <c r="K2484" s="2"/>
      <c r="L2484" s="2"/>
      <c r="M2484" s="2"/>
      <c r="N2484" s="2"/>
      <c r="O2484" s="2"/>
      <c r="P2484" s="2"/>
      <c r="Q2484" s="2"/>
      <c r="R2484" s="2"/>
      <c r="S2484" s="2"/>
    </row>
    <row r="2485" spans="8:19">
      <c r="H2485" s="3"/>
      <c r="I2485" s="3"/>
      <c r="J2485" s="2"/>
      <c r="K2485" s="2"/>
      <c r="L2485" s="2"/>
      <c r="M2485" s="2"/>
      <c r="N2485" s="2"/>
      <c r="O2485" s="2"/>
      <c r="P2485" s="2"/>
      <c r="Q2485" s="2"/>
      <c r="R2485" s="2"/>
      <c r="S2485" s="2"/>
    </row>
    <row r="2486" spans="8:19">
      <c r="H2486" s="3"/>
      <c r="I2486" s="3"/>
      <c r="J2486" s="2"/>
      <c r="K2486" s="2"/>
      <c r="L2486" s="2"/>
      <c r="M2486" s="2"/>
      <c r="N2486" s="2"/>
      <c r="O2486" s="2"/>
      <c r="P2486" s="2"/>
      <c r="Q2486" s="2"/>
      <c r="R2486" s="2"/>
      <c r="S2486" s="2"/>
    </row>
    <row r="2487" spans="8:19">
      <c r="H2487" s="3"/>
      <c r="I2487" s="3"/>
      <c r="J2487" s="2"/>
      <c r="K2487" s="2"/>
      <c r="L2487" s="2"/>
      <c r="M2487" s="2"/>
      <c r="N2487" s="2"/>
      <c r="O2487" s="2"/>
      <c r="P2487" s="2"/>
      <c r="Q2487" s="2"/>
      <c r="R2487" s="2"/>
      <c r="S2487" s="2"/>
    </row>
    <row r="2488" spans="8:19">
      <c r="H2488" s="3"/>
      <c r="I2488" s="3"/>
      <c r="J2488" s="2"/>
      <c r="K2488" s="2"/>
      <c r="L2488" s="2"/>
      <c r="M2488" s="2"/>
      <c r="N2488" s="2"/>
      <c r="O2488" s="2"/>
      <c r="P2488" s="2"/>
      <c r="Q2488" s="2"/>
      <c r="R2488" s="2"/>
      <c r="S2488" s="2"/>
    </row>
    <row r="2489" spans="8:19">
      <c r="H2489" s="3"/>
      <c r="I2489" s="3"/>
      <c r="J2489" s="2"/>
      <c r="K2489" s="2"/>
      <c r="L2489" s="2"/>
      <c r="M2489" s="2"/>
      <c r="N2489" s="2"/>
      <c r="O2489" s="2"/>
      <c r="P2489" s="2"/>
      <c r="Q2489" s="2"/>
      <c r="R2489" s="2"/>
      <c r="S2489" s="2"/>
    </row>
    <row r="2490" spans="8:19">
      <c r="H2490" s="3"/>
      <c r="I2490" s="3"/>
      <c r="J2490" s="2"/>
      <c r="K2490" s="2"/>
      <c r="L2490" s="2"/>
      <c r="M2490" s="2"/>
      <c r="N2490" s="2"/>
      <c r="O2490" s="2"/>
      <c r="P2490" s="2"/>
      <c r="Q2490" s="2"/>
      <c r="R2490" s="2"/>
      <c r="S2490" s="2"/>
    </row>
    <row r="2491" spans="8:19">
      <c r="H2491" s="3"/>
      <c r="I2491" s="3"/>
      <c r="J2491" s="2"/>
      <c r="K2491" s="2"/>
      <c r="L2491" s="2"/>
      <c r="M2491" s="2"/>
      <c r="N2491" s="2"/>
      <c r="O2491" s="2"/>
      <c r="P2491" s="2"/>
      <c r="Q2491" s="2"/>
      <c r="R2491" s="2"/>
      <c r="S2491" s="2"/>
    </row>
    <row r="2492" spans="8:19">
      <c r="H2492" s="3"/>
      <c r="I2492" s="3"/>
      <c r="J2492" s="2"/>
      <c r="K2492" s="2"/>
      <c r="L2492" s="2"/>
      <c r="M2492" s="2"/>
      <c r="N2492" s="2"/>
      <c r="O2492" s="2"/>
      <c r="P2492" s="2"/>
      <c r="Q2492" s="2"/>
      <c r="R2492" s="2"/>
      <c r="S2492" s="2"/>
    </row>
    <row r="2493" spans="8:19">
      <c r="H2493" s="3"/>
      <c r="I2493" s="3"/>
      <c r="J2493" s="2"/>
      <c r="K2493" s="2"/>
      <c r="L2493" s="2"/>
      <c r="M2493" s="2"/>
      <c r="N2493" s="2"/>
      <c r="O2493" s="2"/>
      <c r="P2493" s="2"/>
      <c r="Q2493" s="2"/>
      <c r="R2493" s="2"/>
      <c r="S2493" s="2"/>
    </row>
    <row r="2494" spans="8:19">
      <c r="H2494" s="3"/>
      <c r="I2494" s="3"/>
      <c r="J2494" s="2"/>
      <c r="K2494" s="2"/>
      <c r="L2494" s="2"/>
      <c r="M2494" s="2"/>
      <c r="N2494" s="2"/>
      <c r="O2494" s="2"/>
      <c r="P2494" s="2"/>
      <c r="Q2494" s="2"/>
      <c r="R2494" s="2"/>
      <c r="S2494" s="2"/>
    </row>
    <row r="2495" spans="8:19">
      <c r="H2495" s="3"/>
      <c r="I2495" s="3"/>
      <c r="J2495" s="2"/>
      <c r="K2495" s="2"/>
      <c r="L2495" s="2"/>
      <c r="M2495" s="2"/>
      <c r="N2495" s="2"/>
      <c r="O2495" s="2"/>
      <c r="P2495" s="2"/>
      <c r="Q2495" s="2"/>
      <c r="R2495" s="2"/>
      <c r="S2495" s="2"/>
    </row>
    <row r="2496" spans="8:19">
      <c r="H2496" s="3"/>
      <c r="I2496" s="3"/>
      <c r="J2496" s="2"/>
      <c r="K2496" s="2"/>
      <c r="L2496" s="2"/>
      <c r="M2496" s="2"/>
      <c r="N2496" s="2"/>
      <c r="O2496" s="2"/>
      <c r="P2496" s="2"/>
      <c r="Q2496" s="2"/>
      <c r="R2496" s="2"/>
      <c r="S2496" s="2"/>
    </row>
    <row r="2497" spans="8:19">
      <c r="H2497" s="3"/>
      <c r="I2497" s="3"/>
      <c r="J2497" s="2"/>
      <c r="K2497" s="2"/>
      <c r="L2497" s="2"/>
      <c r="M2497" s="2"/>
      <c r="N2497" s="2"/>
      <c r="O2497" s="2"/>
      <c r="P2497" s="2"/>
      <c r="Q2497" s="2"/>
      <c r="R2497" s="2"/>
      <c r="S2497" s="2"/>
    </row>
    <row r="2498" spans="8:19">
      <c r="H2498" s="3"/>
      <c r="I2498" s="3"/>
      <c r="J2498" s="2"/>
      <c r="K2498" s="2"/>
      <c r="L2498" s="2"/>
      <c r="M2498" s="2"/>
      <c r="N2498" s="2"/>
      <c r="O2498" s="2"/>
      <c r="P2498" s="2"/>
      <c r="Q2498" s="2"/>
      <c r="R2498" s="2"/>
      <c r="S2498" s="2"/>
    </row>
    <row r="2499" spans="8:19">
      <c r="H2499" s="3"/>
      <c r="I2499" s="3"/>
      <c r="J2499" s="2"/>
      <c r="K2499" s="2"/>
      <c r="L2499" s="2"/>
      <c r="M2499" s="2"/>
      <c r="N2499" s="2"/>
      <c r="O2499" s="2"/>
      <c r="P2499" s="2"/>
      <c r="Q2499" s="2"/>
      <c r="R2499" s="2"/>
      <c r="S2499" s="2"/>
    </row>
    <row r="2500" spans="8:19">
      <c r="H2500" s="3"/>
      <c r="I2500" s="3"/>
      <c r="J2500" s="2"/>
      <c r="K2500" s="2"/>
      <c r="L2500" s="2"/>
      <c r="M2500" s="2"/>
      <c r="N2500" s="2"/>
      <c r="O2500" s="2"/>
      <c r="P2500" s="2"/>
      <c r="Q2500" s="2"/>
      <c r="R2500" s="2"/>
      <c r="S2500" s="2"/>
    </row>
    <row r="2501" spans="8:19">
      <c r="H2501" s="3"/>
      <c r="I2501" s="3"/>
      <c r="J2501" s="2"/>
      <c r="K2501" s="2"/>
      <c r="L2501" s="2"/>
      <c r="M2501" s="2"/>
      <c r="N2501" s="2"/>
      <c r="O2501" s="2"/>
      <c r="P2501" s="2"/>
      <c r="Q2501" s="2"/>
      <c r="R2501" s="2"/>
      <c r="S2501" s="2"/>
    </row>
    <row r="2502" spans="8:19">
      <c r="H2502" s="3"/>
      <c r="I2502" s="3"/>
      <c r="J2502" s="2"/>
      <c r="K2502" s="2"/>
      <c r="L2502" s="2"/>
      <c r="M2502" s="2"/>
      <c r="N2502" s="2"/>
      <c r="O2502" s="2"/>
      <c r="P2502" s="2"/>
      <c r="Q2502" s="2"/>
      <c r="R2502" s="2"/>
      <c r="S2502" s="2"/>
    </row>
    <row r="2503" spans="8:19">
      <c r="H2503" s="3"/>
      <c r="I2503" s="3"/>
      <c r="J2503" s="2"/>
      <c r="K2503" s="2"/>
      <c r="L2503" s="2"/>
      <c r="M2503" s="2"/>
      <c r="N2503" s="2"/>
      <c r="O2503" s="2"/>
      <c r="P2503" s="2"/>
      <c r="Q2503" s="2"/>
      <c r="R2503" s="2"/>
      <c r="S2503" s="2"/>
    </row>
    <row r="2504" spans="8:19">
      <c r="H2504" s="3"/>
      <c r="I2504" s="3"/>
      <c r="J2504" s="2"/>
      <c r="K2504" s="2"/>
      <c r="L2504" s="2"/>
      <c r="M2504" s="2"/>
      <c r="N2504" s="2"/>
      <c r="O2504" s="2"/>
      <c r="P2504" s="2"/>
      <c r="Q2504" s="2"/>
      <c r="R2504" s="2"/>
      <c r="S2504" s="2"/>
    </row>
    <row r="2505" spans="8:19">
      <c r="H2505" s="3"/>
      <c r="I2505" s="3"/>
      <c r="J2505" s="2"/>
      <c r="K2505" s="2"/>
      <c r="L2505" s="2"/>
      <c r="M2505" s="2"/>
      <c r="N2505" s="2"/>
      <c r="O2505" s="2"/>
      <c r="P2505" s="2"/>
      <c r="Q2505" s="2"/>
      <c r="R2505" s="2"/>
      <c r="S2505" s="2"/>
    </row>
    <row r="2506" spans="8:19">
      <c r="H2506" s="3"/>
      <c r="I2506" s="3"/>
      <c r="J2506" s="2"/>
      <c r="K2506" s="2"/>
      <c r="L2506" s="2"/>
      <c r="M2506" s="2"/>
      <c r="N2506" s="2"/>
      <c r="O2506" s="2"/>
      <c r="P2506" s="2"/>
      <c r="Q2506" s="2"/>
      <c r="R2506" s="2"/>
      <c r="S2506" s="2"/>
    </row>
    <row r="2507" spans="8:19">
      <c r="H2507" s="3"/>
      <c r="I2507" s="3"/>
      <c r="J2507" s="2"/>
      <c r="K2507" s="2"/>
      <c r="L2507" s="2"/>
      <c r="M2507" s="2"/>
      <c r="N2507" s="2"/>
      <c r="O2507" s="2"/>
      <c r="P2507" s="2"/>
      <c r="Q2507" s="2"/>
      <c r="R2507" s="2"/>
      <c r="S2507" s="2"/>
    </row>
    <row r="2508" spans="8:19">
      <c r="H2508" s="3"/>
      <c r="I2508" s="3"/>
      <c r="J2508" s="2"/>
      <c r="K2508" s="2"/>
      <c r="L2508" s="2"/>
      <c r="M2508" s="2"/>
      <c r="N2508" s="2"/>
      <c r="O2508" s="2"/>
      <c r="P2508" s="2"/>
      <c r="Q2508" s="2"/>
      <c r="R2508" s="2"/>
      <c r="S2508" s="2"/>
    </row>
    <row r="2509" spans="8:19">
      <c r="H2509" s="3"/>
      <c r="I2509" s="3"/>
      <c r="J2509" s="2"/>
      <c r="K2509" s="2"/>
      <c r="L2509" s="2"/>
      <c r="M2509" s="2"/>
      <c r="N2509" s="2"/>
      <c r="O2509" s="2"/>
      <c r="P2509" s="2"/>
      <c r="Q2509" s="2"/>
      <c r="R2509" s="2"/>
      <c r="S2509" s="2"/>
    </row>
    <row r="2510" spans="8:19">
      <c r="H2510" s="3"/>
      <c r="I2510" s="3"/>
      <c r="J2510" s="2"/>
      <c r="K2510" s="2"/>
      <c r="L2510" s="2"/>
      <c r="M2510" s="2"/>
      <c r="N2510" s="2"/>
      <c r="O2510" s="2"/>
      <c r="P2510" s="2"/>
      <c r="Q2510" s="2"/>
      <c r="R2510" s="2"/>
      <c r="S2510" s="2"/>
    </row>
    <row r="2511" spans="8:19">
      <c r="H2511" s="3"/>
      <c r="I2511" s="3"/>
      <c r="J2511" s="2"/>
      <c r="K2511" s="2"/>
      <c r="L2511" s="2"/>
      <c r="M2511" s="2"/>
      <c r="N2511" s="2"/>
      <c r="O2511" s="2"/>
      <c r="P2511" s="2"/>
      <c r="Q2511" s="2"/>
      <c r="R2511" s="2"/>
      <c r="S2511" s="2"/>
    </row>
    <row r="2512" spans="8:19">
      <c r="H2512" s="3"/>
      <c r="I2512" s="3"/>
      <c r="J2512" s="2"/>
      <c r="K2512" s="2"/>
      <c r="L2512" s="2"/>
      <c r="M2512" s="2"/>
      <c r="N2512" s="2"/>
      <c r="O2512" s="2"/>
      <c r="P2512" s="2"/>
      <c r="Q2512" s="2"/>
      <c r="R2512" s="2"/>
      <c r="S2512" s="2"/>
    </row>
    <row r="2513" spans="8:19">
      <c r="H2513" s="3"/>
      <c r="I2513" s="3"/>
      <c r="J2513" s="2"/>
      <c r="K2513" s="2"/>
      <c r="L2513" s="2"/>
      <c r="M2513" s="2"/>
      <c r="N2513" s="2"/>
      <c r="O2513" s="2"/>
      <c r="P2513" s="2"/>
      <c r="Q2513" s="2"/>
      <c r="R2513" s="2"/>
      <c r="S2513" s="2"/>
    </row>
    <row r="2514" spans="8:19">
      <c r="H2514" s="3"/>
      <c r="I2514" s="3"/>
      <c r="J2514" s="2"/>
      <c r="K2514" s="2"/>
      <c r="L2514" s="2"/>
      <c r="M2514" s="2"/>
      <c r="N2514" s="2"/>
      <c r="O2514" s="2"/>
      <c r="P2514" s="2"/>
      <c r="Q2514" s="2"/>
      <c r="R2514" s="2"/>
      <c r="S2514" s="2"/>
    </row>
    <row r="2515" spans="8:19">
      <c r="H2515" s="3"/>
      <c r="I2515" s="3"/>
      <c r="J2515" s="2"/>
      <c r="K2515" s="2"/>
      <c r="L2515" s="2"/>
      <c r="M2515" s="2"/>
      <c r="N2515" s="2"/>
      <c r="O2515" s="2"/>
      <c r="P2515" s="2"/>
      <c r="Q2515" s="2"/>
      <c r="R2515" s="2"/>
      <c r="S2515" s="2"/>
    </row>
    <row r="2516" spans="8:19">
      <c r="H2516" s="3"/>
      <c r="I2516" s="3"/>
      <c r="J2516" s="2"/>
      <c r="K2516" s="2"/>
      <c r="L2516" s="2"/>
      <c r="M2516" s="2"/>
      <c r="N2516" s="2"/>
      <c r="O2516" s="2"/>
      <c r="P2516" s="2"/>
      <c r="Q2516" s="2"/>
      <c r="R2516" s="2"/>
      <c r="S2516" s="2"/>
    </row>
    <row r="2517" spans="8:19">
      <c r="H2517" s="3"/>
      <c r="I2517" s="3"/>
      <c r="J2517" s="2"/>
      <c r="K2517" s="2"/>
      <c r="L2517" s="2"/>
      <c r="M2517" s="2"/>
      <c r="N2517" s="2"/>
      <c r="O2517" s="2"/>
      <c r="P2517" s="2"/>
      <c r="Q2517" s="2"/>
      <c r="R2517" s="2"/>
      <c r="S2517" s="2"/>
    </row>
    <row r="2518" spans="8:19">
      <c r="H2518" s="3"/>
      <c r="I2518" s="3"/>
      <c r="J2518" s="2"/>
      <c r="K2518" s="2"/>
      <c r="L2518" s="2"/>
      <c r="M2518" s="2"/>
      <c r="N2518" s="2"/>
      <c r="O2518" s="2"/>
      <c r="P2518" s="2"/>
      <c r="Q2518" s="2"/>
      <c r="R2518" s="2"/>
      <c r="S2518" s="2"/>
    </row>
    <row r="2519" spans="8:19">
      <c r="H2519" s="3"/>
      <c r="I2519" s="3"/>
      <c r="J2519" s="2"/>
      <c r="K2519" s="2"/>
      <c r="L2519" s="2"/>
      <c r="M2519" s="2"/>
      <c r="N2519" s="2"/>
      <c r="O2519" s="2"/>
      <c r="P2519" s="2"/>
      <c r="Q2519" s="2"/>
      <c r="R2519" s="2"/>
      <c r="S2519" s="2"/>
    </row>
    <row r="2520" spans="8:19">
      <c r="H2520" s="3"/>
      <c r="I2520" s="3"/>
      <c r="J2520" s="2"/>
      <c r="K2520" s="2"/>
      <c r="L2520" s="2"/>
      <c r="M2520" s="2"/>
      <c r="N2520" s="2"/>
      <c r="O2520" s="2"/>
      <c r="P2520" s="2"/>
      <c r="Q2520" s="2"/>
      <c r="R2520" s="2"/>
      <c r="S2520" s="2"/>
    </row>
    <row r="2521" spans="8:19">
      <c r="H2521" s="3"/>
      <c r="I2521" s="3"/>
      <c r="J2521" s="2"/>
      <c r="K2521" s="2"/>
      <c r="L2521" s="2"/>
      <c r="M2521" s="2"/>
      <c r="N2521" s="2"/>
      <c r="O2521" s="2"/>
      <c r="P2521" s="2"/>
      <c r="Q2521" s="2"/>
      <c r="R2521" s="2"/>
      <c r="S2521" s="2"/>
    </row>
    <row r="2522" spans="8:19">
      <c r="H2522" s="3"/>
      <c r="I2522" s="3"/>
      <c r="J2522" s="2"/>
      <c r="K2522" s="2"/>
      <c r="L2522" s="2"/>
      <c r="M2522" s="2"/>
      <c r="N2522" s="2"/>
      <c r="O2522" s="2"/>
      <c r="P2522" s="2"/>
      <c r="Q2522" s="2"/>
      <c r="R2522" s="2"/>
      <c r="S2522" s="2"/>
    </row>
    <row r="2523" spans="8:19">
      <c r="H2523" s="3"/>
      <c r="I2523" s="3"/>
      <c r="J2523" s="2"/>
      <c r="K2523" s="2"/>
      <c r="L2523" s="2"/>
      <c r="M2523" s="2"/>
      <c r="N2523" s="2"/>
      <c r="O2523" s="2"/>
      <c r="P2523" s="2"/>
      <c r="Q2523" s="2"/>
      <c r="R2523" s="2"/>
      <c r="S2523" s="2"/>
    </row>
    <row r="2524" spans="8:19">
      <c r="H2524" s="3"/>
      <c r="I2524" s="3"/>
      <c r="J2524" s="2"/>
      <c r="K2524" s="2"/>
      <c r="L2524" s="2"/>
      <c r="M2524" s="2"/>
      <c r="N2524" s="2"/>
      <c r="O2524" s="2"/>
      <c r="P2524" s="2"/>
      <c r="Q2524" s="2"/>
      <c r="R2524" s="2"/>
      <c r="S2524" s="2"/>
    </row>
    <row r="2525" spans="8:19">
      <c r="H2525" s="3"/>
      <c r="I2525" s="3"/>
      <c r="J2525" s="2"/>
      <c r="K2525" s="2"/>
      <c r="L2525" s="2"/>
      <c r="M2525" s="2"/>
      <c r="N2525" s="2"/>
      <c r="O2525" s="2"/>
      <c r="P2525" s="2"/>
      <c r="Q2525" s="2"/>
      <c r="R2525" s="2"/>
      <c r="S2525" s="2"/>
    </row>
    <row r="2526" spans="8:19">
      <c r="H2526" s="3"/>
      <c r="I2526" s="3"/>
      <c r="J2526" s="2"/>
      <c r="K2526" s="2"/>
      <c r="L2526" s="2"/>
      <c r="M2526" s="2"/>
      <c r="N2526" s="2"/>
      <c r="O2526" s="2"/>
      <c r="P2526" s="2"/>
      <c r="Q2526" s="2"/>
      <c r="R2526" s="2"/>
      <c r="S2526" s="2"/>
    </row>
    <row r="2527" spans="8:19">
      <c r="H2527" s="3"/>
      <c r="I2527" s="3"/>
      <c r="J2527" s="2"/>
      <c r="K2527" s="2"/>
      <c r="L2527" s="2"/>
      <c r="M2527" s="2"/>
      <c r="N2527" s="2"/>
      <c r="O2527" s="2"/>
      <c r="P2527" s="2"/>
      <c r="Q2527" s="2"/>
      <c r="R2527" s="2"/>
      <c r="S2527" s="2"/>
    </row>
    <row r="2528" spans="8:19">
      <c r="H2528" s="3"/>
      <c r="I2528" s="3"/>
      <c r="J2528" s="2"/>
      <c r="K2528" s="2"/>
      <c r="L2528" s="2"/>
      <c r="M2528" s="2"/>
      <c r="N2528" s="2"/>
      <c r="O2528" s="2"/>
      <c r="P2528" s="2"/>
      <c r="Q2528" s="2"/>
      <c r="R2528" s="2"/>
      <c r="S2528" s="2"/>
    </row>
    <row r="2529" spans="8:19">
      <c r="H2529" s="3"/>
      <c r="I2529" s="3"/>
      <c r="J2529" s="2"/>
      <c r="K2529" s="2"/>
      <c r="L2529" s="2"/>
      <c r="M2529" s="2"/>
      <c r="N2529" s="2"/>
      <c r="O2529" s="2"/>
      <c r="P2529" s="2"/>
      <c r="Q2529" s="2"/>
      <c r="R2529" s="2"/>
      <c r="S2529" s="2"/>
    </row>
    <row r="2530" spans="8:19">
      <c r="H2530" s="3"/>
      <c r="I2530" s="3"/>
      <c r="J2530" s="2"/>
      <c r="K2530" s="2"/>
      <c r="L2530" s="2"/>
      <c r="M2530" s="2"/>
      <c r="N2530" s="2"/>
      <c r="O2530" s="2"/>
      <c r="P2530" s="2"/>
      <c r="Q2530" s="2"/>
      <c r="R2530" s="2"/>
      <c r="S2530" s="2"/>
    </row>
    <row r="2531" spans="8:19">
      <c r="H2531" s="3"/>
      <c r="I2531" s="3"/>
      <c r="J2531" s="2"/>
      <c r="K2531" s="2"/>
      <c r="L2531" s="2"/>
      <c r="M2531" s="2"/>
      <c r="N2531" s="2"/>
      <c r="O2531" s="2"/>
      <c r="P2531" s="2"/>
      <c r="Q2531" s="2"/>
      <c r="R2531" s="2"/>
      <c r="S2531" s="2"/>
    </row>
    <row r="2532" spans="8:19">
      <c r="H2532" s="3"/>
      <c r="I2532" s="3"/>
      <c r="J2532" s="2"/>
      <c r="K2532" s="2"/>
      <c r="L2532" s="2"/>
      <c r="M2532" s="2"/>
      <c r="N2532" s="2"/>
      <c r="O2532" s="2"/>
      <c r="P2532" s="2"/>
      <c r="Q2532" s="2"/>
      <c r="R2532" s="2"/>
      <c r="S2532" s="2"/>
    </row>
    <row r="2533" spans="8:19">
      <c r="H2533" s="3"/>
      <c r="I2533" s="3"/>
      <c r="J2533" s="2"/>
      <c r="K2533" s="2"/>
      <c r="L2533" s="2"/>
      <c r="M2533" s="2"/>
      <c r="N2533" s="2"/>
      <c r="O2533" s="2"/>
      <c r="P2533" s="2"/>
      <c r="Q2533" s="2"/>
      <c r="R2533" s="2"/>
      <c r="S2533" s="2"/>
    </row>
    <row r="2534" spans="8:19">
      <c r="H2534" s="3"/>
      <c r="I2534" s="3"/>
      <c r="J2534" s="2"/>
      <c r="K2534" s="2"/>
      <c r="L2534" s="2"/>
      <c r="M2534" s="2"/>
      <c r="N2534" s="2"/>
      <c r="O2534" s="2"/>
      <c r="P2534" s="2"/>
      <c r="Q2534" s="2"/>
      <c r="R2534" s="2"/>
      <c r="S2534" s="2"/>
    </row>
    <row r="2535" spans="8:19">
      <c r="H2535" s="3"/>
      <c r="I2535" s="3"/>
      <c r="J2535" s="2"/>
      <c r="K2535" s="2"/>
      <c r="L2535" s="2"/>
      <c r="M2535" s="2"/>
      <c r="N2535" s="2"/>
      <c r="O2535" s="2"/>
      <c r="P2535" s="2"/>
      <c r="Q2535" s="2"/>
      <c r="R2535" s="2"/>
      <c r="S2535" s="2"/>
    </row>
    <row r="2536" spans="8:19">
      <c r="H2536" s="3"/>
      <c r="I2536" s="3"/>
      <c r="J2536" s="2"/>
      <c r="K2536" s="2"/>
      <c r="L2536" s="2"/>
      <c r="M2536" s="2"/>
      <c r="N2536" s="2"/>
      <c r="O2536" s="2"/>
      <c r="P2536" s="2"/>
      <c r="Q2536" s="2"/>
      <c r="R2536" s="2"/>
      <c r="S2536" s="2"/>
    </row>
    <row r="2537" spans="8:19">
      <c r="H2537" s="3"/>
      <c r="I2537" s="3"/>
      <c r="J2537" s="2"/>
      <c r="K2537" s="2"/>
      <c r="L2537" s="2"/>
      <c r="M2537" s="2"/>
      <c r="N2537" s="2"/>
      <c r="O2537" s="2"/>
      <c r="P2537" s="2"/>
      <c r="Q2537" s="2"/>
      <c r="R2537" s="2"/>
      <c r="S2537" s="2"/>
    </row>
    <row r="2538" spans="8:19">
      <c r="H2538" s="3"/>
      <c r="I2538" s="3"/>
      <c r="J2538" s="2"/>
      <c r="K2538" s="2"/>
      <c r="L2538" s="2"/>
      <c r="M2538" s="2"/>
      <c r="N2538" s="2"/>
      <c r="O2538" s="2"/>
      <c r="P2538" s="2"/>
      <c r="Q2538" s="2"/>
      <c r="R2538" s="2"/>
      <c r="S2538" s="2"/>
    </row>
    <row r="2539" spans="8:19">
      <c r="H2539" s="3"/>
      <c r="I2539" s="3"/>
      <c r="J2539" s="2"/>
      <c r="K2539" s="2"/>
      <c r="L2539" s="2"/>
      <c r="M2539" s="2"/>
      <c r="N2539" s="2"/>
      <c r="O2539" s="2"/>
      <c r="P2539" s="2"/>
      <c r="Q2539" s="2"/>
      <c r="R2539" s="2"/>
      <c r="S2539" s="2"/>
    </row>
    <row r="2540" spans="8:19">
      <c r="H2540" s="3"/>
      <c r="I2540" s="3"/>
      <c r="J2540" s="2"/>
      <c r="K2540" s="2"/>
      <c r="L2540" s="2"/>
      <c r="M2540" s="2"/>
      <c r="N2540" s="2"/>
      <c r="O2540" s="2"/>
      <c r="P2540" s="2"/>
      <c r="Q2540" s="2"/>
      <c r="R2540" s="2"/>
      <c r="S2540" s="2"/>
    </row>
    <row r="2541" spans="8:19">
      <c r="H2541" s="3"/>
      <c r="I2541" s="3"/>
      <c r="J2541" s="2"/>
      <c r="K2541" s="2"/>
      <c r="L2541" s="2"/>
      <c r="M2541" s="2"/>
      <c r="N2541" s="2"/>
      <c r="O2541" s="2"/>
      <c r="P2541" s="2"/>
      <c r="Q2541" s="2"/>
      <c r="R2541" s="2"/>
      <c r="S2541" s="2"/>
    </row>
    <row r="2542" spans="8:19">
      <c r="H2542" s="3"/>
      <c r="I2542" s="3"/>
      <c r="J2542" s="2"/>
      <c r="K2542" s="2"/>
      <c r="L2542" s="2"/>
      <c r="M2542" s="2"/>
      <c r="N2542" s="2"/>
      <c r="O2542" s="2"/>
      <c r="P2542" s="2"/>
      <c r="Q2542" s="2"/>
      <c r="R2542" s="2"/>
      <c r="S2542" s="2"/>
    </row>
    <row r="2543" spans="8:19">
      <c r="H2543" s="3"/>
      <c r="I2543" s="3"/>
      <c r="J2543" s="2"/>
      <c r="K2543" s="2"/>
      <c r="L2543" s="2"/>
      <c r="M2543" s="2"/>
      <c r="N2543" s="2"/>
      <c r="O2543" s="2"/>
      <c r="P2543" s="2"/>
      <c r="Q2543" s="2"/>
      <c r="R2543" s="2"/>
      <c r="S2543" s="2"/>
    </row>
    <row r="2544" spans="8:19">
      <c r="H2544" s="3"/>
      <c r="I2544" s="3"/>
      <c r="J2544" s="2"/>
      <c r="K2544" s="2"/>
      <c r="L2544" s="2"/>
      <c r="M2544" s="2"/>
      <c r="N2544" s="2"/>
      <c r="O2544" s="2"/>
      <c r="P2544" s="2"/>
      <c r="Q2544" s="2"/>
      <c r="R2544" s="2"/>
      <c r="S2544" s="2"/>
    </row>
    <row r="2545" spans="8:19">
      <c r="H2545" s="3"/>
      <c r="I2545" s="3"/>
      <c r="J2545" s="2"/>
      <c r="K2545" s="2"/>
      <c r="L2545" s="2"/>
      <c r="M2545" s="2"/>
      <c r="N2545" s="2"/>
      <c r="O2545" s="2"/>
      <c r="P2545" s="2"/>
      <c r="Q2545" s="2"/>
      <c r="R2545" s="2"/>
      <c r="S2545" s="2"/>
    </row>
    <row r="2546" spans="8:19">
      <c r="H2546" s="3"/>
      <c r="I2546" s="3"/>
      <c r="J2546" s="2"/>
      <c r="K2546" s="2"/>
      <c r="L2546" s="2"/>
      <c r="M2546" s="2"/>
      <c r="N2546" s="2"/>
      <c r="O2546" s="2"/>
      <c r="P2546" s="2"/>
      <c r="Q2546" s="2"/>
      <c r="R2546" s="2"/>
      <c r="S2546" s="2"/>
    </row>
    <row r="2547" spans="8:19">
      <c r="H2547" s="3"/>
      <c r="I2547" s="3"/>
      <c r="J2547" s="2"/>
      <c r="K2547" s="2"/>
      <c r="L2547" s="2"/>
      <c r="M2547" s="2"/>
      <c r="N2547" s="2"/>
      <c r="O2547" s="2"/>
      <c r="P2547" s="2"/>
      <c r="Q2547" s="2"/>
      <c r="R2547" s="2"/>
      <c r="S2547" s="2"/>
    </row>
    <row r="2548" spans="8:19">
      <c r="H2548" s="3"/>
      <c r="I2548" s="3"/>
      <c r="J2548" s="2"/>
      <c r="K2548" s="2"/>
      <c r="L2548" s="2"/>
      <c r="M2548" s="2"/>
      <c r="N2548" s="2"/>
      <c r="O2548" s="2"/>
      <c r="P2548" s="2"/>
      <c r="Q2548" s="2"/>
      <c r="R2548" s="2"/>
      <c r="S2548" s="2"/>
    </row>
    <row r="2549" spans="8:19">
      <c r="H2549" s="3"/>
      <c r="I2549" s="3"/>
      <c r="J2549" s="2"/>
      <c r="K2549" s="2"/>
      <c r="L2549" s="2"/>
      <c r="M2549" s="2"/>
      <c r="N2549" s="2"/>
      <c r="O2549" s="2"/>
      <c r="P2549" s="2"/>
      <c r="Q2549" s="2"/>
      <c r="R2549" s="2"/>
      <c r="S2549" s="2"/>
    </row>
    <row r="2550" spans="8:19">
      <c r="H2550" s="3"/>
      <c r="I2550" s="3"/>
      <c r="J2550" s="2"/>
      <c r="K2550" s="2"/>
      <c r="L2550" s="2"/>
      <c r="M2550" s="2"/>
      <c r="N2550" s="2"/>
      <c r="O2550" s="2"/>
      <c r="P2550" s="2"/>
      <c r="Q2550" s="2"/>
      <c r="R2550" s="2"/>
      <c r="S2550" s="2"/>
    </row>
    <row r="2551" spans="8:19">
      <c r="H2551" s="3"/>
      <c r="I2551" s="3"/>
      <c r="J2551" s="2"/>
      <c r="K2551" s="2"/>
      <c r="L2551" s="2"/>
      <c r="M2551" s="2"/>
      <c r="N2551" s="2"/>
      <c r="O2551" s="2"/>
      <c r="P2551" s="2"/>
      <c r="Q2551" s="2"/>
      <c r="R2551" s="2"/>
      <c r="S2551" s="2"/>
    </row>
    <row r="2552" spans="8:19">
      <c r="H2552" s="3"/>
      <c r="I2552" s="3"/>
      <c r="J2552" s="2"/>
      <c r="K2552" s="2"/>
      <c r="L2552" s="2"/>
      <c r="M2552" s="2"/>
      <c r="N2552" s="2"/>
      <c r="O2552" s="2"/>
      <c r="P2552" s="2"/>
      <c r="Q2552" s="2"/>
      <c r="R2552" s="2"/>
      <c r="S2552" s="2"/>
    </row>
    <row r="2553" spans="8:19">
      <c r="H2553" s="3"/>
      <c r="I2553" s="3"/>
      <c r="J2553" s="2"/>
      <c r="K2553" s="2"/>
      <c r="L2553" s="2"/>
      <c r="M2553" s="2"/>
      <c r="N2553" s="2"/>
      <c r="O2553" s="2"/>
      <c r="P2553" s="2"/>
      <c r="Q2553" s="2"/>
      <c r="R2553" s="2"/>
      <c r="S2553" s="2"/>
    </row>
    <row r="2554" spans="8:19">
      <c r="H2554" s="3"/>
      <c r="I2554" s="3"/>
      <c r="J2554" s="2"/>
      <c r="K2554" s="2"/>
      <c r="L2554" s="2"/>
      <c r="M2554" s="2"/>
      <c r="N2554" s="2"/>
      <c r="O2554" s="2"/>
      <c r="P2554" s="2"/>
      <c r="Q2554" s="2"/>
      <c r="R2554" s="2"/>
      <c r="S2554" s="2"/>
    </row>
    <row r="2555" spans="8:19">
      <c r="H2555" s="3"/>
      <c r="I2555" s="3"/>
      <c r="J2555" s="2"/>
      <c r="K2555" s="2"/>
      <c r="L2555" s="2"/>
      <c r="M2555" s="2"/>
      <c r="N2555" s="2"/>
      <c r="O2555" s="2"/>
      <c r="P2555" s="2"/>
      <c r="Q2555" s="2"/>
      <c r="R2555" s="2"/>
      <c r="S2555" s="2"/>
    </row>
    <row r="2556" spans="8:19">
      <c r="H2556" s="3"/>
      <c r="I2556" s="3"/>
      <c r="J2556" s="2"/>
      <c r="K2556" s="2"/>
      <c r="L2556" s="2"/>
      <c r="M2556" s="2"/>
      <c r="N2556" s="2"/>
      <c r="O2556" s="2"/>
      <c r="P2556" s="2"/>
      <c r="Q2556" s="2"/>
      <c r="R2556" s="2"/>
      <c r="S2556" s="2"/>
    </row>
    <row r="2557" spans="8:19">
      <c r="H2557" s="3"/>
      <c r="I2557" s="3"/>
      <c r="J2557" s="2"/>
      <c r="K2557" s="2"/>
      <c r="L2557" s="2"/>
      <c r="M2557" s="2"/>
      <c r="N2557" s="2"/>
      <c r="O2557" s="2"/>
      <c r="P2557" s="2"/>
      <c r="Q2557" s="2"/>
      <c r="R2557" s="2"/>
      <c r="S2557" s="2"/>
    </row>
    <row r="2558" spans="8:19">
      <c r="H2558" s="3"/>
      <c r="I2558" s="3"/>
      <c r="J2558" s="2"/>
      <c r="K2558" s="2"/>
      <c r="L2558" s="2"/>
      <c r="M2558" s="2"/>
      <c r="N2558" s="2"/>
      <c r="O2558" s="2"/>
      <c r="P2558" s="2"/>
      <c r="Q2558" s="2"/>
      <c r="R2558" s="2"/>
      <c r="S2558" s="2"/>
    </row>
    <row r="2559" spans="8:19">
      <c r="H2559" s="3"/>
      <c r="I2559" s="3"/>
      <c r="J2559" s="2"/>
      <c r="K2559" s="2"/>
      <c r="L2559" s="2"/>
      <c r="M2559" s="2"/>
      <c r="N2559" s="2"/>
      <c r="O2559" s="2"/>
      <c r="P2559" s="2"/>
      <c r="Q2559" s="2"/>
      <c r="R2559" s="2"/>
      <c r="S2559" s="2"/>
    </row>
    <row r="2560" spans="8:19">
      <c r="H2560" s="3"/>
      <c r="I2560" s="3"/>
      <c r="J2560" s="2"/>
      <c r="K2560" s="2"/>
      <c r="L2560" s="2"/>
      <c r="M2560" s="2"/>
      <c r="N2560" s="2"/>
      <c r="O2560" s="2"/>
      <c r="P2560" s="2"/>
      <c r="Q2560" s="2"/>
      <c r="R2560" s="2"/>
      <c r="S2560" s="2"/>
    </row>
    <row r="2561" spans="8:19">
      <c r="H2561" s="3"/>
      <c r="I2561" s="3"/>
      <c r="J2561" s="2"/>
      <c r="K2561" s="2"/>
      <c r="L2561" s="2"/>
      <c r="M2561" s="2"/>
      <c r="N2561" s="2"/>
      <c r="O2561" s="2"/>
      <c r="P2561" s="2"/>
      <c r="Q2561" s="2"/>
      <c r="R2561" s="2"/>
      <c r="S2561" s="2"/>
    </row>
    <row r="2562" spans="8:19">
      <c r="H2562" s="3"/>
      <c r="I2562" s="3"/>
      <c r="J2562" s="2"/>
      <c r="K2562" s="2"/>
      <c r="L2562" s="2"/>
      <c r="M2562" s="2"/>
      <c r="N2562" s="2"/>
      <c r="O2562" s="2"/>
      <c r="P2562" s="2"/>
      <c r="Q2562" s="2"/>
      <c r="R2562" s="2"/>
      <c r="S2562" s="2"/>
    </row>
    <row r="2563" spans="8:19">
      <c r="H2563" s="3"/>
      <c r="I2563" s="3"/>
      <c r="J2563" s="2"/>
      <c r="K2563" s="2"/>
      <c r="L2563" s="2"/>
      <c r="M2563" s="2"/>
      <c r="N2563" s="2"/>
      <c r="O2563" s="2"/>
      <c r="P2563" s="2"/>
      <c r="Q2563" s="2"/>
      <c r="R2563" s="2"/>
      <c r="S2563" s="2"/>
    </row>
    <row r="2564" spans="8:19">
      <c r="H2564" s="3"/>
      <c r="I2564" s="3"/>
      <c r="J2564" s="2"/>
      <c r="K2564" s="2"/>
      <c r="L2564" s="2"/>
      <c r="M2564" s="2"/>
      <c r="N2564" s="2"/>
      <c r="O2564" s="2"/>
      <c r="P2564" s="2"/>
      <c r="Q2564" s="2"/>
      <c r="R2564" s="2"/>
      <c r="S2564" s="2"/>
    </row>
    <row r="2565" spans="8:19">
      <c r="H2565" s="3"/>
      <c r="I2565" s="3"/>
      <c r="J2565" s="2"/>
      <c r="K2565" s="2"/>
      <c r="L2565" s="2"/>
      <c r="M2565" s="2"/>
      <c r="N2565" s="2"/>
      <c r="O2565" s="2"/>
      <c r="P2565" s="2"/>
      <c r="Q2565" s="2"/>
      <c r="R2565" s="2"/>
      <c r="S2565" s="2"/>
    </row>
    <row r="2566" spans="8:19">
      <c r="H2566" s="3"/>
      <c r="I2566" s="3"/>
      <c r="J2566" s="2"/>
      <c r="K2566" s="2"/>
      <c r="L2566" s="2"/>
      <c r="M2566" s="2"/>
      <c r="N2566" s="2"/>
      <c r="O2566" s="2"/>
      <c r="P2566" s="2"/>
      <c r="Q2566" s="2"/>
      <c r="R2566" s="2"/>
      <c r="S2566" s="2"/>
    </row>
    <row r="2567" spans="8:19">
      <c r="H2567" s="3"/>
      <c r="I2567" s="3"/>
      <c r="J2567" s="2"/>
      <c r="K2567" s="2"/>
      <c r="L2567" s="2"/>
      <c r="M2567" s="2"/>
      <c r="N2567" s="2"/>
      <c r="O2567" s="2"/>
      <c r="P2567" s="2"/>
      <c r="Q2567" s="2"/>
      <c r="R2567" s="2"/>
      <c r="S2567" s="2"/>
    </row>
    <row r="2568" spans="8:19">
      <c r="H2568" s="3"/>
      <c r="I2568" s="3"/>
      <c r="J2568" s="2"/>
      <c r="K2568" s="2"/>
      <c r="L2568" s="2"/>
      <c r="M2568" s="2"/>
      <c r="N2568" s="2"/>
      <c r="O2568" s="2"/>
      <c r="P2568" s="2"/>
      <c r="Q2568" s="2"/>
      <c r="R2568" s="2"/>
      <c r="S2568" s="2"/>
    </row>
    <row r="2569" spans="8:19">
      <c r="H2569" s="3"/>
      <c r="I2569" s="3"/>
      <c r="J2569" s="2"/>
      <c r="K2569" s="2"/>
      <c r="L2569" s="2"/>
      <c r="M2569" s="2"/>
      <c r="N2569" s="2"/>
      <c r="O2569" s="2"/>
      <c r="P2569" s="2"/>
      <c r="Q2569" s="2"/>
      <c r="R2569" s="2"/>
      <c r="S2569" s="2"/>
    </row>
    <row r="2570" spans="8:19">
      <c r="H2570" s="3"/>
      <c r="I2570" s="3"/>
      <c r="J2570" s="2"/>
      <c r="K2570" s="2"/>
      <c r="L2570" s="2"/>
      <c r="M2570" s="2"/>
      <c r="N2570" s="2"/>
      <c r="O2570" s="2"/>
      <c r="P2570" s="2"/>
      <c r="Q2570" s="2"/>
      <c r="R2570" s="2"/>
      <c r="S2570" s="2"/>
    </row>
    <row r="2571" spans="8:19">
      <c r="H2571" s="3"/>
      <c r="I2571" s="3"/>
      <c r="J2571" s="2"/>
      <c r="K2571" s="2"/>
      <c r="L2571" s="2"/>
      <c r="M2571" s="2"/>
      <c r="N2571" s="2"/>
      <c r="O2571" s="2"/>
      <c r="P2571" s="2"/>
      <c r="Q2571" s="2"/>
      <c r="R2571" s="2"/>
      <c r="S2571" s="2"/>
    </row>
    <row r="2572" spans="8:19">
      <c r="H2572" s="3"/>
      <c r="I2572" s="3"/>
      <c r="J2572" s="2"/>
      <c r="K2572" s="2"/>
      <c r="L2572" s="2"/>
      <c r="M2572" s="2"/>
      <c r="N2572" s="2"/>
      <c r="O2572" s="2"/>
      <c r="P2572" s="2"/>
      <c r="Q2572" s="2"/>
      <c r="R2572" s="2"/>
      <c r="S2572" s="2"/>
    </row>
    <row r="2573" spans="8:19">
      <c r="H2573" s="3"/>
      <c r="I2573" s="3"/>
      <c r="J2573" s="2"/>
      <c r="K2573" s="2"/>
      <c r="L2573" s="2"/>
      <c r="M2573" s="2"/>
      <c r="N2573" s="2"/>
      <c r="O2573" s="2"/>
      <c r="P2573" s="2"/>
      <c r="Q2573" s="2"/>
      <c r="R2573" s="2"/>
      <c r="S2573" s="2"/>
    </row>
    <row r="2574" spans="8:19">
      <c r="H2574" s="3"/>
      <c r="I2574" s="3"/>
      <c r="J2574" s="2"/>
      <c r="K2574" s="2"/>
      <c r="L2574" s="2"/>
      <c r="M2574" s="2"/>
      <c r="N2574" s="2"/>
      <c r="O2574" s="2"/>
      <c r="P2574" s="2"/>
      <c r="Q2574" s="2"/>
      <c r="R2574" s="2"/>
      <c r="S2574" s="2"/>
    </row>
    <row r="2575" spans="8:19">
      <c r="H2575" s="3"/>
      <c r="I2575" s="3"/>
      <c r="J2575" s="2"/>
      <c r="K2575" s="2"/>
      <c r="L2575" s="2"/>
      <c r="M2575" s="2"/>
      <c r="N2575" s="2"/>
      <c r="O2575" s="2"/>
      <c r="P2575" s="2"/>
      <c r="Q2575" s="2"/>
      <c r="R2575" s="2"/>
      <c r="S2575" s="2"/>
    </row>
    <row r="2576" spans="8:19">
      <c r="H2576" s="3"/>
      <c r="I2576" s="3"/>
      <c r="J2576" s="2"/>
      <c r="K2576" s="2"/>
      <c r="L2576" s="2"/>
      <c r="M2576" s="2"/>
      <c r="N2576" s="2"/>
      <c r="O2576" s="2"/>
      <c r="P2576" s="2"/>
      <c r="Q2576" s="2"/>
      <c r="R2576" s="2"/>
      <c r="S2576" s="2"/>
    </row>
    <row r="2577" spans="8:19">
      <c r="H2577" s="3"/>
      <c r="I2577" s="3"/>
      <c r="J2577" s="2"/>
      <c r="K2577" s="2"/>
      <c r="L2577" s="2"/>
      <c r="M2577" s="2"/>
      <c r="N2577" s="2"/>
      <c r="O2577" s="2"/>
      <c r="P2577" s="2"/>
      <c r="Q2577" s="2"/>
      <c r="R2577" s="2"/>
      <c r="S2577" s="2"/>
    </row>
    <row r="2578" spans="8:19">
      <c r="H2578" s="3"/>
      <c r="I2578" s="3"/>
      <c r="J2578" s="2"/>
      <c r="K2578" s="2"/>
      <c r="L2578" s="2"/>
      <c r="M2578" s="2"/>
      <c r="N2578" s="2"/>
      <c r="O2578" s="2"/>
      <c r="P2578" s="2"/>
      <c r="Q2578" s="2"/>
      <c r="R2578" s="2"/>
      <c r="S2578" s="2"/>
    </row>
    <row r="2579" spans="8:19">
      <c r="H2579" s="3"/>
      <c r="I2579" s="3"/>
      <c r="J2579" s="2"/>
      <c r="K2579" s="2"/>
      <c r="L2579" s="2"/>
      <c r="M2579" s="2"/>
      <c r="N2579" s="2"/>
      <c r="O2579" s="2"/>
      <c r="P2579" s="2"/>
      <c r="Q2579" s="2"/>
      <c r="R2579" s="2"/>
      <c r="S2579" s="2"/>
    </row>
    <row r="2580" spans="8:19">
      <c r="H2580" s="3"/>
      <c r="I2580" s="3"/>
      <c r="J2580" s="2"/>
      <c r="K2580" s="2"/>
      <c r="L2580" s="2"/>
      <c r="M2580" s="2"/>
      <c r="N2580" s="2"/>
      <c r="O2580" s="2"/>
      <c r="P2580" s="2"/>
      <c r="Q2580" s="2"/>
      <c r="R2580" s="2"/>
      <c r="S2580" s="2"/>
    </row>
    <row r="2581" spans="8:19">
      <c r="H2581" s="3"/>
      <c r="I2581" s="3"/>
      <c r="J2581" s="2"/>
      <c r="K2581" s="2"/>
      <c r="L2581" s="2"/>
      <c r="M2581" s="2"/>
      <c r="N2581" s="2"/>
      <c r="O2581" s="2"/>
      <c r="P2581" s="2"/>
      <c r="Q2581" s="2"/>
      <c r="R2581" s="2"/>
      <c r="S2581" s="2"/>
    </row>
    <row r="2582" spans="8:19">
      <c r="H2582" s="3"/>
      <c r="I2582" s="3"/>
      <c r="J2582" s="2"/>
      <c r="K2582" s="2"/>
      <c r="L2582" s="2"/>
      <c r="M2582" s="2"/>
      <c r="N2582" s="2"/>
      <c r="O2582" s="2"/>
      <c r="P2582" s="2"/>
      <c r="Q2582" s="2"/>
      <c r="R2582" s="2"/>
      <c r="S2582" s="2"/>
    </row>
    <row r="2583" spans="8:19">
      <c r="H2583" s="3"/>
      <c r="I2583" s="3"/>
      <c r="J2583" s="2"/>
      <c r="K2583" s="2"/>
      <c r="L2583" s="2"/>
      <c r="M2583" s="2"/>
      <c r="N2583" s="2"/>
      <c r="O2583" s="2"/>
      <c r="P2583" s="2"/>
      <c r="Q2583" s="2"/>
      <c r="R2583" s="2"/>
      <c r="S2583" s="2"/>
    </row>
    <row r="2584" spans="8:19">
      <c r="H2584" s="3"/>
      <c r="I2584" s="3"/>
      <c r="J2584" s="2"/>
      <c r="K2584" s="2"/>
      <c r="L2584" s="2"/>
      <c r="M2584" s="2"/>
      <c r="N2584" s="2"/>
      <c r="O2584" s="2"/>
      <c r="P2584" s="2"/>
      <c r="Q2584" s="2"/>
      <c r="R2584" s="2"/>
      <c r="S2584" s="2"/>
    </row>
    <row r="2585" spans="8:19">
      <c r="H2585" s="3"/>
      <c r="I2585" s="3"/>
      <c r="J2585" s="2"/>
      <c r="K2585" s="2"/>
      <c r="L2585" s="2"/>
      <c r="M2585" s="2"/>
      <c r="N2585" s="2"/>
      <c r="O2585" s="2"/>
      <c r="P2585" s="2"/>
      <c r="Q2585" s="2"/>
      <c r="R2585" s="2"/>
      <c r="S2585" s="2"/>
    </row>
    <row r="2586" spans="8:19">
      <c r="H2586" s="3"/>
      <c r="I2586" s="3"/>
      <c r="J2586" s="2"/>
      <c r="K2586" s="2"/>
      <c r="L2586" s="2"/>
      <c r="M2586" s="2"/>
      <c r="N2586" s="2"/>
      <c r="O2586" s="2"/>
      <c r="P2586" s="2"/>
      <c r="Q2586" s="2"/>
      <c r="R2586" s="2"/>
      <c r="S2586" s="2"/>
    </row>
    <row r="2587" spans="8:19">
      <c r="H2587" s="3"/>
      <c r="I2587" s="3"/>
      <c r="J2587" s="2"/>
      <c r="K2587" s="2"/>
      <c r="L2587" s="2"/>
      <c r="M2587" s="2"/>
      <c r="N2587" s="2"/>
      <c r="O2587" s="2"/>
      <c r="P2587" s="2"/>
      <c r="Q2587" s="2"/>
      <c r="R2587" s="2"/>
      <c r="S2587" s="2"/>
    </row>
    <row r="2588" spans="8:19">
      <c r="H2588" s="3"/>
      <c r="I2588" s="3"/>
      <c r="J2588" s="2"/>
      <c r="K2588" s="2"/>
      <c r="L2588" s="2"/>
      <c r="M2588" s="2"/>
      <c r="N2588" s="2"/>
      <c r="O2588" s="2"/>
      <c r="P2588" s="2"/>
      <c r="Q2588" s="2"/>
      <c r="R2588" s="2"/>
      <c r="S2588" s="2"/>
    </row>
    <row r="2589" spans="8:19">
      <c r="H2589" s="3"/>
      <c r="I2589" s="3"/>
      <c r="J2589" s="2"/>
      <c r="K2589" s="2"/>
      <c r="L2589" s="2"/>
      <c r="M2589" s="2"/>
      <c r="N2589" s="2"/>
      <c r="O2589" s="2"/>
      <c r="P2589" s="2"/>
      <c r="Q2589" s="2"/>
      <c r="R2589" s="2"/>
      <c r="S2589" s="2"/>
    </row>
    <row r="2590" spans="8:19">
      <c r="H2590" s="3"/>
      <c r="I2590" s="3"/>
      <c r="J2590" s="2"/>
      <c r="K2590" s="2"/>
      <c r="L2590" s="2"/>
      <c r="M2590" s="2"/>
      <c r="N2590" s="2"/>
      <c r="O2590" s="2"/>
      <c r="P2590" s="2"/>
      <c r="Q2590" s="2"/>
      <c r="R2590" s="2"/>
      <c r="S2590" s="2"/>
    </row>
    <row r="2591" spans="8:19">
      <c r="H2591" s="3"/>
      <c r="I2591" s="3"/>
      <c r="J2591" s="2"/>
      <c r="K2591" s="2"/>
      <c r="L2591" s="2"/>
      <c r="M2591" s="2"/>
      <c r="N2591" s="2"/>
      <c r="O2591" s="2"/>
      <c r="P2591" s="2"/>
      <c r="Q2591" s="2"/>
      <c r="R2591" s="2"/>
      <c r="S2591" s="2"/>
    </row>
    <row r="2592" spans="8:19">
      <c r="H2592" s="3"/>
      <c r="I2592" s="3"/>
      <c r="J2592" s="2"/>
      <c r="K2592" s="2"/>
      <c r="L2592" s="2"/>
      <c r="M2592" s="2"/>
      <c r="N2592" s="2"/>
      <c r="O2592" s="2"/>
      <c r="P2592" s="2"/>
      <c r="Q2592" s="2"/>
      <c r="R2592" s="2"/>
      <c r="S2592" s="2"/>
    </row>
    <row r="2593" spans="8:19">
      <c r="H2593" s="3"/>
      <c r="I2593" s="3"/>
      <c r="J2593" s="2"/>
      <c r="K2593" s="2"/>
      <c r="L2593" s="2"/>
      <c r="M2593" s="2"/>
      <c r="N2593" s="2"/>
      <c r="O2593" s="2"/>
      <c r="P2593" s="2"/>
      <c r="Q2593" s="2"/>
      <c r="R2593" s="2"/>
      <c r="S2593" s="2"/>
    </row>
    <row r="2594" spans="8:19">
      <c r="H2594" s="3"/>
      <c r="I2594" s="3"/>
      <c r="J2594" s="2"/>
      <c r="K2594" s="2"/>
      <c r="L2594" s="2"/>
      <c r="M2594" s="2"/>
      <c r="N2594" s="2"/>
      <c r="O2594" s="2"/>
      <c r="P2594" s="2"/>
      <c r="Q2594" s="2"/>
      <c r="R2594" s="2"/>
      <c r="S2594" s="2"/>
    </row>
    <row r="2595" spans="8:19">
      <c r="H2595" s="3"/>
      <c r="I2595" s="3"/>
      <c r="J2595" s="2"/>
      <c r="K2595" s="2"/>
      <c r="L2595" s="2"/>
      <c r="M2595" s="2"/>
      <c r="N2595" s="2"/>
      <c r="O2595" s="2"/>
      <c r="P2595" s="2"/>
      <c r="Q2595" s="2"/>
      <c r="R2595" s="2"/>
      <c r="S2595" s="2"/>
    </row>
    <row r="2596" spans="8:19">
      <c r="H2596" s="3"/>
      <c r="I2596" s="3"/>
      <c r="J2596" s="2"/>
      <c r="K2596" s="2"/>
      <c r="L2596" s="2"/>
      <c r="M2596" s="2"/>
      <c r="N2596" s="2"/>
      <c r="O2596" s="2"/>
      <c r="P2596" s="2"/>
      <c r="Q2596" s="2"/>
      <c r="R2596" s="2"/>
      <c r="S2596" s="2"/>
    </row>
    <row r="2597" spans="8:19">
      <c r="H2597" s="3"/>
      <c r="I2597" s="3"/>
      <c r="J2597" s="2"/>
      <c r="K2597" s="2"/>
      <c r="L2597" s="2"/>
      <c r="M2597" s="2"/>
      <c r="N2597" s="2"/>
      <c r="O2597" s="2"/>
      <c r="P2597" s="2"/>
      <c r="Q2597" s="2"/>
      <c r="R2597" s="2"/>
      <c r="S2597" s="2"/>
    </row>
    <row r="2598" spans="8:19">
      <c r="H2598" s="3"/>
      <c r="I2598" s="3"/>
      <c r="J2598" s="2"/>
      <c r="K2598" s="2"/>
      <c r="L2598" s="2"/>
      <c r="M2598" s="2"/>
      <c r="N2598" s="2"/>
      <c r="O2598" s="2"/>
      <c r="P2598" s="2"/>
      <c r="Q2598" s="2"/>
      <c r="R2598" s="2"/>
      <c r="S2598" s="2"/>
    </row>
    <row r="2599" spans="8:19">
      <c r="H2599" s="3"/>
      <c r="I2599" s="3"/>
      <c r="J2599" s="2"/>
      <c r="K2599" s="2"/>
      <c r="L2599" s="2"/>
      <c r="M2599" s="2"/>
      <c r="N2599" s="2"/>
      <c r="O2599" s="2"/>
      <c r="P2599" s="2"/>
      <c r="Q2599" s="2"/>
      <c r="R2599" s="2"/>
      <c r="S2599" s="2"/>
    </row>
    <row r="2600" spans="8:19">
      <c r="H2600" s="3"/>
      <c r="I2600" s="3"/>
      <c r="J2600" s="2"/>
      <c r="K2600" s="2"/>
      <c r="L2600" s="2"/>
      <c r="M2600" s="2"/>
      <c r="N2600" s="2"/>
      <c r="O2600" s="2"/>
      <c r="P2600" s="2"/>
      <c r="Q2600" s="2"/>
      <c r="R2600" s="2"/>
      <c r="S2600" s="2"/>
    </row>
    <row r="2601" spans="8:19">
      <c r="H2601" s="3"/>
      <c r="I2601" s="3"/>
      <c r="J2601" s="2"/>
      <c r="K2601" s="2"/>
      <c r="L2601" s="2"/>
      <c r="M2601" s="2"/>
      <c r="N2601" s="2"/>
      <c r="O2601" s="2"/>
      <c r="P2601" s="2"/>
      <c r="Q2601" s="2"/>
      <c r="R2601" s="2"/>
      <c r="S2601" s="2"/>
    </row>
    <row r="2602" spans="8:19">
      <c r="H2602" s="3"/>
      <c r="I2602" s="3"/>
      <c r="J2602" s="2"/>
      <c r="K2602" s="2"/>
      <c r="L2602" s="2"/>
      <c r="M2602" s="2"/>
      <c r="N2602" s="2"/>
      <c r="O2602" s="2"/>
      <c r="P2602" s="2"/>
      <c r="Q2602" s="2"/>
      <c r="R2602" s="2"/>
      <c r="S2602" s="2"/>
    </row>
    <row r="2603" spans="8:19">
      <c r="H2603" s="3"/>
      <c r="I2603" s="3"/>
      <c r="J2603" s="2"/>
      <c r="K2603" s="2"/>
      <c r="L2603" s="2"/>
      <c r="M2603" s="2"/>
      <c r="N2603" s="2"/>
      <c r="O2603" s="2"/>
      <c r="P2603" s="2"/>
      <c r="Q2603" s="2"/>
      <c r="R2603" s="2"/>
      <c r="S2603" s="2"/>
    </row>
    <row r="2604" spans="8:19">
      <c r="H2604" s="3"/>
      <c r="I2604" s="3"/>
      <c r="J2604" s="2"/>
      <c r="K2604" s="2"/>
      <c r="L2604" s="2"/>
      <c r="M2604" s="2"/>
      <c r="N2604" s="2"/>
      <c r="O2604" s="2"/>
      <c r="P2604" s="2"/>
      <c r="Q2604" s="2"/>
      <c r="R2604" s="2"/>
      <c r="S2604" s="2"/>
    </row>
    <row r="2605" spans="8:19">
      <c r="H2605" s="3"/>
      <c r="I2605" s="3"/>
      <c r="J2605" s="2"/>
      <c r="K2605" s="2"/>
      <c r="L2605" s="2"/>
      <c r="M2605" s="2"/>
      <c r="N2605" s="2"/>
      <c r="O2605" s="2"/>
      <c r="P2605" s="2"/>
      <c r="Q2605" s="2"/>
      <c r="R2605" s="2"/>
      <c r="S2605" s="2"/>
    </row>
    <row r="2606" spans="8:19">
      <c r="H2606" s="3"/>
      <c r="I2606" s="3"/>
      <c r="J2606" s="2"/>
      <c r="K2606" s="2"/>
      <c r="L2606" s="2"/>
      <c r="M2606" s="2"/>
      <c r="N2606" s="2"/>
      <c r="O2606" s="2"/>
      <c r="P2606" s="2"/>
      <c r="Q2606" s="2"/>
      <c r="R2606" s="2"/>
      <c r="S2606" s="2"/>
    </row>
  </sheetData>
  <mergeCells count="2">
    <mergeCell ref="H12:J16"/>
    <mergeCell ref="H17:J20"/>
  </mergeCells>
  <phoneticPr fontId="4"/>
  <pageMargins left="0.98425196850393704" right="0" top="0.59055118110236227" bottom="0" header="0.51181102362204722" footer="0.51181102362204722"/>
  <pageSetup paperSize="9" scale="69" pageOrder="overThenDown"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398"/>
  <sheetViews>
    <sheetView zoomScaleNormal="100" workbookViewId="0">
      <pane xSplit="10" ySplit="19" topLeftCell="K41" activePane="bottomRight" state="frozen"/>
      <selection pane="topRight" activeCell="E1" sqref="E1"/>
      <selection pane="bottomLeft" activeCell="A18" sqref="A18"/>
      <selection pane="bottomRight" activeCell="I43" sqref="I43"/>
    </sheetView>
  </sheetViews>
  <sheetFormatPr defaultRowHeight="12" customHeight="1"/>
  <cols>
    <col min="1" max="5" width="8" style="97" hidden="1" customWidth="1"/>
    <col min="6" max="6" width="1.5" style="98" hidden="1" customWidth="1"/>
    <col min="7" max="7" width="1.5" style="94" customWidth="1"/>
    <col min="8" max="8" width="21.625" style="99" customWidth="1"/>
    <col min="9" max="9" width="15.5" style="99" customWidth="1"/>
    <col min="10" max="10" width="3.25" style="100" customWidth="1"/>
    <col min="11" max="18" width="12.875" style="98" customWidth="1"/>
    <col min="19" max="19" width="3.25" style="98" customWidth="1"/>
    <col min="20" max="20" width="9.375" style="98" customWidth="1"/>
    <col min="21" max="256" width="9" style="98"/>
    <col min="257" max="262" width="0" style="98" hidden="1" customWidth="1"/>
    <col min="263" max="263" width="1.5" style="98" customWidth="1"/>
    <col min="264" max="264" width="21.625" style="98" customWidth="1"/>
    <col min="265" max="265" width="15.5" style="98" customWidth="1"/>
    <col min="266" max="266" width="3.25" style="98" customWidth="1"/>
    <col min="267" max="274" width="12.875" style="98" customWidth="1"/>
    <col min="275" max="275" width="3.25" style="98" customWidth="1"/>
    <col min="276" max="276" width="9.375" style="98" customWidth="1"/>
    <col min="277" max="512" width="9" style="98"/>
    <col min="513" max="518" width="0" style="98" hidden="1" customWidth="1"/>
    <col min="519" max="519" width="1.5" style="98" customWidth="1"/>
    <col min="520" max="520" width="21.625" style="98" customWidth="1"/>
    <col min="521" max="521" width="15.5" style="98" customWidth="1"/>
    <col min="522" max="522" width="3.25" style="98" customWidth="1"/>
    <col min="523" max="530" width="12.875" style="98" customWidth="1"/>
    <col min="531" max="531" width="3.25" style="98" customWidth="1"/>
    <col min="532" max="532" width="9.375" style="98" customWidth="1"/>
    <col min="533" max="768" width="9" style="98"/>
    <col min="769" max="774" width="0" style="98" hidden="1" customWidth="1"/>
    <col min="775" max="775" width="1.5" style="98" customWidth="1"/>
    <col min="776" max="776" width="21.625" style="98" customWidth="1"/>
    <col min="777" max="777" width="15.5" style="98" customWidth="1"/>
    <col min="778" max="778" width="3.25" style="98" customWidth="1"/>
    <col min="779" max="786" width="12.875" style="98" customWidth="1"/>
    <col min="787" max="787" width="3.25" style="98" customWidth="1"/>
    <col min="788" max="788" width="9.375" style="98" customWidth="1"/>
    <col min="789" max="1024" width="9" style="98"/>
    <col min="1025" max="1030" width="0" style="98" hidden="1" customWidth="1"/>
    <col min="1031" max="1031" width="1.5" style="98" customWidth="1"/>
    <col min="1032" max="1032" width="21.625" style="98" customWidth="1"/>
    <col min="1033" max="1033" width="15.5" style="98" customWidth="1"/>
    <col min="1034" max="1034" width="3.25" style="98" customWidth="1"/>
    <col min="1035" max="1042" width="12.875" style="98" customWidth="1"/>
    <col min="1043" max="1043" width="3.25" style="98" customWidth="1"/>
    <col min="1044" max="1044" width="9.375" style="98" customWidth="1"/>
    <col min="1045" max="1280" width="9" style="98"/>
    <col min="1281" max="1286" width="0" style="98" hidden="1" customWidth="1"/>
    <col min="1287" max="1287" width="1.5" style="98" customWidth="1"/>
    <col min="1288" max="1288" width="21.625" style="98" customWidth="1"/>
    <col min="1289" max="1289" width="15.5" style="98" customWidth="1"/>
    <col min="1290" max="1290" width="3.25" style="98" customWidth="1"/>
    <col min="1291" max="1298" width="12.875" style="98" customWidth="1"/>
    <col min="1299" max="1299" width="3.25" style="98" customWidth="1"/>
    <col min="1300" max="1300" width="9.375" style="98" customWidth="1"/>
    <col min="1301" max="1536" width="9" style="98"/>
    <col min="1537" max="1542" width="0" style="98" hidden="1" customWidth="1"/>
    <col min="1543" max="1543" width="1.5" style="98" customWidth="1"/>
    <col min="1544" max="1544" width="21.625" style="98" customWidth="1"/>
    <col min="1545" max="1545" width="15.5" style="98" customWidth="1"/>
    <col min="1546" max="1546" width="3.25" style="98" customWidth="1"/>
    <col min="1547" max="1554" width="12.875" style="98" customWidth="1"/>
    <col min="1555" max="1555" width="3.25" style="98" customWidth="1"/>
    <col min="1556" max="1556" width="9.375" style="98" customWidth="1"/>
    <col min="1557" max="1792" width="9" style="98"/>
    <col min="1793" max="1798" width="0" style="98" hidden="1" customWidth="1"/>
    <col min="1799" max="1799" width="1.5" style="98" customWidth="1"/>
    <col min="1800" max="1800" width="21.625" style="98" customWidth="1"/>
    <col min="1801" max="1801" width="15.5" style="98" customWidth="1"/>
    <col min="1802" max="1802" width="3.25" style="98" customWidth="1"/>
    <col min="1803" max="1810" width="12.875" style="98" customWidth="1"/>
    <col min="1811" max="1811" width="3.25" style="98" customWidth="1"/>
    <col min="1812" max="1812" width="9.375" style="98" customWidth="1"/>
    <col min="1813" max="2048" width="9" style="98"/>
    <col min="2049" max="2054" width="0" style="98" hidden="1" customWidth="1"/>
    <col min="2055" max="2055" width="1.5" style="98" customWidth="1"/>
    <col min="2056" max="2056" width="21.625" style="98" customWidth="1"/>
    <col min="2057" max="2057" width="15.5" style="98" customWidth="1"/>
    <col min="2058" max="2058" width="3.25" style="98" customWidth="1"/>
    <col min="2059" max="2066" width="12.875" style="98" customWidth="1"/>
    <col min="2067" max="2067" width="3.25" style="98" customWidth="1"/>
    <col min="2068" max="2068" width="9.375" style="98" customWidth="1"/>
    <col min="2069" max="2304" width="9" style="98"/>
    <col min="2305" max="2310" width="0" style="98" hidden="1" customWidth="1"/>
    <col min="2311" max="2311" width="1.5" style="98" customWidth="1"/>
    <col min="2312" max="2312" width="21.625" style="98" customWidth="1"/>
    <col min="2313" max="2313" width="15.5" style="98" customWidth="1"/>
    <col min="2314" max="2314" width="3.25" style="98" customWidth="1"/>
    <col min="2315" max="2322" width="12.875" style="98" customWidth="1"/>
    <col min="2323" max="2323" width="3.25" style="98" customWidth="1"/>
    <col min="2324" max="2324" width="9.375" style="98" customWidth="1"/>
    <col min="2325" max="2560" width="9" style="98"/>
    <col min="2561" max="2566" width="0" style="98" hidden="1" customWidth="1"/>
    <col min="2567" max="2567" width="1.5" style="98" customWidth="1"/>
    <col min="2568" max="2568" width="21.625" style="98" customWidth="1"/>
    <col min="2569" max="2569" width="15.5" style="98" customWidth="1"/>
    <col min="2570" max="2570" width="3.25" style="98" customWidth="1"/>
    <col min="2571" max="2578" width="12.875" style="98" customWidth="1"/>
    <col min="2579" max="2579" width="3.25" style="98" customWidth="1"/>
    <col min="2580" max="2580" width="9.375" style="98" customWidth="1"/>
    <col min="2581" max="2816" width="9" style="98"/>
    <col min="2817" max="2822" width="0" style="98" hidden="1" customWidth="1"/>
    <col min="2823" max="2823" width="1.5" style="98" customWidth="1"/>
    <col min="2824" max="2824" width="21.625" style="98" customWidth="1"/>
    <col min="2825" max="2825" width="15.5" style="98" customWidth="1"/>
    <col min="2826" max="2826" width="3.25" style="98" customWidth="1"/>
    <col min="2827" max="2834" width="12.875" style="98" customWidth="1"/>
    <col min="2835" max="2835" width="3.25" style="98" customWidth="1"/>
    <col min="2836" max="2836" width="9.375" style="98" customWidth="1"/>
    <col min="2837" max="3072" width="9" style="98"/>
    <col min="3073" max="3078" width="0" style="98" hidden="1" customWidth="1"/>
    <col min="3079" max="3079" width="1.5" style="98" customWidth="1"/>
    <col min="3080" max="3080" width="21.625" style="98" customWidth="1"/>
    <col min="3081" max="3081" width="15.5" style="98" customWidth="1"/>
    <col min="3082" max="3082" width="3.25" style="98" customWidth="1"/>
    <col min="3083" max="3090" width="12.875" style="98" customWidth="1"/>
    <col min="3091" max="3091" width="3.25" style="98" customWidth="1"/>
    <col min="3092" max="3092" width="9.375" style="98" customWidth="1"/>
    <col min="3093" max="3328" width="9" style="98"/>
    <col min="3329" max="3334" width="0" style="98" hidden="1" customWidth="1"/>
    <col min="3335" max="3335" width="1.5" style="98" customWidth="1"/>
    <col min="3336" max="3336" width="21.625" style="98" customWidth="1"/>
    <col min="3337" max="3337" width="15.5" style="98" customWidth="1"/>
    <col min="3338" max="3338" width="3.25" style="98" customWidth="1"/>
    <col min="3339" max="3346" width="12.875" style="98" customWidth="1"/>
    <col min="3347" max="3347" width="3.25" style="98" customWidth="1"/>
    <col min="3348" max="3348" width="9.375" style="98" customWidth="1"/>
    <col min="3349" max="3584" width="9" style="98"/>
    <col min="3585" max="3590" width="0" style="98" hidden="1" customWidth="1"/>
    <col min="3591" max="3591" width="1.5" style="98" customWidth="1"/>
    <col min="3592" max="3592" width="21.625" style="98" customWidth="1"/>
    <col min="3593" max="3593" width="15.5" style="98" customWidth="1"/>
    <col min="3594" max="3594" width="3.25" style="98" customWidth="1"/>
    <col min="3595" max="3602" width="12.875" style="98" customWidth="1"/>
    <col min="3603" max="3603" width="3.25" style="98" customWidth="1"/>
    <col min="3604" max="3604" width="9.375" style="98" customWidth="1"/>
    <col min="3605" max="3840" width="9" style="98"/>
    <col min="3841" max="3846" width="0" style="98" hidden="1" customWidth="1"/>
    <col min="3847" max="3847" width="1.5" style="98" customWidth="1"/>
    <col min="3848" max="3848" width="21.625" style="98" customWidth="1"/>
    <col min="3849" max="3849" width="15.5" style="98" customWidth="1"/>
    <col min="3850" max="3850" width="3.25" style="98" customWidth="1"/>
    <col min="3851" max="3858" width="12.875" style="98" customWidth="1"/>
    <col min="3859" max="3859" width="3.25" style="98" customWidth="1"/>
    <col min="3860" max="3860" width="9.375" style="98" customWidth="1"/>
    <col min="3861" max="4096" width="9" style="98"/>
    <col min="4097" max="4102" width="0" style="98" hidden="1" customWidth="1"/>
    <col min="4103" max="4103" width="1.5" style="98" customWidth="1"/>
    <col min="4104" max="4104" width="21.625" style="98" customWidth="1"/>
    <col min="4105" max="4105" width="15.5" style="98" customWidth="1"/>
    <col min="4106" max="4106" width="3.25" style="98" customWidth="1"/>
    <col min="4107" max="4114" width="12.875" style="98" customWidth="1"/>
    <col min="4115" max="4115" width="3.25" style="98" customWidth="1"/>
    <col min="4116" max="4116" width="9.375" style="98" customWidth="1"/>
    <col min="4117" max="4352" width="9" style="98"/>
    <col min="4353" max="4358" width="0" style="98" hidden="1" customWidth="1"/>
    <col min="4359" max="4359" width="1.5" style="98" customWidth="1"/>
    <col min="4360" max="4360" width="21.625" style="98" customWidth="1"/>
    <col min="4361" max="4361" width="15.5" style="98" customWidth="1"/>
    <col min="4362" max="4362" width="3.25" style="98" customWidth="1"/>
    <col min="4363" max="4370" width="12.875" style="98" customWidth="1"/>
    <col min="4371" max="4371" width="3.25" style="98" customWidth="1"/>
    <col min="4372" max="4372" width="9.375" style="98" customWidth="1"/>
    <col min="4373" max="4608" width="9" style="98"/>
    <col min="4609" max="4614" width="0" style="98" hidden="1" customWidth="1"/>
    <col min="4615" max="4615" width="1.5" style="98" customWidth="1"/>
    <col min="4616" max="4616" width="21.625" style="98" customWidth="1"/>
    <col min="4617" max="4617" width="15.5" style="98" customWidth="1"/>
    <col min="4618" max="4618" width="3.25" style="98" customWidth="1"/>
    <col min="4619" max="4626" width="12.875" style="98" customWidth="1"/>
    <col min="4627" max="4627" width="3.25" style="98" customWidth="1"/>
    <col min="4628" max="4628" width="9.375" style="98" customWidth="1"/>
    <col min="4629" max="4864" width="9" style="98"/>
    <col min="4865" max="4870" width="0" style="98" hidden="1" customWidth="1"/>
    <col min="4871" max="4871" width="1.5" style="98" customWidth="1"/>
    <col min="4872" max="4872" width="21.625" style="98" customWidth="1"/>
    <col min="4873" max="4873" width="15.5" style="98" customWidth="1"/>
    <col min="4874" max="4874" width="3.25" style="98" customWidth="1"/>
    <col min="4875" max="4882" width="12.875" style="98" customWidth="1"/>
    <col min="4883" max="4883" width="3.25" style="98" customWidth="1"/>
    <col min="4884" max="4884" width="9.375" style="98" customWidth="1"/>
    <col min="4885" max="5120" width="9" style="98"/>
    <col min="5121" max="5126" width="0" style="98" hidden="1" customWidth="1"/>
    <col min="5127" max="5127" width="1.5" style="98" customWidth="1"/>
    <col min="5128" max="5128" width="21.625" style="98" customWidth="1"/>
    <col min="5129" max="5129" width="15.5" style="98" customWidth="1"/>
    <col min="5130" max="5130" width="3.25" style="98" customWidth="1"/>
    <col min="5131" max="5138" width="12.875" style="98" customWidth="1"/>
    <col min="5139" max="5139" width="3.25" style="98" customWidth="1"/>
    <col min="5140" max="5140" width="9.375" style="98" customWidth="1"/>
    <col min="5141" max="5376" width="9" style="98"/>
    <col min="5377" max="5382" width="0" style="98" hidden="1" customWidth="1"/>
    <col min="5383" max="5383" width="1.5" style="98" customWidth="1"/>
    <col min="5384" max="5384" width="21.625" style="98" customWidth="1"/>
    <col min="5385" max="5385" width="15.5" style="98" customWidth="1"/>
    <col min="5386" max="5386" width="3.25" style="98" customWidth="1"/>
    <col min="5387" max="5394" width="12.875" style="98" customWidth="1"/>
    <col min="5395" max="5395" width="3.25" style="98" customWidth="1"/>
    <col min="5396" max="5396" width="9.375" style="98" customWidth="1"/>
    <col min="5397" max="5632" width="9" style="98"/>
    <col min="5633" max="5638" width="0" style="98" hidden="1" customWidth="1"/>
    <col min="5639" max="5639" width="1.5" style="98" customWidth="1"/>
    <col min="5640" max="5640" width="21.625" style="98" customWidth="1"/>
    <col min="5641" max="5641" width="15.5" style="98" customWidth="1"/>
    <col min="5642" max="5642" width="3.25" style="98" customWidth="1"/>
    <col min="5643" max="5650" width="12.875" style="98" customWidth="1"/>
    <col min="5651" max="5651" width="3.25" style="98" customWidth="1"/>
    <col min="5652" max="5652" width="9.375" style="98" customWidth="1"/>
    <col min="5653" max="5888" width="9" style="98"/>
    <col min="5889" max="5894" width="0" style="98" hidden="1" customWidth="1"/>
    <col min="5895" max="5895" width="1.5" style="98" customWidth="1"/>
    <col min="5896" max="5896" width="21.625" style="98" customWidth="1"/>
    <col min="5897" max="5897" width="15.5" style="98" customWidth="1"/>
    <col min="5898" max="5898" width="3.25" style="98" customWidth="1"/>
    <col min="5899" max="5906" width="12.875" style="98" customWidth="1"/>
    <col min="5907" max="5907" width="3.25" style="98" customWidth="1"/>
    <col min="5908" max="5908" width="9.375" style="98" customWidth="1"/>
    <col min="5909" max="6144" width="9" style="98"/>
    <col min="6145" max="6150" width="0" style="98" hidden="1" customWidth="1"/>
    <col min="6151" max="6151" width="1.5" style="98" customWidth="1"/>
    <col min="6152" max="6152" width="21.625" style="98" customWidth="1"/>
    <col min="6153" max="6153" width="15.5" style="98" customWidth="1"/>
    <col min="6154" max="6154" width="3.25" style="98" customWidth="1"/>
    <col min="6155" max="6162" width="12.875" style="98" customWidth="1"/>
    <col min="6163" max="6163" width="3.25" style="98" customWidth="1"/>
    <col min="6164" max="6164" width="9.375" style="98" customWidth="1"/>
    <col min="6165" max="6400" width="9" style="98"/>
    <col min="6401" max="6406" width="0" style="98" hidden="1" customWidth="1"/>
    <col min="6407" max="6407" width="1.5" style="98" customWidth="1"/>
    <col min="6408" max="6408" width="21.625" style="98" customWidth="1"/>
    <col min="6409" max="6409" width="15.5" style="98" customWidth="1"/>
    <col min="6410" max="6410" width="3.25" style="98" customWidth="1"/>
    <col min="6411" max="6418" width="12.875" style="98" customWidth="1"/>
    <col min="6419" max="6419" width="3.25" style="98" customWidth="1"/>
    <col min="6420" max="6420" width="9.375" style="98" customWidth="1"/>
    <col min="6421" max="6656" width="9" style="98"/>
    <col min="6657" max="6662" width="0" style="98" hidden="1" customWidth="1"/>
    <col min="6663" max="6663" width="1.5" style="98" customWidth="1"/>
    <col min="6664" max="6664" width="21.625" style="98" customWidth="1"/>
    <col min="6665" max="6665" width="15.5" style="98" customWidth="1"/>
    <col min="6666" max="6666" width="3.25" style="98" customWidth="1"/>
    <col min="6667" max="6674" width="12.875" style="98" customWidth="1"/>
    <col min="6675" max="6675" width="3.25" style="98" customWidth="1"/>
    <col min="6676" max="6676" width="9.375" style="98" customWidth="1"/>
    <col min="6677" max="6912" width="9" style="98"/>
    <col min="6913" max="6918" width="0" style="98" hidden="1" customWidth="1"/>
    <col min="6919" max="6919" width="1.5" style="98" customWidth="1"/>
    <col min="6920" max="6920" width="21.625" style="98" customWidth="1"/>
    <col min="6921" max="6921" width="15.5" style="98" customWidth="1"/>
    <col min="6922" max="6922" width="3.25" style="98" customWidth="1"/>
    <col min="6923" max="6930" width="12.875" style="98" customWidth="1"/>
    <col min="6931" max="6931" width="3.25" style="98" customWidth="1"/>
    <col min="6932" max="6932" width="9.375" style="98" customWidth="1"/>
    <col min="6933" max="7168" width="9" style="98"/>
    <col min="7169" max="7174" width="0" style="98" hidden="1" customWidth="1"/>
    <col min="7175" max="7175" width="1.5" style="98" customWidth="1"/>
    <col min="7176" max="7176" width="21.625" style="98" customWidth="1"/>
    <col min="7177" max="7177" width="15.5" style="98" customWidth="1"/>
    <col min="7178" max="7178" width="3.25" style="98" customWidth="1"/>
    <col min="7179" max="7186" width="12.875" style="98" customWidth="1"/>
    <col min="7187" max="7187" width="3.25" style="98" customWidth="1"/>
    <col min="7188" max="7188" width="9.375" style="98" customWidth="1"/>
    <col min="7189" max="7424" width="9" style="98"/>
    <col min="7425" max="7430" width="0" style="98" hidden="1" customWidth="1"/>
    <col min="7431" max="7431" width="1.5" style="98" customWidth="1"/>
    <col min="7432" max="7432" width="21.625" style="98" customWidth="1"/>
    <col min="7433" max="7433" width="15.5" style="98" customWidth="1"/>
    <col min="7434" max="7434" width="3.25" style="98" customWidth="1"/>
    <col min="7435" max="7442" width="12.875" style="98" customWidth="1"/>
    <col min="7443" max="7443" width="3.25" style="98" customWidth="1"/>
    <col min="7444" max="7444" width="9.375" style="98" customWidth="1"/>
    <col min="7445" max="7680" width="9" style="98"/>
    <col min="7681" max="7686" width="0" style="98" hidden="1" customWidth="1"/>
    <col min="7687" max="7687" width="1.5" style="98" customWidth="1"/>
    <col min="7688" max="7688" width="21.625" style="98" customWidth="1"/>
    <col min="7689" max="7689" width="15.5" style="98" customWidth="1"/>
    <col min="7690" max="7690" width="3.25" style="98" customWidth="1"/>
    <col min="7691" max="7698" width="12.875" style="98" customWidth="1"/>
    <col min="7699" max="7699" width="3.25" style="98" customWidth="1"/>
    <col min="7700" max="7700" width="9.375" style="98" customWidth="1"/>
    <col min="7701" max="7936" width="9" style="98"/>
    <col min="7937" max="7942" width="0" style="98" hidden="1" customWidth="1"/>
    <col min="7943" max="7943" width="1.5" style="98" customWidth="1"/>
    <col min="7944" max="7944" width="21.625" style="98" customWidth="1"/>
    <col min="7945" max="7945" width="15.5" style="98" customWidth="1"/>
    <col min="7946" max="7946" width="3.25" style="98" customWidth="1"/>
    <col min="7947" max="7954" width="12.875" style="98" customWidth="1"/>
    <col min="7955" max="7955" width="3.25" style="98" customWidth="1"/>
    <col min="7956" max="7956" width="9.375" style="98" customWidth="1"/>
    <col min="7957" max="8192" width="9" style="98"/>
    <col min="8193" max="8198" width="0" style="98" hidden="1" customWidth="1"/>
    <col min="8199" max="8199" width="1.5" style="98" customWidth="1"/>
    <col min="8200" max="8200" width="21.625" style="98" customWidth="1"/>
    <col min="8201" max="8201" width="15.5" style="98" customWidth="1"/>
    <col min="8202" max="8202" width="3.25" style="98" customWidth="1"/>
    <col min="8203" max="8210" width="12.875" style="98" customWidth="1"/>
    <col min="8211" max="8211" width="3.25" style="98" customWidth="1"/>
    <col min="8212" max="8212" width="9.375" style="98" customWidth="1"/>
    <col min="8213" max="8448" width="9" style="98"/>
    <col min="8449" max="8454" width="0" style="98" hidden="1" customWidth="1"/>
    <col min="8455" max="8455" width="1.5" style="98" customWidth="1"/>
    <col min="8456" max="8456" width="21.625" style="98" customWidth="1"/>
    <col min="8457" max="8457" width="15.5" style="98" customWidth="1"/>
    <col min="8458" max="8458" width="3.25" style="98" customWidth="1"/>
    <col min="8459" max="8466" width="12.875" style="98" customWidth="1"/>
    <col min="8467" max="8467" width="3.25" style="98" customWidth="1"/>
    <col min="8468" max="8468" width="9.375" style="98" customWidth="1"/>
    <col min="8469" max="8704" width="9" style="98"/>
    <col min="8705" max="8710" width="0" style="98" hidden="1" customWidth="1"/>
    <col min="8711" max="8711" width="1.5" style="98" customWidth="1"/>
    <col min="8712" max="8712" width="21.625" style="98" customWidth="1"/>
    <col min="8713" max="8713" width="15.5" style="98" customWidth="1"/>
    <col min="8714" max="8714" width="3.25" style="98" customWidth="1"/>
    <col min="8715" max="8722" width="12.875" style="98" customWidth="1"/>
    <col min="8723" max="8723" width="3.25" style="98" customWidth="1"/>
    <col min="8724" max="8724" width="9.375" style="98" customWidth="1"/>
    <col min="8725" max="8960" width="9" style="98"/>
    <col min="8961" max="8966" width="0" style="98" hidden="1" customWidth="1"/>
    <col min="8967" max="8967" width="1.5" style="98" customWidth="1"/>
    <col min="8968" max="8968" width="21.625" style="98" customWidth="1"/>
    <col min="8969" max="8969" width="15.5" style="98" customWidth="1"/>
    <col min="8970" max="8970" width="3.25" style="98" customWidth="1"/>
    <col min="8971" max="8978" width="12.875" style="98" customWidth="1"/>
    <col min="8979" max="8979" width="3.25" style="98" customWidth="1"/>
    <col min="8980" max="8980" width="9.375" style="98" customWidth="1"/>
    <col min="8981" max="9216" width="9" style="98"/>
    <col min="9217" max="9222" width="0" style="98" hidden="1" customWidth="1"/>
    <col min="9223" max="9223" width="1.5" style="98" customWidth="1"/>
    <col min="9224" max="9224" width="21.625" style="98" customWidth="1"/>
    <col min="9225" max="9225" width="15.5" style="98" customWidth="1"/>
    <col min="9226" max="9226" width="3.25" style="98" customWidth="1"/>
    <col min="9227" max="9234" width="12.875" style="98" customWidth="1"/>
    <col min="9235" max="9235" width="3.25" style="98" customWidth="1"/>
    <col min="9236" max="9236" width="9.375" style="98" customWidth="1"/>
    <col min="9237" max="9472" width="9" style="98"/>
    <col min="9473" max="9478" width="0" style="98" hidden="1" customWidth="1"/>
    <col min="9479" max="9479" width="1.5" style="98" customWidth="1"/>
    <col min="9480" max="9480" width="21.625" style="98" customWidth="1"/>
    <col min="9481" max="9481" width="15.5" style="98" customWidth="1"/>
    <col min="9482" max="9482" width="3.25" style="98" customWidth="1"/>
    <col min="9483" max="9490" width="12.875" style="98" customWidth="1"/>
    <col min="9491" max="9491" width="3.25" style="98" customWidth="1"/>
    <col min="9492" max="9492" width="9.375" style="98" customWidth="1"/>
    <col min="9493" max="9728" width="9" style="98"/>
    <col min="9729" max="9734" width="0" style="98" hidden="1" customWidth="1"/>
    <col min="9735" max="9735" width="1.5" style="98" customWidth="1"/>
    <col min="9736" max="9736" width="21.625" style="98" customWidth="1"/>
    <col min="9737" max="9737" width="15.5" style="98" customWidth="1"/>
    <col min="9738" max="9738" width="3.25" style="98" customWidth="1"/>
    <col min="9739" max="9746" width="12.875" style="98" customWidth="1"/>
    <col min="9747" max="9747" width="3.25" style="98" customWidth="1"/>
    <col min="9748" max="9748" width="9.375" style="98" customWidth="1"/>
    <col min="9749" max="9984" width="9" style="98"/>
    <col min="9985" max="9990" width="0" style="98" hidden="1" customWidth="1"/>
    <col min="9991" max="9991" width="1.5" style="98" customWidth="1"/>
    <col min="9992" max="9992" width="21.625" style="98" customWidth="1"/>
    <col min="9993" max="9993" width="15.5" style="98" customWidth="1"/>
    <col min="9994" max="9994" width="3.25" style="98" customWidth="1"/>
    <col min="9995" max="10002" width="12.875" style="98" customWidth="1"/>
    <col min="10003" max="10003" width="3.25" style="98" customWidth="1"/>
    <col min="10004" max="10004" width="9.375" style="98" customWidth="1"/>
    <col min="10005" max="10240" width="9" style="98"/>
    <col min="10241" max="10246" width="0" style="98" hidden="1" customWidth="1"/>
    <col min="10247" max="10247" width="1.5" style="98" customWidth="1"/>
    <col min="10248" max="10248" width="21.625" style="98" customWidth="1"/>
    <col min="10249" max="10249" width="15.5" style="98" customWidth="1"/>
    <col min="10250" max="10250" width="3.25" style="98" customWidth="1"/>
    <col min="10251" max="10258" width="12.875" style="98" customWidth="1"/>
    <col min="10259" max="10259" width="3.25" style="98" customWidth="1"/>
    <col min="10260" max="10260" width="9.375" style="98" customWidth="1"/>
    <col min="10261" max="10496" width="9" style="98"/>
    <col min="10497" max="10502" width="0" style="98" hidden="1" customWidth="1"/>
    <col min="10503" max="10503" width="1.5" style="98" customWidth="1"/>
    <col min="10504" max="10504" width="21.625" style="98" customWidth="1"/>
    <col min="10505" max="10505" width="15.5" style="98" customWidth="1"/>
    <col min="10506" max="10506" width="3.25" style="98" customWidth="1"/>
    <col min="10507" max="10514" width="12.875" style="98" customWidth="1"/>
    <col min="10515" max="10515" width="3.25" style="98" customWidth="1"/>
    <col min="10516" max="10516" width="9.375" style="98" customWidth="1"/>
    <col min="10517" max="10752" width="9" style="98"/>
    <col min="10753" max="10758" width="0" style="98" hidden="1" customWidth="1"/>
    <col min="10759" max="10759" width="1.5" style="98" customWidth="1"/>
    <col min="10760" max="10760" width="21.625" style="98" customWidth="1"/>
    <col min="10761" max="10761" width="15.5" style="98" customWidth="1"/>
    <col min="10762" max="10762" width="3.25" style="98" customWidth="1"/>
    <col min="10763" max="10770" width="12.875" style="98" customWidth="1"/>
    <col min="10771" max="10771" width="3.25" style="98" customWidth="1"/>
    <col min="10772" max="10772" width="9.375" style="98" customWidth="1"/>
    <col min="10773" max="11008" width="9" style="98"/>
    <col min="11009" max="11014" width="0" style="98" hidden="1" customWidth="1"/>
    <col min="11015" max="11015" width="1.5" style="98" customWidth="1"/>
    <col min="11016" max="11016" width="21.625" style="98" customWidth="1"/>
    <col min="11017" max="11017" width="15.5" style="98" customWidth="1"/>
    <col min="11018" max="11018" width="3.25" style="98" customWidth="1"/>
    <col min="11019" max="11026" width="12.875" style="98" customWidth="1"/>
    <col min="11027" max="11027" width="3.25" style="98" customWidth="1"/>
    <col min="11028" max="11028" width="9.375" style="98" customWidth="1"/>
    <col min="11029" max="11264" width="9" style="98"/>
    <col min="11265" max="11270" width="0" style="98" hidden="1" customWidth="1"/>
    <col min="11271" max="11271" width="1.5" style="98" customWidth="1"/>
    <col min="11272" max="11272" width="21.625" style="98" customWidth="1"/>
    <col min="11273" max="11273" width="15.5" style="98" customWidth="1"/>
    <col min="11274" max="11274" width="3.25" style="98" customWidth="1"/>
    <col min="11275" max="11282" width="12.875" style="98" customWidth="1"/>
    <col min="11283" max="11283" width="3.25" style="98" customWidth="1"/>
    <col min="11284" max="11284" width="9.375" style="98" customWidth="1"/>
    <col min="11285" max="11520" width="9" style="98"/>
    <col min="11521" max="11526" width="0" style="98" hidden="1" customWidth="1"/>
    <col min="11527" max="11527" width="1.5" style="98" customWidth="1"/>
    <col min="11528" max="11528" width="21.625" style="98" customWidth="1"/>
    <col min="11529" max="11529" width="15.5" style="98" customWidth="1"/>
    <col min="11530" max="11530" width="3.25" style="98" customWidth="1"/>
    <col min="11531" max="11538" width="12.875" style="98" customWidth="1"/>
    <col min="11539" max="11539" width="3.25" style="98" customWidth="1"/>
    <col min="11540" max="11540" width="9.375" style="98" customWidth="1"/>
    <col min="11541" max="11776" width="9" style="98"/>
    <col min="11777" max="11782" width="0" style="98" hidden="1" customWidth="1"/>
    <col min="11783" max="11783" width="1.5" style="98" customWidth="1"/>
    <col min="11784" max="11784" width="21.625" style="98" customWidth="1"/>
    <col min="11785" max="11785" width="15.5" style="98" customWidth="1"/>
    <col min="11786" max="11786" width="3.25" style="98" customWidth="1"/>
    <col min="11787" max="11794" width="12.875" style="98" customWidth="1"/>
    <col min="11795" max="11795" width="3.25" style="98" customWidth="1"/>
    <col min="11796" max="11796" width="9.375" style="98" customWidth="1"/>
    <col min="11797" max="12032" width="9" style="98"/>
    <col min="12033" max="12038" width="0" style="98" hidden="1" customWidth="1"/>
    <col min="12039" max="12039" width="1.5" style="98" customWidth="1"/>
    <col min="12040" max="12040" width="21.625" style="98" customWidth="1"/>
    <col min="12041" max="12041" width="15.5" style="98" customWidth="1"/>
    <col min="12042" max="12042" width="3.25" style="98" customWidth="1"/>
    <col min="12043" max="12050" width="12.875" style="98" customWidth="1"/>
    <col min="12051" max="12051" width="3.25" style="98" customWidth="1"/>
    <col min="12052" max="12052" width="9.375" style="98" customWidth="1"/>
    <col min="12053" max="12288" width="9" style="98"/>
    <col min="12289" max="12294" width="0" style="98" hidden="1" customWidth="1"/>
    <col min="12295" max="12295" width="1.5" style="98" customWidth="1"/>
    <col min="12296" max="12296" width="21.625" style="98" customWidth="1"/>
    <col min="12297" max="12297" width="15.5" style="98" customWidth="1"/>
    <col min="12298" max="12298" width="3.25" style="98" customWidth="1"/>
    <col min="12299" max="12306" width="12.875" style="98" customWidth="1"/>
    <col min="12307" max="12307" width="3.25" style="98" customWidth="1"/>
    <col min="12308" max="12308" width="9.375" style="98" customWidth="1"/>
    <col min="12309" max="12544" width="9" style="98"/>
    <col min="12545" max="12550" width="0" style="98" hidden="1" customWidth="1"/>
    <col min="12551" max="12551" width="1.5" style="98" customWidth="1"/>
    <col min="12552" max="12552" width="21.625" style="98" customWidth="1"/>
    <col min="12553" max="12553" width="15.5" style="98" customWidth="1"/>
    <col min="12554" max="12554" width="3.25" style="98" customWidth="1"/>
    <col min="12555" max="12562" width="12.875" style="98" customWidth="1"/>
    <col min="12563" max="12563" width="3.25" style="98" customWidth="1"/>
    <col min="12564" max="12564" width="9.375" style="98" customWidth="1"/>
    <col min="12565" max="12800" width="9" style="98"/>
    <col min="12801" max="12806" width="0" style="98" hidden="1" customWidth="1"/>
    <col min="12807" max="12807" width="1.5" style="98" customWidth="1"/>
    <col min="12808" max="12808" width="21.625" style="98" customWidth="1"/>
    <col min="12809" max="12809" width="15.5" style="98" customWidth="1"/>
    <col min="12810" max="12810" width="3.25" style="98" customWidth="1"/>
    <col min="12811" max="12818" width="12.875" style="98" customWidth="1"/>
    <col min="12819" max="12819" width="3.25" style="98" customWidth="1"/>
    <col min="12820" max="12820" width="9.375" style="98" customWidth="1"/>
    <col min="12821" max="13056" width="9" style="98"/>
    <col min="13057" max="13062" width="0" style="98" hidden="1" customWidth="1"/>
    <col min="13063" max="13063" width="1.5" style="98" customWidth="1"/>
    <col min="13064" max="13064" width="21.625" style="98" customWidth="1"/>
    <col min="13065" max="13065" width="15.5" style="98" customWidth="1"/>
    <col min="13066" max="13066" width="3.25" style="98" customWidth="1"/>
    <col min="13067" max="13074" width="12.875" style="98" customWidth="1"/>
    <col min="13075" max="13075" width="3.25" style="98" customWidth="1"/>
    <col min="13076" max="13076" width="9.375" style="98" customWidth="1"/>
    <col min="13077" max="13312" width="9" style="98"/>
    <col min="13313" max="13318" width="0" style="98" hidden="1" customWidth="1"/>
    <col min="13319" max="13319" width="1.5" style="98" customWidth="1"/>
    <col min="13320" max="13320" width="21.625" style="98" customWidth="1"/>
    <col min="13321" max="13321" width="15.5" style="98" customWidth="1"/>
    <col min="13322" max="13322" width="3.25" style="98" customWidth="1"/>
    <col min="13323" max="13330" width="12.875" style="98" customWidth="1"/>
    <col min="13331" max="13331" width="3.25" style="98" customWidth="1"/>
    <col min="13332" max="13332" width="9.375" style="98" customWidth="1"/>
    <col min="13333" max="13568" width="9" style="98"/>
    <col min="13569" max="13574" width="0" style="98" hidden="1" customWidth="1"/>
    <col min="13575" max="13575" width="1.5" style="98" customWidth="1"/>
    <col min="13576" max="13576" width="21.625" style="98" customWidth="1"/>
    <col min="13577" max="13577" width="15.5" style="98" customWidth="1"/>
    <col min="13578" max="13578" width="3.25" style="98" customWidth="1"/>
    <col min="13579" max="13586" width="12.875" style="98" customWidth="1"/>
    <col min="13587" max="13587" width="3.25" style="98" customWidth="1"/>
    <col min="13588" max="13588" width="9.375" style="98" customWidth="1"/>
    <col min="13589" max="13824" width="9" style="98"/>
    <col min="13825" max="13830" width="0" style="98" hidden="1" customWidth="1"/>
    <col min="13831" max="13831" width="1.5" style="98" customWidth="1"/>
    <col min="13832" max="13832" width="21.625" style="98" customWidth="1"/>
    <col min="13833" max="13833" width="15.5" style="98" customWidth="1"/>
    <col min="13834" max="13834" width="3.25" style="98" customWidth="1"/>
    <col min="13835" max="13842" width="12.875" style="98" customWidth="1"/>
    <col min="13843" max="13843" width="3.25" style="98" customWidth="1"/>
    <col min="13844" max="13844" width="9.375" style="98" customWidth="1"/>
    <col min="13845" max="14080" width="9" style="98"/>
    <col min="14081" max="14086" width="0" style="98" hidden="1" customWidth="1"/>
    <col min="14087" max="14087" width="1.5" style="98" customWidth="1"/>
    <col min="14088" max="14088" width="21.625" style="98" customWidth="1"/>
    <col min="14089" max="14089" width="15.5" style="98" customWidth="1"/>
    <col min="14090" max="14090" width="3.25" style="98" customWidth="1"/>
    <col min="14091" max="14098" width="12.875" style="98" customWidth="1"/>
    <col min="14099" max="14099" width="3.25" style="98" customWidth="1"/>
    <col min="14100" max="14100" width="9.375" style="98" customWidth="1"/>
    <col min="14101" max="14336" width="9" style="98"/>
    <col min="14337" max="14342" width="0" style="98" hidden="1" customWidth="1"/>
    <col min="14343" max="14343" width="1.5" style="98" customWidth="1"/>
    <col min="14344" max="14344" width="21.625" style="98" customWidth="1"/>
    <col min="14345" max="14345" width="15.5" style="98" customWidth="1"/>
    <col min="14346" max="14346" width="3.25" style="98" customWidth="1"/>
    <col min="14347" max="14354" width="12.875" style="98" customWidth="1"/>
    <col min="14355" max="14355" width="3.25" style="98" customWidth="1"/>
    <col min="14356" max="14356" width="9.375" style="98" customWidth="1"/>
    <col min="14357" max="14592" width="9" style="98"/>
    <col min="14593" max="14598" width="0" style="98" hidden="1" customWidth="1"/>
    <col min="14599" max="14599" width="1.5" style="98" customWidth="1"/>
    <col min="14600" max="14600" width="21.625" style="98" customWidth="1"/>
    <col min="14601" max="14601" width="15.5" style="98" customWidth="1"/>
    <col min="14602" max="14602" width="3.25" style="98" customWidth="1"/>
    <col min="14603" max="14610" width="12.875" style="98" customWidth="1"/>
    <col min="14611" max="14611" width="3.25" style="98" customWidth="1"/>
    <col min="14612" max="14612" width="9.375" style="98" customWidth="1"/>
    <col min="14613" max="14848" width="9" style="98"/>
    <col min="14849" max="14854" width="0" style="98" hidden="1" customWidth="1"/>
    <col min="14855" max="14855" width="1.5" style="98" customWidth="1"/>
    <col min="14856" max="14856" width="21.625" style="98" customWidth="1"/>
    <col min="14857" max="14857" width="15.5" style="98" customWidth="1"/>
    <col min="14858" max="14858" width="3.25" style="98" customWidth="1"/>
    <col min="14859" max="14866" width="12.875" style="98" customWidth="1"/>
    <col min="14867" max="14867" width="3.25" style="98" customWidth="1"/>
    <col min="14868" max="14868" width="9.375" style="98" customWidth="1"/>
    <col min="14869" max="15104" width="9" style="98"/>
    <col min="15105" max="15110" width="0" style="98" hidden="1" customWidth="1"/>
    <col min="15111" max="15111" width="1.5" style="98" customWidth="1"/>
    <col min="15112" max="15112" width="21.625" style="98" customWidth="1"/>
    <col min="15113" max="15113" width="15.5" style="98" customWidth="1"/>
    <col min="15114" max="15114" width="3.25" style="98" customWidth="1"/>
    <col min="15115" max="15122" width="12.875" style="98" customWidth="1"/>
    <col min="15123" max="15123" width="3.25" style="98" customWidth="1"/>
    <col min="15124" max="15124" width="9.375" style="98" customWidth="1"/>
    <col min="15125" max="15360" width="9" style="98"/>
    <col min="15361" max="15366" width="0" style="98" hidden="1" customWidth="1"/>
    <col min="15367" max="15367" width="1.5" style="98" customWidth="1"/>
    <col min="15368" max="15368" width="21.625" style="98" customWidth="1"/>
    <col min="15369" max="15369" width="15.5" style="98" customWidth="1"/>
    <col min="15370" max="15370" width="3.25" style="98" customWidth="1"/>
    <col min="15371" max="15378" width="12.875" style="98" customWidth="1"/>
    <col min="15379" max="15379" width="3.25" style="98" customWidth="1"/>
    <col min="15380" max="15380" width="9.375" style="98" customWidth="1"/>
    <col min="15381" max="15616" width="9" style="98"/>
    <col min="15617" max="15622" width="0" style="98" hidden="1" customWidth="1"/>
    <col min="15623" max="15623" width="1.5" style="98" customWidth="1"/>
    <col min="15624" max="15624" width="21.625" style="98" customWidth="1"/>
    <col min="15625" max="15625" width="15.5" style="98" customWidth="1"/>
    <col min="15626" max="15626" width="3.25" style="98" customWidth="1"/>
    <col min="15627" max="15634" width="12.875" style="98" customWidth="1"/>
    <col min="15635" max="15635" width="3.25" style="98" customWidth="1"/>
    <col min="15636" max="15636" width="9.375" style="98" customWidth="1"/>
    <col min="15637" max="15872" width="9" style="98"/>
    <col min="15873" max="15878" width="0" style="98" hidden="1" customWidth="1"/>
    <col min="15879" max="15879" width="1.5" style="98" customWidth="1"/>
    <col min="15880" max="15880" width="21.625" style="98" customWidth="1"/>
    <col min="15881" max="15881" width="15.5" style="98" customWidth="1"/>
    <col min="15882" max="15882" width="3.25" style="98" customWidth="1"/>
    <col min="15883" max="15890" width="12.875" style="98" customWidth="1"/>
    <col min="15891" max="15891" width="3.25" style="98" customWidth="1"/>
    <col min="15892" max="15892" width="9.375" style="98" customWidth="1"/>
    <col min="15893" max="16128" width="9" style="98"/>
    <col min="16129" max="16134" width="0" style="98" hidden="1" customWidth="1"/>
    <col min="16135" max="16135" width="1.5" style="98" customWidth="1"/>
    <col min="16136" max="16136" width="21.625" style="98" customWidth="1"/>
    <col min="16137" max="16137" width="15.5" style="98" customWidth="1"/>
    <col min="16138" max="16138" width="3.25" style="98" customWidth="1"/>
    <col min="16139" max="16146" width="12.875" style="98" customWidth="1"/>
    <col min="16147" max="16147" width="3.25" style="98" customWidth="1"/>
    <col min="16148" max="16148" width="9.375" style="98" customWidth="1"/>
    <col min="16149" max="16384" width="9" style="98"/>
  </cols>
  <sheetData>
    <row r="1" spans="1:20" s="94" customFormat="1" ht="12" hidden="1" customHeight="1">
      <c r="A1" s="93"/>
      <c r="B1" s="93"/>
      <c r="C1" s="93"/>
      <c r="D1" s="93"/>
      <c r="E1" s="93"/>
      <c r="H1" s="95"/>
      <c r="I1" s="95"/>
      <c r="J1" s="96"/>
      <c r="K1" s="94">
        <v>1</v>
      </c>
      <c r="L1" s="94">
        <v>2</v>
      </c>
      <c r="M1" s="94">
        <v>3</v>
      </c>
      <c r="N1" s="94">
        <v>4</v>
      </c>
      <c r="O1" s="94">
        <v>5</v>
      </c>
      <c r="P1" s="94">
        <v>6</v>
      </c>
      <c r="Q1" s="94">
        <v>7</v>
      </c>
      <c r="R1" s="94">
        <v>8</v>
      </c>
    </row>
    <row r="2" spans="1:20" ht="11.25" hidden="1" customHeight="1">
      <c r="K2" s="101">
        <v>1</v>
      </c>
      <c r="L2" s="101">
        <v>2</v>
      </c>
      <c r="M2" s="101">
        <v>3</v>
      </c>
      <c r="N2" s="101">
        <v>4</v>
      </c>
      <c r="O2" s="101">
        <v>5</v>
      </c>
      <c r="P2" s="101">
        <v>6</v>
      </c>
      <c r="Q2" s="101">
        <v>7</v>
      </c>
      <c r="R2" s="101">
        <v>8</v>
      </c>
      <c r="S2" s="102"/>
    </row>
    <row r="3" spans="1:20" ht="11.25" customHeight="1">
      <c r="H3" s="95"/>
      <c r="I3" s="95"/>
      <c r="J3" s="96"/>
      <c r="K3" s="94"/>
      <c r="L3" s="94"/>
      <c r="M3" s="94"/>
      <c r="N3" s="94"/>
      <c r="O3" s="94"/>
      <c r="P3" s="94"/>
      <c r="Q3" s="94"/>
      <c r="R3" s="94"/>
      <c r="S3" s="94"/>
    </row>
    <row r="4" spans="1:20" s="109" customFormat="1" ht="17.25" customHeight="1">
      <c r="A4" s="103"/>
      <c r="B4" s="103"/>
      <c r="C4" s="103"/>
      <c r="D4" s="103"/>
      <c r="E4" s="103"/>
      <c r="F4" s="104"/>
      <c r="G4" s="105"/>
      <c r="H4" s="12"/>
      <c r="I4" s="12"/>
      <c r="J4" s="106" t="s">
        <v>56</v>
      </c>
      <c r="K4" s="107" t="s">
        <v>57</v>
      </c>
      <c r="L4" s="105"/>
      <c r="M4" s="105"/>
      <c r="N4" s="108"/>
      <c r="O4" s="105"/>
      <c r="P4" s="105"/>
      <c r="Q4" s="105"/>
      <c r="R4" s="105"/>
      <c r="S4" s="94"/>
      <c r="T4" s="98"/>
    </row>
    <row r="5" spans="1:20" s="109" customFormat="1" ht="17.25" customHeight="1">
      <c r="A5" s="103"/>
      <c r="B5" s="103"/>
      <c r="C5" s="103"/>
      <c r="D5" s="103"/>
      <c r="E5" s="103"/>
      <c r="F5" s="104"/>
      <c r="G5" s="105"/>
      <c r="H5" s="12"/>
      <c r="I5" s="12"/>
      <c r="J5" s="106"/>
      <c r="K5" s="110" t="s">
        <v>58</v>
      </c>
      <c r="L5" s="105"/>
      <c r="M5" s="105"/>
      <c r="N5" s="108"/>
      <c r="O5" s="105"/>
      <c r="P5" s="105"/>
      <c r="Q5" s="105"/>
      <c r="R5" s="105"/>
      <c r="S5" s="94"/>
      <c r="T5" s="98"/>
    </row>
    <row r="6" spans="1:20" s="109" customFormat="1" ht="7.5" customHeight="1">
      <c r="A6" s="103"/>
      <c r="B6" s="103"/>
      <c r="C6" s="103"/>
      <c r="D6" s="103"/>
      <c r="E6" s="103"/>
      <c r="F6" s="104"/>
      <c r="G6" s="105"/>
      <c r="H6" s="21"/>
      <c r="I6" s="21"/>
      <c r="J6" s="111"/>
      <c r="K6" s="105"/>
      <c r="L6" s="105"/>
      <c r="M6" s="105"/>
      <c r="N6" s="105"/>
      <c r="O6" s="105"/>
      <c r="P6" s="105"/>
      <c r="Q6" s="105"/>
      <c r="R6" s="105"/>
      <c r="S6" s="94"/>
      <c r="T6" s="98"/>
    </row>
    <row r="7" spans="1:20" s="118" customFormat="1" ht="15.75" customHeight="1">
      <c r="A7" s="112"/>
      <c r="B7" s="112"/>
      <c r="C7" s="112"/>
      <c r="D7" s="112"/>
      <c r="E7" s="112"/>
      <c r="F7" s="113"/>
      <c r="G7" s="114"/>
      <c r="H7" s="26"/>
      <c r="I7" s="26"/>
      <c r="J7" s="115" t="s">
        <v>59</v>
      </c>
      <c r="K7" s="116" t="s">
        <v>60</v>
      </c>
      <c r="L7" s="116"/>
      <c r="M7" s="116"/>
      <c r="N7" s="117"/>
      <c r="O7" s="116"/>
      <c r="P7" s="116"/>
      <c r="Q7" s="116"/>
      <c r="R7" s="116"/>
      <c r="S7" s="94"/>
      <c r="T7" s="98"/>
    </row>
    <row r="8" spans="1:20" s="118" customFormat="1" ht="15.75" customHeight="1">
      <c r="A8" s="112"/>
      <c r="B8" s="112"/>
      <c r="C8" s="112"/>
      <c r="D8" s="112"/>
      <c r="E8" s="112"/>
      <c r="F8" s="113"/>
      <c r="G8" s="114"/>
      <c r="H8" s="26"/>
      <c r="I8" s="26"/>
      <c r="J8" s="115"/>
      <c r="K8" s="119" t="s">
        <v>61</v>
      </c>
      <c r="L8" s="116"/>
      <c r="M8" s="116"/>
      <c r="N8" s="117"/>
      <c r="O8" s="116"/>
      <c r="P8" s="116"/>
      <c r="Q8" s="116"/>
      <c r="R8" s="116"/>
      <c r="S8" s="94"/>
      <c r="T8" s="98"/>
    </row>
    <row r="9" spans="1:20" s="118" customFormat="1" ht="7.5" customHeight="1">
      <c r="A9" s="112"/>
      <c r="B9" s="112"/>
      <c r="C9" s="112"/>
      <c r="D9" s="112"/>
      <c r="E9" s="112"/>
      <c r="F9" s="113"/>
      <c r="G9" s="114"/>
      <c r="H9" s="26"/>
      <c r="I9" s="26"/>
      <c r="J9" s="116"/>
      <c r="K9" s="116"/>
      <c r="L9" s="116"/>
      <c r="M9" s="116"/>
      <c r="N9" s="117"/>
      <c r="O9" s="116"/>
      <c r="P9" s="116"/>
      <c r="Q9" s="116"/>
      <c r="R9" s="116"/>
      <c r="S9" s="94"/>
      <c r="T9" s="98"/>
    </row>
    <row r="10" spans="1:20" s="99" customFormat="1" ht="12" customHeight="1">
      <c r="A10" s="120"/>
      <c r="B10" s="120"/>
      <c r="C10" s="120"/>
      <c r="D10" s="120"/>
      <c r="E10" s="120"/>
      <c r="F10" s="121"/>
      <c r="G10" s="95"/>
      <c r="H10" s="1303" t="s">
        <v>62</v>
      </c>
      <c r="I10" s="1303"/>
      <c r="J10" s="1342"/>
      <c r="K10" s="122" t="s">
        <v>9</v>
      </c>
      <c r="L10" s="123" t="s">
        <v>63</v>
      </c>
      <c r="M10" s="124"/>
      <c r="N10" s="125"/>
      <c r="O10" s="124"/>
      <c r="P10" s="124"/>
      <c r="Q10" s="124"/>
      <c r="R10" s="124"/>
      <c r="S10" s="95"/>
    </row>
    <row r="11" spans="1:20" s="99" customFormat="1" ht="12" customHeight="1">
      <c r="A11" s="120"/>
      <c r="B11" s="120"/>
      <c r="C11" s="120"/>
      <c r="D11" s="120"/>
      <c r="E11" s="120"/>
      <c r="F11" s="121"/>
      <c r="G11" s="95"/>
      <c r="H11" s="1343"/>
      <c r="I11" s="1343"/>
      <c r="J11" s="1344"/>
      <c r="K11" s="126"/>
      <c r="L11" s="127" t="s">
        <v>11</v>
      </c>
      <c r="M11" s="128" t="s">
        <v>12</v>
      </c>
      <c r="N11" s="122" t="s">
        <v>64</v>
      </c>
      <c r="O11" s="128" t="s">
        <v>65</v>
      </c>
      <c r="P11" s="128" t="s">
        <v>66</v>
      </c>
      <c r="Q11" s="128" t="s">
        <v>16</v>
      </c>
      <c r="R11" s="127" t="s">
        <v>17</v>
      </c>
      <c r="S11" s="95"/>
    </row>
    <row r="12" spans="1:20" s="100" customFormat="1" ht="12" customHeight="1">
      <c r="A12" s="129"/>
      <c r="B12" s="129"/>
      <c r="C12" s="129"/>
      <c r="D12" s="129"/>
      <c r="E12" s="129"/>
      <c r="F12" s="130"/>
      <c r="G12" s="96"/>
      <c r="H12" s="1343"/>
      <c r="I12" s="1343"/>
      <c r="J12" s="1344"/>
      <c r="K12" s="131"/>
      <c r="L12" s="132"/>
      <c r="M12" s="132"/>
      <c r="N12" s="133"/>
      <c r="O12" s="132"/>
      <c r="P12" s="134"/>
      <c r="Q12" s="132"/>
      <c r="R12" s="135"/>
      <c r="S12" s="96"/>
    </row>
    <row r="13" spans="1:20" s="100" customFormat="1" ht="12" customHeight="1">
      <c r="A13" s="129"/>
      <c r="B13" s="129"/>
      <c r="C13" s="129"/>
      <c r="D13" s="129"/>
      <c r="E13" s="129"/>
      <c r="F13" s="130"/>
      <c r="G13" s="96"/>
      <c r="H13" s="1343"/>
      <c r="I13" s="1343"/>
      <c r="J13" s="1344"/>
      <c r="K13" s="131"/>
      <c r="L13" s="132"/>
      <c r="M13" s="132"/>
      <c r="N13" s="133"/>
      <c r="O13" s="132"/>
      <c r="P13" s="134"/>
      <c r="Q13" s="132"/>
      <c r="R13" s="136"/>
      <c r="S13" s="96"/>
    </row>
    <row r="14" spans="1:20" s="100" customFormat="1" ht="12" customHeight="1">
      <c r="A14" s="129"/>
      <c r="B14" s="129"/>
      <c r="C14" s="129"/>
      <c r="D14" s="129"/>
      <c r="E14" s="129"/>
      <c r="F14" s="130"/>
      <c r="G14" s="96"/>
      <c r="H14" s="1343"/>
      <c r="I14" s="1343"/>
      <c r="J14" s="1344"/>
      <c r="K14" s="131"/>
      <c r="L14" s="132"/>
      <c r="M14" s="132"/>
      <c r="N14" s="133"/>
      <c r="O14" s="132"/>
      <c r="P14" s="134"/>
      <c r="Q14" s="132"/>
      <c r="R14" s="136"/>
      <c r="S14" s="96"/>
    </row>
    <row r="15" spans="1:20" s="100" customFormat="1" ht="12" customHeight="1">
      <c r="A15" s="129"/>
      <c r="B15" s="129"/>
      <c r="C15" s="129"/>
      <c r="D15" s="129"/>
      <c r="E15" s="129"/>
      <c r="F15" s="130"/>
      <c r="G15" s="96"/>
      <c r="H15" s="1345" t="s">
        <v>67</v>
      </c>
      <c r="I15" s="1345"/>
      <c r="J15" s="1346"/>
      <c r="K15" s="131"/>
      <c r="L15" s="132"/>
      <c r="M15" s="132"/>
      <c r="N15" s="133"/>
      <c r="O15" s="132"/>
      <c r="P15" s="134"/>
      <c r="Q15" s="132"/>
      <c r="R15" s="136"/>
      <c r="S15" s="96"/>
    </row>
    <row r="16" spans="1:20" s="100" customFormat="1" ht="12" customHeight="1">
      <c r="A16" s="129"/>
      <c r="B16" s="129"/>
      <c r="C16" s="129"/>
      <c r="D16" s="129"/>
      <c r="E16" s="129"/>
      <c r="F16" s="130"/>
      <c r="G16" s="96"/>
      <c r="H16" s="1345"/>
      <c r="I16" s="1345"/>
      <c r="J16" s="1346"/>
      <c r="K16" s="137"/>
      <c r="L16" s="134"/>
      <c r="M16" s="132"/>
      <c r="N16" s="137"/>
      <c r="O16" s="138"/>
      <c r="P16" s="139"/>
      <c r="Q16" s="132"/>
      <c r="R16" s="140"/>
      <c r="S16" s="96"/>
    </row>
    <row r="17" spans="1:19" s="100" customFormat="1" ht="12" customHeight="1">
      <c r="A17" s="129"/>
      <c r="B17" s="129"/>
      <c r="C17" s="129"/>
      <c r="D17" s="129"/>
      <c r="E17" s="129"/>
      <c r="F17" s="130"/>
      <c r="G17" s="96"/>
      <c r="H17" s="1345"/>
      <c r="I17" s="1345"/>
      <c r="J17" s="1346"/>
      <c r="K17" s="141" t="s">
        <v>68</v>
      </c>
      <c r="L17" s="141" t="s">
        <v>20</v>
      </c>
      <c r="M17" s="142"/>
      <c r="N17" s="143"/>
      <c r="O17" s="142"/>
      <c r="P17" s="142"/>
      <c r="Q17" s="144" t="s">
        <v>69</v>
      </c>
      <c r="R17" s="145" t="s">
        <v>22</v>
      </c>
      <c r="S17" s="96"/>
    </row>
    <row r="18" spans="1:19" s="100" customFormat="1" ht="12" customHeight="1">
      <c r="A18" s="129"/>
      <c r="B18" s="129"/>
      <c r="C18" s="129"/>
      <c r="D18" s="129"/>
      <c r="E18" s="129"/>
      <c r="F18" s="130"/>
      <c r="G18" s="96"/>
      <c r="H18" s="1347"/>
      <c r="I18" s="1347"/>
      <c r="J18" s="1348"/>
      <c r="K18" s="146"/>
      <c r="L18" s="147"/>
      <c r="M18" s="148"/>
      <c r="N18" s="149"/>
      <c r="O18" s="148"/>
      <c r="P18" s="148"/>
      <c r="Q18" s="150"/>
      <c r="R18" s="151"/>
      <c r="S18" s="96"/>
    </row>
    <row r="19" spans="1:19" s="100" customFormat="1" ht="7.5" customHeight="1">
      <c r="A19" s="129"/>
      <c r="B19" s="129"/>
      <c r="C19" s="129"/>
      <c r="D19" s="129"/>
      <c r="E19" s="129"/>
      <c r="F19" s="130"/>
      <c r="G19" s="96"/>
      <c r="H19" s="152"/>
      <c r="I19" s="152"/>
      <c r="J19" s="153"/>
      <c r="K19" s="154"/>
      <c r="L19" s="155"/>
      <c r="M19" s="155"/>
      <c r="N19" s="155"/>
      <c r="O19" s="155"/>
      <c r="P19" s="155"/>
      <c r="Q19" s="155"/>
      <c r="R19" s="155"/>
      <c r="S19" s="96"/>
    </row>
    <row r="20" spans="1:19" s="157" customFormat="1" ht="12" customHeight="1">
      <c r="A20" s="156"/>
      <c r="B20" s="156"/>
      <c r="C20" s="156"/>
      <c r="D20" s="156"/>
      <c r="E20" s="156"/>
      <c r="H20" s="1460" t="s">
        <v>1787</v>
      </c>
      <c r="I20" s="1421" t="s">
        <v>1788</v>
      </c>
      <c r="J20" s="1457"/>
      <c r="K20" s="1459"/>
      <c r="L20" s="1458"/>
      <c r="M20" s="1458"/>
      <c r="N20" s="1458"/>
      <c r="O20" s="1458"/>
      <c r="P20" s="1458"/>
      <c r="Q20" s="1458"/>
      <c r="R20" s="1458"/>
    </row>
    <row r="21" spans="1:19" s="99" customFormat="1" ht="12" customHeight="1">
      <c r="A21" s="120" t="s">
        <v>70</v>
      </c>
      <c r="B21" s="120" t="s">
        <v>24</v>
      </c>
      <c r="C21" s="120" t="s">
        <v>25</v>
      </c>
      <c r="D21" s="120" t="s">
        <v>26</v>
      </c>
      <c r="E21" s="120"/>
      <c r="F21" s="158">
        <v>1</v>
      </c>
      <c r="G21" s="95"/>
      <c r="H21" s="1461" t="s">
        <v>1740</v>
      </c>
      <c r="I21" s="1462" t="s">
        <v>71</v>
      </c>
      <c r="J21" s="1457" t="s">
        <v>454</v>
      </c>
      <c r="K21" s="1419">
        <v>133340</v>
      </c>
      <c r="L21" s="1420">
        <v>49830</v>
      </c>
      <c r="M21" s="1420">
        <v>35200</v>
      </c>
      <c r="N21" s="1420">
        <v>18420</v>
      </c>
      <c r="O21" s="1420">
        <v>11730</v>
      </c>
      <c r="P21" s="1420">
        <v>4710</v>
      </c>
      <c r="Q21" s="1420">
        <v>1370</v>
      </c>
      <c r="R21" s="1420">
        <v>12070</v>
      </c>
      <c r="S21" s="95"/>
    </row>
    <row r="22" spans="1:19" s="99" customFormat="1" ht="12" customHeight="1">
      <c r="A22" s="120" t="s">
        <v>70</v>
      </c>
      <c r="B22" s="120" t="s">
        <v>24</v>
      </c>
      <c r="C22" s="120" t="s">
        <v>25</v>
      </c>
      <c r="D22" s="120" t="s">
        <v>26</v>
      </c>
      <c r="E22" s="120"/>
      <c r="F22" s="158">
        <v>2</v>
      </c>
      <c r="G22" s="95"/>
      <c r="H22" s="1463" t="s">
        <v>1741</v>
      </c>
      <c r="I22" s="1421" t="s">
        <v>1526</v>
      </c>
      <c r="J22" s="1457"/>
      <c r="K22" s="1419">
        <v>47620</v>
      </c>
      <c r="L22" s="1420">
        <v>25520</v>
      </c>
      <c r="M22" s="1420">
        <v>7530</v>
      </c>
      <c r="N22" s="1420">
        <v>2760</v>
      </c>
      <c r="O22" s="1420">
        <v>1440</v>
      </c>
      <c r="P22" s="1420">
        <v>620</v>
      </c>
      <c r="Q22" s="1420">
        <v>180</v>
      </c>
      <c r="R22" s="1420">
        <v>9580</v>
      </c>
      <c r="S22" s="95"/>
    </row>
    <row r="23" spans="1:19" s="99" customFormat="1" ht="12" customHeight="1">
      <c r="A23" s="120" t="s">
        <v>70</v>
      </c>
      <c r="B23" s="120" t="s">
        <v>24</v>
      </c>
      <c r="C23" s="120" t="s">
        <v>25</v>
      </c>
      <c r="D23" s="120" t="s">
        <v>26</v>
      </c>
      <c r="E23" s="120"/>
      <c r="F23" s="158">
        <v>3</v>
      </c>
      <c r="G23" s="95"/>
      <c r="H23" s="1463" t="s">
        <v>1527</v>
      </c>
      <c r="I23" s="1462" t="s">
        <v>73</v>
      </c>
      <c r="J23" s="1457"/>
      <c r="K23" s="1419">
        <v>32130</v>
      </c>
      <c r="L23" s="1420">
        <v>13930</v>
      </c>
      <c r="M23" s="1420">
        <v>9910</v>
      </c>
      <c r="N23" s="1420">
        <v>3730</v>
      </c>
      <c r="O23" s="1420">
        <v>2150</v>
      </c>
      <c r="P23" s="1420">
        <v>820</v>
      </c>
      <c r="Q23" s="1420">
        <v>230</v>
      </c>
      <c r="R23" s="1420">
        <v>1370</v>
      </c>
      <c r="S23" s="95"/>
    </row>
    <row r="24" spans="1:19" s="99" customFormat="1" ht="12" customHeight="1">
      <c r="A24" s="120" t="s">
        <v>70</v>
      </c>
      <c r="B24" s="120" t="s">
        <v>24</v>
      </c>
      <c r="C24" s="120" t="s">
        <v>25</v>
      </c>
      <c r="D24" s="120" t="s">
        <v>26</v>
      </c>
      <c r="E24" s="120"/>
      <c r="F24" s="158">
        <v>4</v>
      </c>
      <c r="G24" s="95"/>
      <c r="H24" s="1463" t="s">
        <v>1528</v>
      </c>
      <c r="I24" s="1462"/>
      <c r="J24" s="1457"/>
      <c r="K24" s="1419">
        <v>23250</v>
      </c>
      <c r="L24" s="1420">
        <v>5900</v>
      </c>
      <c r="M24" s="1420">
        <v>7900</v>
      </c>
      <c r="N24" s="1420">
        <v>4450</v>
      </c>
      <c r="O24" s="1420">
        <v>2910</v>
      </c>
      <c r="P24" s="1420">
        <v>1080</v>
      </c>
      <c r="Q24" s="1420">
        <v>270</v>
      </c>
      <c r="R24" s="1420">
        <v>740</v>
      </c>
      <c r="S24" s="95"/>
    </row>
    <row r="25" spans="1:19" s="99" customFormat="1" ht="12" customHeight="1">
      <c r="A25" s="120" t="s">
        <v>70</v>
      </c>
      <c r="B25" s="120" t="s">
        <v>24</v>
      </c>
      <c r="C25" s="120" t="s">
        <v>25</v>
      </c>
      <c r="D25" s="120" t="s">
        <v>26</v>
      </c>
      <c r="E25" s="120"/>
      <c r="F25" s="158">
        <v>5</v>
      </c>
      <c r="G25" s="95"/>
      <c r="H25" s="1463" t="s">
        <v>1529</v>
      </c>
      <c r="I25" s="1462"/>
      <c r="J25" s="1457"/>
      <c r="K25" s="1419">
        <v>17840</v>
      </c>
      <c r="L25" s="1420">
        <v>2880</v>
      </c>
      <c r="M25" s="1420">
        <v>5820</v>
      </c>
      <c r="N25" s="1420">
        <v>4660</v>
      </c>
      <c r="O25" s="1420">
        <v>2930</v>
      </c>
      <c r="P25" s="1420">
        <v>990</v>
      </c>
      <c r="Q25" s="1420">
        <v>210</v>
      </c>
      <c r="R25" s="1420">
        <v>360</v>
      </c>
      <c r="S25" s="95"/>
    </row>
    <row r="26" spans="1:19" s="99" customFormat="1" ht="12" customHeight="1">
      <c r="A26" s="120" t="s">
        <v>70</v>
      </c>
      <c r="B26" s="120" t="s">
        <v>24</v>
      </c>
      <c r="C26" s="120" t="s">
        <v>25</v>
      </c>
      <c r="D26" s="120" t="s">
        <v>26</v>
      </c>
      <c r="E26" s="120"/>
      <c r="F26" s="158">
        <v>6</v>
      </c>
      <c r="G26" s="95"/>
      <c r="H26" s="1463" t="s">
        <v>1530</v>
      </c>
      <c r="I26" s="1462"/>
      <c r="J26" s="1457"/>
      <c r="K26" s="1419">
        <v>6970</v>
      </c>
      <c r="L26" s="1420">
        <v>1040</v>
      </c>
      <c r="M26" s="1420">
        <v>2460</v>
      </c>
      <c r="N26" s="1420">
        <v>1750</v>
      </c>
      <c r="O26" s="1420">
        <v>970</v>
      </c>
      <c r="P26" s="1420">
        <v>510</v>
      </c>
      <c r="Q26" s="1420">
        <v>240</v>
      </c>
      <c r="R26" s="1458" t="s">
        <v>34</v>
      </c>
      <c r="S26" s="95"/>
    </row>
    <row r="27" spans="1:19" s="99" customFormat="1" ht="12" customHeight="1">
      <c r="A27" s="120" t="s">
        <v>70</v>
      </c>
      <c r="B27" s="120" t="s">
        <v>24</v>
      </c>
      <c r="C27" s="120" t="s">
        <v>25</v>
      </c>
      <c r="D27" s="120" t="s">
        <v>26</v>
      </c>
      <c r="E27" s="120"/>
      <c r="F27" s="158">
        <v>7</v>
      </c>
      <c r="G27" s="95"/>
      <c r="H27" s="1463" t="s">
        <v>1531</v>
      </c>
      <c r="I27" s="1462"/>
      <c r="J27" s="1457"/>
      <c r="K27" s="1419">
        <v>3350</v>
      </c>
      <c r="L27" s="1420">
        <v>330</v>
      </c>
      <c r="M27" s="1420">
        <v>1020</v>
      </c>
      <c r="N27" s="1420">
        <v>640</v>
      </c>
      <c r="O27" s="1420">
        <v>850</v>
      </c>
      <c r="P27" s="1420">
        <v>390</v>
      </c>
      <c r="Q27" s="1420">
        <v>110</v>
      </c>
      <c r="R27" s="1458" t="s">
        <v>34</v>
      </c>
      <c r="S27" s="95"/>
    </row>
    <row r="28" spans="1:19" s="99" customFormat="1" ht="12" customHeight="1">
      <c r="A28" s="120" t="s">
        <v>70</v>
      </c>
      <c r="B28" s="120" t="s">
        <v>24</v>
      </c>
      <c r="C28" s="120" t="s">
        <v>25</v>
      </c>
      <c r="D28" s="120" t="s">
        <v>26</v>
      </c>
      <c r="E28" s="120"/>
      <c r="F28" s="158">
        <v>8</v>
      </c>
      <c r="G28" s="95"/>
      <c r="H28" s="1463" t="s">
        <v>1742</v>
      </c>
      <c r="I28" s="1421" t="s">
        <v>1532</v>
      </c>
      <c r="J28" s="1457"/>
      <c r="K28" s="1419">
        <v>2170</v>
      </c>
      <c r="L28" s="1420">
        <v>230</v>
      </c>
      <c r="M28" s="1420">
        <v>560</v>
      </c>
      <c r="N28" s="1420">
        <v>440</v>
      </c>
      <c r="O28" s="1420">
        <v>480</v>
      </c>
      <c r="P28" s="1420">
        <v>300</v>
      </c>
      <c r="Q28" s="1420">
        <v>120</v>
      </c>
      <c r="R28" s="1420">
        <v>30</v>
      </c>
      <c r="S28" s="95"/>
    </row>
    <row r="29" spans="1:19" s="99" customFormat="1" ht="12" customHeight="1">
      <c r="A29" s="120" t="s">
        <v>70</v>
      </c>
      <c r="B29" s="120" t="s">
        <v>24</v>
      </c>
      <c r="C29" s="120" t="s">
        <v>25</v>
      </c>
      <c r="D29" s="120" t="s">
        <v>26</v>
      </c>
      <c r="E29" s="120"/>
      <c r="F29" s="158">
        <v>9</v>
      </c>
      <c r="G29" s="95"/>
      <c r="H29" s="1461" t="s">
        <v>1533</v>
      </c>
      <c r="I29" s="1462" t="s">
        <v>74</v>
      </c>
      <c r="J29" s="1457"/>
      <c r="K29" s="1419">
        <v>72830</v>
      </c>
      <c r="L29" s="1420">
        <v>22550</v>
      </c>
      <c r="M29" s="1420">
        <v>21430</v>
      </c>
      <c r="N29" s="1420">
        <v>13230</v>
      </c>
      <c r="O29" s="1420">
        <v>9240</v>
      </c>
      <c r="P29" s="1420">
        <v>4050</v>
      </c>
      <c r="Q29" s="1420">
        <v>1230</v>
      </c>
      <c r="R29" s="1420">
        <v>1100</v>
      </c>
      <c r="S29" s="95"/>
    </row>
    <row r="30" spans="1:19" s="99" customFormat="1" ht="12" customHeight="1">
      <c r="A30" s="120" t="s">
        <v>70</v>
      </c>
      <c r="B30" s="120" t="s">
        <v>24</v>
      </c>
      <c r="C30" s="120" t="s">
        <v>25</v>
      </c>
      <c r="D30" s="120" t="s">
        <v>26</v>
      </c>
      <c r="E30" s="120"/>
      <c r="F30" s="158">
        <v>10</v>
      </c>
      <c r="G30" s="95"/>
      <c r="H30" s="1463" t="s">
        <v>1741</v>
      </c>
      <c r="I30" s="1421" t="s">
        <v>1526</v>
      </c>
      <c r="J30" s="1457"/>
      <c r="K30" s="1419">
        <v>11740</v>
      </c>
      <c r="L30" s="1420">
        <v>7160</v>
      </c>
      <c r="M30" s="1420">
        <v>2210</v>
      </c>
      <c r="N30" s="1420">
        <v>840</v>
      </c>
      <c r="O30" s="1420">
        <v>360</v>
      </c>
      <c r="P30" s="1420">
        <v>200</v>
      </c>
      <c r="Q30" s="1420">
        <v>160</v>
      </c>
      <c r="R30" s="1420">
        <v>800</v>
      </c>
      <c r="S30" s="95"/>
    </row>
    <row r="31" spans="1:19" s="99" customFormat="1" ht="12" customHeight="1">
      <c r="A31" s="120" t="s">
        <v>70</v>
      </c>
      <c r="B31" s="120" t="s">
        <v>24</v>
      </c>
      <c r="C31" s="120" t="s">
        <v>25</v>
      </c>
      <c r="D31" s="120" t="s">
        <v>26</v>
      </c>
      <c r="E31" s="120"/>
      <c r="F31" s="158">
        <v>11</v>
      </c>
      <c r="G31" s="95"/>
      <c r="H31" s="1463" t="s">
        <v>1527</v>
      </c>
      <c r="I31" s="1462" t="s">
        <v>73</v>
      </c>
      <c r="J31" s="1457"/>
      <c r="K31" s="1419">
        <v>21430</v>
      </c>
      <c r="L31" s="1420">
        <v>9310</v>
      </c>
      <c r="M31" s="1420">
        <v>7000</v>
      </c>
      <c r="N31" s="1420">
        <v>2390</v>
      </c>
      <c r="O31" s="1420">
        <v>1630</v>
      </c>
      <c r="P31" s="1420">
        <v>670</v>
      </c>
      <c r="Q31" s="1420">
        <v>190</v>
      </c>
      <c r="R31" s="1420">
        <v>240</v>
      </c>
      <c r="S31" s="95"/>
    </row>
    <row r="32" spans="1:19" s="99" customFormat="1" ht="12" customHeight="1">
      <c r="A32" s="120" t="s">
        <v>70</v>
      </c>
      <c r="B32" s="120" t="s">
        <v>24</v>
      </c>
      <c r="C32" s="120" t="s">
        <v>25</v>
      </c>
      <c r="D32" s="120" t="s">
        <v>26</v>
      </c>
      <c r="E32" s="120"/>
      <c r="F32" s="158">
        <v>12</v>
      </c>
      <c r="G32" s="95"/>
      <c r="H32" s="1463" t="s">
        <v>1528</v>
      </c>
      <c r="I32" s="1462"/>
      <c r="J32" s="1457"/>
      <c r="K32" s="1419">
        <v>15570</v>
      </c>
      <c r="L32" s="1420">
        <v>3330</v>
      </c>
      <c r="M32" s="1420">
        <v>5170</v>
      </c>
      <c r="N32" s="1420">
        <v>3420</v>
      </c>
      <c r="O32" s="1420">
        <v>2410</v>
      </c>
      <c r="P32" s="1420">
        <v>980</v>
      </c>
      <c r="Q32" s="1420">
        <v>220</v>
      </c>
      <c r="R32" s="1420">
        <v>30</v>
      </c>
      <c r="S32" s="95"/>
    </row>
    <row r="33" spans="1:20" s="99" customFormat="1" ht="12" customHeight="1">
      <c r="A33" s="120" t="s">
        <v>70</v>
      </c>
      <c r="B33" s="120" t="s">
        <v>24</v>
      </c>
      <c r="C33" s="120" t="s">
        <v>25</v>
      </c>
      <c r="D33" s="120" t="s">
        <v>26</v>
      </c>
      <c r="E33" s="120"/>
      <c r="F33" s="158">
        <v>13</v>
      </c>
      <c r="G33" s="95"/>
      <c r="H33" s="1463" t="s">
        <v>1529</v>
      </c>
      <c r="I33" s="1462"/>
      <c r="J33" s="1457"/>
      <c r="K33" s="1419">
        <v>13240</v>
      </c>
      <c r="L33" s="1420">
        <v>1650</v>
      </c>
      <c r="M33" s="1420">
        <v>3950</v>
      </c>
      <c r="N33" s="1420">
        <v>3840</v>
      </c>
      <c r="O33" s="1420">
        <v>2610</v>
      </c>
      <c r="P33" s="1420">
        <v>990</v>
      </c>
      <c r="Q33" s="1420">
        <v>180</v>
      </c>
      <c r="R33" s="1420">
        <v>30</v>
      </c>
      <c r="S33" s="95"/>
    </row>
    <row r="34" spans="1:20" s="99" customFormat="1" ht="12" customHeight="1">
      <c r="A34" s="120" t="s">
        <v>70</v>
      </c>
      <c r="B34" s="120" t="s">
        <v>24</v>
      </c>
      <c r="C34" s="120" t="s">
        <v>25</v>
      </c>
      <c r="D34" s="120" t="s">
        <v>26</v>
      </c>
      <c r="E34" s="120"/>
      <c r="F34" s="158">
        <v>14</v>
      </c>
      <c r="G34" s="95"/>
      <c r="H34" s="1463" t="s">
        <v>1530</v>
      </c>
      <c r="I34" s="1462"/>
      <c r="J34" s="1457"/>
      <c r="K34" s="1419">
        <v>5670</v>
      </c>
      <c r="L34" s="1420">
        <v>620</v>
      </c>
      <c r="M34" s="1420">
        <v>1640</v>
      </c>
      <c r="N34" s="1420">
        <v>1680</v>
      </c>
      <c r="O34" s="1420">
        <v>970</v>
      </c>
      <c r="P34" s="1420">
        <v>510</v>
      </c>
      <c r="Q34" s="1420">
        <v>240</v>
      </c>
      <c r="R34" s="1458" t="s">
        <v>34</v>
      </c>
      <c r="S34" s="95"/>
    </row>
    <row r="35" spans="1:20" s="99" customFormat="1" ht="12" customHeight="1">
      <c r="A35" s="120" t="s">
        <v>70</v>
      </c>
      <c r="B35" s="120" t="s">
        <v>24</v>
      </c>
      <c r="C35" s="120" t="s">
        <v>25</v>
      </c>
      <c r="D35" s="120" t="s">
        <v>26</v>
      </c>
      <c r="E35" s="120"/>
      <c r="F35" s="158">
        <v>15</v>
      </c>
      <c r="G35" s="95"/>
      <c r="H35" s="1463" t="s">
        <v>1531</v>
      </c>
      <c r="I35" s="1462"/>
      <c r="J35" s="1457"/>
      <c r="K35" s="1419">
        <v>3120</v>
      </c>
      <c r="L35" s="1420">
        <v>280</v>
      </c>
      <c r="M35" s="1420">
        <v>910</v>
      </c>
      <c r="N35" s="1420">
        <v>640</v>
      </c>
      <c r="O35" s="1420">
        <v>780</v>
      </c>
      <c r="P35" s="1420">
        <v>390</v>
      </c>
      <c r="Q35" s="1420">
        <v>110</v>
      </c>
      <c r="R35" s="1458" t="s">
        <v>34</v>
      </c>
      <c r="S35" s="95"/>
    </row>
    <row r="36" spans="1:20" s="167" customFormat="1" ht="12" customHeight="1">
      <c r="A36" s="164" t="s">
        <v>70</v>
      </c>
      <c r="B36" s="164" t="s">
        <v>24</v>
      </c>
      <c r="C36" s="164" t="s">
        <v>25</v>
      </c>
      <c r="D36" s="164" t="s">
        <v>26</v>
      </c>
      <c r="E36" s="164"/>
      <c r="F36" s="165">
        <v>16</v>
      </c>
      <c r="G36" s="166"/>
      <c r="H36" s="1463" t="s">
        <v>1742</v>
      </c>
      <c r="I36" s="1421" t="s">
        <v>1532</v>
      </c>
      <c r="J36" s="1457"/>
      <c r="K36" s="1419">
        <v>2070</v>
      </c>
      <c r="L36" s="1420">
        <v>200</v>
      </c>
      <c r="M36" s="1420">
        <v>540</v>
      </c>
      <c r="N36" s="1420">
        <v>410</v>
      </c>
      <c r="O36" s="1420">
        <v>480</v>
      </c>
      <c r="P36" s="1420">
        <v>300</v>
      </c>
      <c r="Q36" s="1420">
        <v>120</v>
      </c>
      <c r="R36" s="1458" t="s">
        <v>34</v>
      </c>
      <c r="S36" s="166"/>
    </row>
    <row r="37" spans="1:20" s="99" customFormat="1" ht="12" customHeight="1">
      <c r="A37" s="120" t="s">
        <v>70</v>
      </c>
      <c r="B37" s="120" t="s">
        <v>24</v>
      </c>
      <c r="C37" s="120" t="s">
        <v>25</v>
      </c>
      <c r="D37" s="120" t="s">
        <v>26</v>
      </c>
      <c r="E37" s="120"/>
      <c r="F37" s="158">
        <v>17</v>
      </c>
      <c r="G37" s="95"/>
      <c r="H37" s="1461" t="s">
        <v>1534</v>
      </c>
      <c r="I37" s="1462" t="s">
        <v>46</v>
      </c>
      <c r="J37" s="1457"/>
      <c r="K37" s="1419">
        <v>59180</v>
      </c>
      <c r="L37" s="1420">
        <v>27280</v>
      </c>
      <c r="M37" s="1420">
        <v>13770</v>
      </c>
      <c r="N37" s="1420">
        <v>5190</v>
      </c>
      <c r="O37" s="1420">
        <v>2490</v>
      </c>
      <c r="P37" s="1420">
        <v>660</v>
      </c>
      <c r="Q37" s="1420">
        <v>140</v>
      </c>
      <c r="R37" s="1420">
        <v>9640</v>
      </c>
      <c r="S37" s="95"/>
    </row>
    <row r="38" spans="1:20" s="173" customFormat="1" ht="12" customHeight="1">
      <c r="A38" s="168" t="s">
        <v>70</v>
      </c>
      <c r="B38" s="168" t="s">
        <v>24</v>
      </c>
      <c r="C38" s="168" t="s">
        <v>25</v>
      </c>
      <c r="D38" s="168" t="s">
        <v>26</v>
      </c>
      <c r="E38" s="168"/>
      <c r="F38" s="169">
        <v>18</v>
      </c>
      <c r="G38" s="170"/>
      <c r="H38" s="1463" t="s">
        <v>1741</v>
      </c>
      <c r="I38" s="1421" t="s">
        <v>1526</v>
      </c>
      <c r="J38" s="1457"/>
      <c r="K38" s="1419">
        <v>34840</v>
      </c>
      <c r="L38" s="1420">
        <v>18360</v>
      </c>
      <c r="M38" s="1420">
        <v>5310</v>
      </c>
      <c r="N38" s="1420">
        <v>1910</v>
      </c>
      <c r="O38" s="1420">
        <v>1080</v>
      </c>
      <c r="P38" s="1420">
        <v>410</v>
      </c>
      <c r="Q38" s="1420">
        <v>30</v>
      </c>
      <c r="R38" s="1420">
        <v>7740</v>
      </c>
      <c r="S38" s="171"/>
      <c r="T38" s="172"/>
    </row>
    <row r="39" spans="1:20" s="173" customFormat="1" ht="12" customHeight="1">
      <c r="A39" s="168" t="s">
        <v>70</v>
      </c>
      <c r="B39" s="168" t="s">
        <v>24</v>
      </c>
      <c r="C39" s="168" t="s">
        <v>25</v>
      </c>
      <c r="D39" s="168" t="s">
        <v>26</v>
      </c>
      <c r="E39" s="168"/>
      <c r="F39" s="169">
        <v>19</v>
      </c>
      <c r="G39" s="170"/>
      <c r="H39" s="1463" t="s">
        <v>1527</v>
      </c>
      <c r="I39" s="1462" t="s">
        <v>73</v>
      </c>
      <c r="J39" s="1457"/>
      <c r="K39" s="1419">
        <v>10520</v>
      </c>
      <c r="L39" s="1420">
        <v>4620</v>
      </c>
      <c r="M39" s="1420">
        <v>2910</v>
      </c>
      <c r="N39" s="1420">
        <v>1330</v>
      </c>
      <c r="O39" s="1420">
        <v>520</v>
      </c>
      <c r="P39" s="1420">
        <v>150</v>
      </c>
      <c r="Q39" s="1420">
        <v>40</v>
      </c>
      <c r="R39" s="1420">
        <v>940</v>
      </c>
      <c r="S39" s="171"/>
      <c r="T39" s="172"/>
    </row>
    <row r="40" spans="1:20" s="173" customFormat="1" ht="12" customHeight="1">
      <c r="A40" s="168" t="s">
        <v>70</v>
      </c>
      <c r="B40" s="168" t="s">
        <v>24</v>
      </c>
      <c r="C40" s="168" t="s">
        <v>25</v>
      </c>
      <c r="D40" s="168" t="s">
        <v>26</v>
      </c>
      <c r="E40" s="168"/>
      <c r="F40" s="169">
        <v>20</v>
      </c>
      <c r="G40" s="170"/>
      <c r="H40" s="1463" t="s">
        <v>1528</v>
      </c>
      <c r="I40" s="1462"/>
      <c r="J40" s="1457"/>
      <c r="K40" s="1419">
        <v>7640</v>
      </c>
      <c r="L40" s="1420">
        <v>2570</v>
      </c>
      <c r="M40" s="1420">
        <v>2730</v>
      </c>
      <c r="N40" s="1420">
        <v>1040</v>
      </c>
      <c r="O40" s="1420">
        <v>490</v>
      </c>
      <c r="P40" s="1420">
        <v>100</v>
      </c>
      <c r="Q40" s="1420">
        <v>50</v>
      </c>
      <c r="R40" s="1420">
        <v>660</v>
      </c>
      <c r="S40" s="171"/>
      <c r="T40" s="172"/>
    </row>
    <row r="41" spans="1:20" s="173" customFormat="1" ht="12" customHeight="1">
      <c r="A41" s="168" t="s">
        <v>70</v>
      </c>
      <c r="B41" s="168" t="s">
        <v>24</v>
      </c>
      <c r="C41" s="168" t="s">
        <v>25</v>
      </c>
      <c r="D41" s="168" t="s">
        <v>26</v>
      </c>
      <c r="E41" s="168"/>
      <c r="F41" s="169">
        <v>21</v>
      </c>
      <c r="G41" s="170"/>
      <c r="H41" s="1463" t="s">
        <v>1529</v>
      </c>
      <c r="I41" s="1462"/>
      <c r="J41" s="1457"/>
      <c r="K41" s="1419">
        <v>4580</v>
      </c>
      <c r="L41" s="1420">
        <v>1240</v>
      </c>
      <c r="M41" s="1420">
        <v>1870</v>
      </c>
      <c r="N41" s="1420">
        <v>810</v>
      </c>
      <c r="O41" s="1420">
        <v>320</v>
      </c>
      <c r="P41" s="1458" t="s">
        <v>34</v>
      </c>
      <c r="Q41" s="1420">
        <v>30</v>
      </c>
      <c r="R41" s="1420">
        <v>300</v>
      </c>
      <c r="S41" s="171"/>
      <c r="T41" s="172"/>
    </row>
    <row r="42" spans="1:20" s="173" customFormat="1" ht="12" customHeight="1">
      <c r="A42" s="168" t="s">
        <v>70</v>
      </c>
      <c r="B42" s="168" t="s">
        <v>24</v>
      </c>
      <c r="C42" s="168" t="s">
        <v>25</v>
      </c>
      <c r="D42" s="168" t="s">
        <v>26</v>
      </c>
      <c r="E42" s="168"/>
      <c r="F42" s="169">
        <v>22</v>
      </c>
      <c r="G42" s="170"/>
      <c r="H42" s="1463" t="s">
        <v>1530</v>
      </c>
      <c r="I42" s="1462"/>
      <c r="J42" s="1457"/>
      <c r="K42" s="1419">
        <v>1300</v>
      </c>
      <c r="L42" s="1420">
        <v>410</v>
      </c>
      <c r="M42" s="1420">
        <v>820</v>
      </c>
      <c r="N42" s="1420">
        <v>70</v>
      </c>
      <c r="O42" s="1458" t="s">
        <v>34</v>
      </c>
      <c r="P42" s="1458" t="s">
        <v>34</v>
      </c>
      <c r="Q42" s="1458" t="s">
        <v>34</v>
      </c>
      <c r="R42" s="1458" t="s">
        <v>34</v>
      </c>
      <c r="S42" s="171"/>
      <c r="T42" s="172"/>
    </row>
    <row r="43" spans="1:20" s="99" customFormat="1" ht="12" customHeight="1">
      <c r="A43" s="120" t="s">
        <v>70</v>
      </c>
      <c r="B43" s="120" t="s">
        <v>24</v>
      </c>
      <c r="C43" s="120" t="s">
        <v>25</v>
      </c>
      <c r="D43" s="120" t="s">
        <v>26</v>
      </c>
      <c r="E43" s="120"/>
      <c r="F43" s="158">
        <v>23</v>
      </c>
      <c r="G43" s="95"/>
      <c r="H43" s="1463" t="s">
        <v>1531</v>
      </c>
      <c r="I43" s="1462"/>
      <c r="J43" s="1457"/>
      <c r="K43" s="1419">
        <v>220</v>
      </c>
      <c r="L43" s="1420">
        <v>40</v>
      </c>
      <c r="M43" s="1420">
        <v>110</v>
      </c>
      <c r="N43" s="1458" t="s">
        <v>34</v>
      </c>
      <c r="O43" s="1420">
        <v>70</v>
      </c>
      <c r="P43" s="1458" t="s">
        <v>34</v>
      </c>
      <c r="Q43" s="1458" t="s">
        <v>34</v>
      </c>
      <c r="R43" s="1458" t="s">
        <v>34</v>
      </c>
      <c r="S43" s="95"/>
    </row>
    <row r="44" spans="1:20" s="99" customFormat="1" ht="12" customHeight="1">
      <c r="A44" s="120" t="s">
        <v>70</v>
      </c>
      <c r="B44" s="120" t="s">
        <v>24</v>
      </c>
      <c r="C44" s="120" t="s">
        <v>25</v>
      </c>
      <c r="D44" s="120" t="s">
        <v>26</v>
      </c>
      <c r="E44" s="120"/>
      <c r="F44" s="158">
        <v>24</v>
      </c>
      <c r="G44" s="95"/>
      <c r="H44" s="1463" t="s">
        <v>1742</v>
      </c>
      <c r="I44" s="1421" t="s">
        <v>1532</v>
      </c>
      <c r="J44" s="1457"/>
      <c r="K44" s="1419">
        <v>70</v>
      </c>
      <c r="L44" s="1420">
        <v>30</v>
      </c>
      <c r="M44" s="1420">
        <v>20</v>
      </c>
      <c r="N44" s="1420">
        <v>20</v>
      </c>
      <c r="O44" s="1458" t="s">
        <v>34</v>
      </c>
      <c r="P44" s="1458" t="s">
        <v>34</v>
      </c>
      <c r="Q44" s="1458" t="s">
        <v>34</v>
      </c>
      <c r="R44" s="1458" t="s">
        <v>34</v>
      </c>
      <c r="S44" s="95"/>
    </row>
    <row r="45" spans="1:20" ht="6" customHeight="1">
      <c r="F45" s="174"/>
      <c r="H45" s="175"/>
      <c r="I45" s="175"/>
      <c r="J45" s="176"/>
      <c r="K45" s="177"/>
      <c r="L45" s="177"/>
      <c r="M45" s="177"/>
      <c r="N45" s="177"/>
      <c r="O45" s="177"/>
      <c r="P45" s="177"/>
      <c r="Q45" s="177"/>
      <c r="R45" s="177"/>
      <c r="S45" s="94"/>
    </row>
    <row r="46" spans="1:20" ht="6" customHeight="1">
      <c r="F46" s="174"/>
      <c r="H46" s="166"/>
      <c r="I46" s="95"/>
      <c r="J46" s="96"/>
      <c r="K46" s="94"/>
      <c r="L46" s="94"/>
      <c r="M46" s="94"/>
      <c r="N46" s="94"/>
      <c r="O46" s="94"/>
      <c r="P46" s="94"/>
      <c r="Q46" s="94"/>
      <c r="R46" s="94"/>
      <c r="S46" s="94"/>
    </row>
    <row r="47" spans="1:20" ht="12" customHeight="1">
      <c r="F47" s="174"/>
      <c r="H47" s="178" t="s">
        <v>75</v>
      </c>
      <c r="I47" s="94"/>
      <c r="J47" s="96"/>
      <c r="K47" s="179" t="s">
        <v>76</v>
      </c>
      <c r="L47" s="94"/>
      <c r="M47" s="94"/>
      <c r="N47" s="94"/>
      <c r="O47" s="94"/>
      <c r="P47" s="94"/>
      <c r="Q47" s="94"/>
      <c r="R47" s="94"/>
      <c r="S47" s="94"/>
    </row>
    <row r="48" spans="1:20" ht="12" customHeight="1">
      <c r="F48" s="102"/>
      <c r="H48" s="166"/>
      <c r="I48" s="95"/>
      <c r="J48" s="96"/>
      <c r="K48" s="94"/>
      <c r="L48" s="94"/>
      <c r="M48" s="94"/>
      <c r="N48" s="94"/>
      <c r="O48" s="94"/>
      <c r="P48" s="94"/>
      <c r="Q48" s="94"/>
      <c r="R48" s="94"/>
      <c r="S48" s="94"/>
    </row>
    <row r="49" spans="8:19" ht="12" customHeight="1">
      <c r="H49" s="95"/>
      <c r="I49" s="95"/>
      <c r="J49" s="96"/>
      <c r="K49" s="94"/>
      <c r="L49" s="94"/>
      <c r="M49" s="94"/>
      <c r="N49" s="94"/>
      <c r="O49" s="94"/>
      <c r="P49" s="94"/>
      <c r="Q49" s="94"/>
      <c r="R49" s="94"/>
      <c r="S49" s="94"/>
    </row>
    <row r="50" spans="8:19" ht="12" customHeight="1">
      <c r="H50" s="95"/>
      <c r="I50" s="95"/>
      <c r="J50" s="96"/>
      <c r="K50" s="94"/>
      <c r="L50" s="94"/>
      <c r="M50" s="94"/>
      <c r="N50" s="94"/>
      <c r="O50" s="94"/>
      <c r="P50" s="94"/>
      <c r="Q50" s="94"/>
      <c r="R50" s="94"/>
      <c r="S50" s="94"/>
    </row>
    <row r="51" spans="8:19" ht="12" customHeight="1">
      <c r="H51" s="95"/>
      <c r="I51" s="95"/>
      <c r="J51" s="96"/>
      <c r="K51" s="94"/>
      <c r="L51" s="94"/>
      <c r="M51" s="94"/>
      <c r="N51" s="94"/>
      <c r="O51" s="94"/>
      <c r="P51" s="94"/>
      <c r="Q51" s="94"/>
      <c r="R51" s="94"/>
      <c r="S51" s="94"/>
    </row>
    <row r="52" spans="8:19" ht="12" customHeight="1">
      <c r="H52" s="95"/>
      <c r="I52" s="95"/>
      <c r="J52" s="96"/>
      <c r="K52" s="94"/>
      <c r="L52" s="94"/>
      <c r="M52" s="94"/>
      <c r="N52" s="94"/>
      <c r="O52" s="94"/>
      <c r="P52" s="94"/>
      <c r="Q52" s="94"/>
      <c r="R52" s="94"/>
      <c r="S52" s="94"/>
    </row>
    <row r="53" spans="8:19" ht="12" customHeight="1">
      <c r="H53" s="95"/>
      <c r="I53" s="95"/>
      <c r="J53" s="96"/>
      <c r="K53" s="94"/>
      <c r="L53" s="94"/>
      <c r="M53" s="94"/>
      <c r="N53" s="94"/>
      <c r="O53" s="94"/>
      <c r="P53" s="94"/>
      <c r="Q53" s="94"/>
      <c r="R53" s="94"/>
      <c r="S53" s="94"/>
    </row>
    <row r="54" spans="8:19" ht="12" customHeight="1">
      <c r="H54" s="95"/>
      <c r="I54" s="95"/>
      <c r="J54" s="96"/>
      <c r="K54" s="94"/>
      <c r="L54" s="94"/>
      <c r="M54" s="94"/>
      <c r="N54" s="94"/>
      <c r="O54" s="94"/>
      <c r="P54" s="94"/>
      <c r="Q54" s="94"/>
      <c r="R54" s="94"/>
      <c r="S54" s="94"/>
    </row>
    <row r="55" spans="8:19" ht="12" customHeight="1">
      <c r="H55" s="95"/>
      <c r="I55" s="95"/>
      <c r="J55" s="96"/>
      <c r="K55" s="94"/>
      <c r="L55" s="94"/>
      <c r="M55" s="94"/>
      <c r="N55" s="94"/>
      <c r="O55" s="94"/>
      <c r="P55" s="94"/>
      <c r="Q55" s="94"/>
      <c r="R55" s="94"/>
      <c r="S55" s="94"/>
    </row>
    <row r="56" spans="8:19" ht="12" customHeight="1">
      <c r="H56" s="95"/>
      <c r="I56" s="95"/>
      <c r="J56" s="96"/>
      <c r="K56" s="94"/>
      <c r="L56" s="94"/>
      <c r="M56" s="94"/>
      <c r="N56" s="94"/>
      <c r="O56" s="94"/>
      <c r="P56" s="94"/>
      <c r="Q56" s="94"/>
      <c r="R56" s="94"/>
      <c r="S56" s="94"/>
    </row>
    <row r="57" spans="8:19" ht="12" customHeight="1">
      <c r="H57" s="95"/>
      <c r="I57" s="95"/>
      <c r="J57" s="96"/>
      <c r="K57" s="94"/>
      <c r="L57" s="94"/>
      <c r="M57" s="94"/>
      <c r="N57" s="94"/>
      <c r="O57" s="94"/>
      <c r="P57" s="94"/>
      <c r="Q57" s="94"/>
      <c r="R57" s="94"/>
      <c r="S57" s="94"/>
    </row>
    <row r="58" spans="8:19" ht="12" customHeight="1">
      <c r="H58" s="95"/>
      <c r="I58" s="95"/>
      <c r="J58" s="96"/>
      <c r="K58" s="94"/>
      <c r="L58" s="94"/>
      <c r="M58" s="94"/>
      <c r="N58" s="94"/>
      <c r="O58" s="94"/>
      <c r="P58" s="94"/>
      <c r="Q58" s="94"/>
      <c r="R58" s="94"/>
      <c r="S58" s="94"/>
    </row>
    <row r="59" spans="8:19" ht="12" customHeight="1">
      <c r="H59" s="95"/>
      <c r="I59" s="95"/>
      <c r="J59" s="96"/>
      <c r="K59" s="94"/>
      <c r="L59" s="94"/>
      <c r="M59" s="94"/>
      <c r="N59" s="94"/>
      <c r="O59" s="94"/>
      <c r="P59" s="94"/>
      <c r="Q59" s="94"/>
      <c r="R59" s="94"/>
      <c r="S59" s="94"/>
    </row>
    <row r="60" spans="8:19" ht="12" customHeight="1">
      <c r="H60" s="95"/>
      <c r="I60" s="95"/>
      <c r="J60" s="96"/>
      <c r="K60" s="94"/>
      <c r="L60" s="94"/>
      <c r="M60" s="94"/>
      <c r="N60" s="94"/>
      <c r="O60" s="94"/>
      <c r="P60" s="94"/>
      <c r="Q60" s="94"/>
      <c r="R60" s="94"/>
      <c r="S60" s="94"/>
    </row>
    <row r="61" spans="8:19" ht="12" customHeight="1">
      <c r="H61" s="95"/>
      <c r="I61" s="95"/>
      <c r="J61" s="96"/>
      <c r="K61" s="94"/>
      <c r="L61" s="94"/>
      <c r="M61" s="94"/>
      <c r="N61" s="94"/>
      <c r="O61" s="94"/>
      <c r="P61" s="94"/>
      <c r="Q61" s="94"/>
      <c r="R61" s="94"/>
      <c r="S61" s="94"/>
    </row>
    <row r="62" spans="8:19" ht="12" customHeight="1">
      <c r="H62" s="95"/>
      <c r="I62" s="95"/>
      <c r="J62" s="96"/>
      <c r="K62" s="94"/>
      <c r="L62" s="94"/>
      <c r="M62" s="94"/>
      <c r="N62" s="94"/>
      <c r="O62" s="94"/>
      <c r="P62" s="94"/>
      <c r="Q62" s="94"/>
      <c r="R62" s="94"/>
      <c r="S62" s="94"/>
    </row>
    <row r="63" spans="8:19" ht="12" customHeight="1">
      <c r="H63" s="95"/>
      <c r="I63" s="95"/>
      <c r="J63" s="96"/>
      <c r="K63" s="94"/>
      <c r="L63" s="94"/>
      <c r="M63" s="94"/>
      <c r="N63" s="94"/>
      <c r="O63" s="94"/>
      <c r="P63" s="94"/>
      <c r="Q63" s="94"/>
      <c r="R63" s="94"/>
      <c r="S63" s="94"/>
    </row>
    <row r="64" spans="8:19" ht="12" customHeight="1">
      <c r="H64" s="95"/>
      <c r="I64" s="95"/>
      <c r="J64" s="96"/>
      <c r="K64" s="94"/>
      <c r="L64" s="94"/>
      <c r="M64" s="94"/>
      <c r="N64" s="94"/>
      <c r="O64" s="94"/>
      <c r="P64" s="94"/>
      <c r="Q64" s="94"/>
      <c r="R64" s="94"/>
      <c r="S64" s="94"/>
    </row>
    <row r="65" spans="8:19" ht="12" customHeight="1">
      <c r="H65" s="95"/>
      <c r="I65" s="95"/>
      <c r="J65" s="96"/>
      <c r="K65" s="94"/>
      <c r="L65" s="94"/>
      <c r="M65" s="94"/>
      <c r="N65" s="94"/>
      <c r="O65" s="94"/>
      <c r="P65" s="94"/>
      <c r="Q65" s="94"/>
      <c r="R65" s="94"/>
      <c r="S65" s="94"/>
    </row>
    <row r="66" spans="8:19" ht="12" customHeight="1">
      <c r="H66" s="95"/>
      <c r="I66" s="95"/>
      <c r="J66" s="96"/>
      <c r="K66" s="94"/>
      <c r="L66" s="94"/>
      <c r="M66" s="94"/>
      <c r="N66" s="94"/>
      <c r="O66" s="94"/>
      <c r="P66" s="94"/>
      <c r="Q66" s="94"/>
      <c r="R66" s="94"/>
      <c r="S66" s="94"/>
    </row>
    <row r="67" spans="8:19" ht="12" customHeight="1">
      <c r="H67" s="95"/>
      <c r="I67" s="95"/>
      <c r="J67" s="96"/>
      <c r="K67" s="94"/>
      <c r="L67" s="94"/>
      <c r="M67" s="94"/>
      <c r="N67" s="94"/>
      <c r="O67" s="94"/>
      <c r="P67" s="94"/>
      <c r="Q67" s="94"/>
      <c r="R67" s="94"/>
      <c r="S67" s="94"/>
    </row>
    <row r="68" spans="8:19" ht="12" customHeight="1">
      <c r="H68" s="95"/>
      <c r="I68" s="95"/>
      <c r="J68" s="96"/>
      <c r="K68" s="94"/>
      <c r="L68" s="94"/>
      <c r="M68" s="94"/>
      <c r="N68" s="94"/>
      <c r="O68" s="94"/>
      <c r="P68" s="94"/>
      <c r="Q68" s="94"/>
      <c r="R68" s="94"/>
      <c r="S68" s="94"/>
    </row>
    <row r="69" spans="8:19" ht="12" customHeight="1">
      <c r="H69" s="95"/>
      <c r="I69" s="95"/>
      <c r="J69" s="96"/>
      <c r="K69" s="94"/>
      <c r="L69" s="94"/>
      <c r="M69" s="94"/>
      <c r="N69" s="94"/>
      <c r="O69" s="94"/>
      <c r="P69" s="94"/>
      <c r="Q69" s="94"/>
      <c r="R69" s="94"/>
      <c r="S69" s="94"/>
    </row>
    <row r="70" spans="8:19" ht="12" customHeight="1">
      <c r="H70" s="95"/>
      <c r="I70" s="95"/>
      <c r="J70" s="96"/>
      <c r="K70" s="94"/>
      <c r="L70" s="94"/>
      <c r="M70" s="94"/>
      <c r="N70" s="94"/>
      <c r="O70" s="94"/>
      <c r="P70" s="94"/>
      <c r="Q70" s="94"/>
      <c r="R70" s="94"/>
      <c r="S70" s="94"/>
    </row>
    <row r="71" spans="8:19" ht="12" customHeight="1">
      <c r="H71" s="95"/>
      <c r="I71" s="95"/>
      <c r="J71" s="96"/>
      <c r="K71" s="94"/>
      <c r="L71" s="94"/>
      <c r="M71" s="94"/>
      <c r="N71" s="94"/>
      <c r="O71" s="94"/>
      <c r="P71" s="94"/>
      <c r="Q71" s="94"/>
      <c r="R71" s="94"/>
      <c r="S71" s="94"/>
    </row>
    <row r="72" spans="8:19" ht="12" customHeight="1">
      <c r="H72" s="95"/>
      <c r="I72" s="95"/>
      <c r="J72" s="96"/>
      <c r="K72" s="94"/>
      <c r="L72" s="94"/>
      <c r="M72" s="94"/>
      <c r="N72" s="94"/>
      <c r="O72" s="94"/>
      <c r="P72" s="94"/>
      <c r="Q72" s="94"/>
      <c r="R72" s="94"/>
      <c r="S72" s="94"/>
    </row>
    <row r="73" spans="8:19" ht="12" customHeight="1">
      <c r="H73" s="95"/>
      <c r="I73" s="95"/>
      <c r="J73" s="96"/>
      <c r="K73" s="94"/>
      <c r="L73" s="94"/>
      <c r="M73" s="94"/>
      <c r="N73" s="94"/>
      <c r="O73" s="94"/>
      <c r="P73" s="94"/>
      <c r="Q73" s="94"/>
      <c r="R73" s="94"/>
      <c r="S73" s="94"/>
    </row>
    <row r="74" spans="8:19" ht="12" customHeight="1">
      <c r="H74" s="95"/>
      <c r="I74" s="95"/>
      <c r="J74" s="96"/>
      <c r="K74" s="94"/>
      <c r="L74" s="94"/>
      <c r="M74" s="94"/>
      <c r="N74" s="94"/>
      <c r="O74" s="94"/>
      <c r="P74" s="94"/>
      <c r="Q74" s="94"/>
      <c r="R74" s="94"/>
      <c r="S74" s="94"/>
    </row>
    <row r="75" spans="8:19" ht="12" customHeight="1">
      <c r="H75" s="95"/>
      <c r="I75" s="95"/>
      <c r="J75" s="96"/>
      <c r="K75" s="94"/>
      <c r="L75" s="94"/>
      <c r="M75" s="94"/>
      <c r="N75" s="94"/>
      <c r="O75" s="94"/>
      <c r="P75" s="94"/>
      <c r="Q75" s="94"/>
      <c r="R75" s="94"/>
      <c r="S75" s="94"/>
    </row>
    <row r="76" spans="8:19" ht="12" customHeight="1">
      <c r="H76" s="95"/>
      <c r="I76" s="95"/>
      <c r="J76" s="96"/>
      <c r="K76" s="94"/>
      <c r="L76" s="94"/>
      <c r="M76" s="94"/>
      <c r="N76" s="94"/>
      <c r="O76" s="94"/>
      <c r="P76" s="94"/>
      <c r="Q76" s="94"/>
      <c r="R76" s="94"/>
      <c r="S76" s="94"/>
    </row>
    <row r="77" spans="8:19" ht="12" customHeight="1">
      <c r="H77" s="95"/>
      <c r="I77" s="95"/>
      <c r="J77" s="96"/>
      <c r="K77" s="94"/>
      <c r="L77" s="94"/>
      <c r="M77" s="94"/>
      <c r="N77" s="94"/>
      <c r="O77" s="94"/>
      <c r="P77" s="94"/>
      <c r="Q77" s="94"/>
      <c r="R77" s="94"/>
      <c r="S77" s="94"/>
    </row>
    <row r="78" spans="8:19" ht="12" customHeight="1">
      <c r="H78" s="95"/>
      <c r="I78" s="95"/>
      <c r="J78" s="96"/>
      <c r="K78" s="94"/>
      <c r="L78" s="94"/>
      <c r="M78" s="94"/>
      <c r="N78" s="94"/>
      <c r="O78" s="94"/>
      <c r="P78" s="94"/>
      <c r="Q78" s="94"/>
      <c r="R78" s="94"/>
      <c r="S78" s="94"/>
    </row>
    <row r="79" spans="8:19" ht="12" customHeight="1">
      <c r="H79" s="95"/>
      <c r="I79" s="95"/>
      <c r="J79" s="96"/>
      <c r="K79" s="94"/>
      <c r="L79" s="94"/>
      <c r="M79" s="94"/>
      <c r="N79" s="94"/>
      <c r="O79" s="94"/>
      <c r="P79" s="94"/>
      <c r="Q79" s="94"/>
      <c r="R79" s="94"/>
      <c r="S79" s="94"/>
    </row>
    <row r="80" spans="8:19" ht="12" customHeight="1">
      <c r="H80" s="95"/>
      <c r="I80" s="95"/>
      <c r="J80" s="96"/>
      <c r="K80" s="94"/>
      <c r="L80" s="94"/>
      <c r="M80" s="94"/>
      <c r="N80" s="94"/>
      <c r="O80" s="94"/>
      <c r="P80" s="94"/>
      <c r="Q80" s="94"/>
      <c r="R80" s="94"/>
      <c r="S80" s="94"/>
    </row>
    <row r="81" spans="8:19" ht="12" customHeight="1">
      <c r="H81" s="95"/>
      <c r="I81" s="95"/>
      <c r="J81" s="96"/>
      <c r="K81" s="94"/>
      <c r="L81" s="94"/>
      <c r="M81" s="94"/>
      <c r="N81" s="94"/>
      <c r="O81" s="94"/>
      <c r="P81" s="94"/>
      <c r="Q81" s="94"/>
      <c r="R81" s="94"/>
      <c r="S81" s="94"/>
    </row>
    <row r="82" spans="8:19" ht="12" customHeight="1">
      <c r="H82" s="95"/>
      <c r="I82" s="95"/>
      <c r="J82" s="96"/>
      <c r="K82" s="94"/>
      <c r="L82" s="94"/>
      <c r="M82" s="94"/>
      <c r="N82" s="94"/>
      <c r="O82" s="94"/>
      <c r="P82" s="94"/>
      <c r="Q82" s="94"/>
      <c r="R82" s="94"/>
      <c r="S82" s="94"/>
    </row>
    <row r="83" spans="8:19" ht="12" customHeight="1">
      <c r="H83" s="95"/>
      <c r="I83" s="95"/>
      <c r="J83" s="96"/>
      <c r="K83" s="94"/>
      <c r="L83" s="94"/>
      <c r="M83" s="94"/>
      <c r="N83" s="94"/>
      <c r="O83" s="94"/>
      <c r="P83" s="94"/>
      <c r="Q83" s="94"/>
      <c r="R83" s="94"/>
      <c r="S83" s="94"/>
    </row>
    <row r="84" spans="8:19" ht="12" customHeight="1">
      <c r="H84" s="95"/>
      <c r="I84" s="95"/>
      <c r="J84" s="96"/>
      <c r="K84" s="94"/>
      <c r="L84" s="94"/>
      <c r="M84" s="94"/>
      <c r="N84" s="94"/>
      <c r="O84" s="94"/>
      <c r="P84" s="94"/>
      <c r="Q84" s="94"/>
      <c r="R84" s="94"/>
      <c r="S84" s="94"/>
    </row>
    <row r="85" spans="8:19" ht="12" customHeight="1">
      <c r="H85" s="95"/>
      <c r="I85" s="95"/>
      <c r="J85" s="96"/>
      <c r="K85" s="94"/>
      <c r="L85" s="94"/>
      <c r="M85" s="94"/>
      <c r="N85" s="94"/>
      <c r="O85" s="94"/>
      <c r="P85" s="94"/>
      <c r="Q85" s="94"/>
      <c r="R85" s="94"/>
      <c r="S85" s="94"/>
    </row>
    <row r="86" spans="8:19" ht="12" customHeight="1">
      <c r="H86" s="95"/>
      <c r="I86" s="95"/>
      <c r="J86" s="96"/>
      <c r="K86" s="94"/>
      <c r="L86" s="94"/>
      <c r="M86" s="94"/>
      <c r="N86" s="94"/>
      <c r="O86" s="94"/>
      <c r="P86" s="94"/>
      <c r="Q86" s="94"/>
      <c r="R86" s="94"/>
      <c r="S86" s="94"/>
    </row>
    <row r="87" spans="8:19" ht="12" customHeight="1">
      <c r="H87" s="95"/>
      <c r="I87" s="95"/>
      <c r="J87" s="96"/>
      <c r="K87" s="94"/>
      <c r="L87" s="94"/>
      <c r="M87" s="94"/>
      <c r="N87" s="94"/>
      <c r="O87" s="94"/>
      <c r="P87" s="94"/>
      <c r="Q87" s="94"/>
      <c r="R87" s="94"/>
      <c r="S87" s="94"/>
    </row>
    <row r="88" spans="8:19" ht="12" customHeight="1">
      <c r="H88" s="95"/>
      <c r="I88" s="95"/>
      <c r="J88" s="96"/>
      <c r="K88" s="94"/>
      <c r="L88" s="94"/>
      <c r="M88" s="94"/>
      <c r="N88" s="94"/>
      <c r="O88" s="94"/>
      <c r="P88" s="94"/>
      <c r="Q88" s="94"/>
      <c r="R88" s="94"/>
      <c r="S88" s="94"/>
    </row>
    <row r="89" spans="8:19" ht="12" customHeight="1">
      <c r="H89" s="95"/>
      <c r="I89" s="95"/>
      <c r="J89" s="96"/>
      <c r="K89" s="94"/>
      <c r="L89" s="94"/>
      <c r="M89" s="94"/>
      <c r="N89" s="94"/>
      <c r="O89" s="94"/>
      <c r="P89" s="94"/>
      <c r="Q89" s="94"/>
      <c r="R89" s="94"/>
      <c r="S89" s="94"/>
    </row>
    <row r="90" spans="8:19" ht="12" customHeight="1">
      <c r="H90" s="95"/>
      <c r="I90" s="95"/>
      <c r="J90" s="96"/>
      <c r="K90" s="94"/>
      <c r="L90" s="94"/>
      <c r="M90" s="94"/>
      <c r="N90" s="94"/>
      <c r="O90" s="94"/>
      <c r="P90" s="94"/>
      <c r="Q90" s="94"/>
      <c r="R90" s="94"/>
      <c r="S90" s="94"/>
    </row>
    <row r="91" spans="8:19" ht="12" customHeight="1">
      <c r="H91" s="95"/>
      <c r="I91" s="95"/>
      <c r="J91" s="96"/>
      <c r="K91" s="94"/>
      <c r="L91" s="94"/>
      <c r="M91" s="94"/>
      <c r="N91" s="94"/>
      <c r="O91" s="94"/>
      <c r="P91" s="94"/>
      <c r="Q91" s="94"/>
      <c r="R91" s="94"/>
      <c r="S91" s="94"/>
    </row>
    <row r="92" spans="8:19" ht="12" customHeight="1">
      <c r="H92" s="95"/>
      <c r="I92" s="95"/>
      <c r="J92" s="96"/>
      <c r="K92" s="94"/>
      <c r="L92" s="94"/>
      <c r="M92" s="94"/>
      <c r="N92" s="94"/>
      <c r="O92" s="94"/>
      <c r="P92" s="94"/>
      <c r="Q92" s="94"/>
      <c r="R92" s="94"/>
      <c r="S92" s="94"/>
    </row>
    <row r="93" spans="8:19" ht="12" customHeight="1">
      <c r="H93" s="95"/>
      <c r="I93" s="95"/>
      <c r="J93" s="96"/>
      <c r="K93" s="94"/>
      <c r="L93" s="94"/>
      <c r="M93" s="94"/>
      <c r="N93" s="94"/>
      <c r="O93" s="94"/>
      <c r="P93" s="94"/>
      <c r="Q93" s="94"/>
      <c r="R93" s="94"/>
      <c r="S93" s="94"/>
    </row>
    <row r="94" spans="8:19" ht="12" customHeight="1">
      <c r="H94" s="95"/>
      <c r="I94" s="95"/>
      <c r="J94" s="96"/>
      <c r="K94" s="94"/>
      <c r="L94" s="94"/>
      <c r="M94" s="94"/>
      <c r="N94" s="94"/>
      <c r="O94" s="94"/>
      <c r="P94" s="94"/>
      <c r="Q94" s="94"/>
      <c r="R94" s="94"/>
      <c r="S94" s="94"/>
    </row>
    <row r="95" spans="8:19" ht="12" customHeight="1">
      <c r="H95" s="95"/>
      <c r="I95" s="95"/>
      <c r="J95" s="96"/>
      <c r="K95" s="94"/>
      <c r="L95" s="94"/>
      <c r="M95" s="94"/>
      <c r="N95" s="94"/>
      <c r="O95" s="94"/>
      <c r="P95" s="94"/>
      <c r="Q95" s="94"/>
      <c r="R95" s="94"/>
      <c r="S95" s="94"/>
    </row>
    <row r="96" spans="8:19" ht="12" customHeight="1">
      <c r="H96" s="95"/>
      <c r="I96" s="95"/>
      <c r="J96" s="96"/>
      <c r="K96" s="94"/>
      <c r="L96" s="94"/>
      <c r="M96" s="94"/>
      <c r="N96" s="94"/>
      <c r="O96" s="94"/>
      <c r="P96" s="94"/>
      <c r="Q96" s="94"/>
      <c r="R96" s="94"/>
      <c r="S96" s="94"/>
    </row>
    <row r="97" spans="8:19" ht="12" customHeight="1">
      <c r="H97" s="95"/>
      <c r="I97" s="95"/>
      <c r="J97" s="96"/>
      <c r="K97" s="94"/>
      <c r="L97" s="94"/>
      <c r="M97" s="94"/>
      <c r="N97" s="94"/>
      <c r="O97" s="94"/>
      <c r="P97" s="94"/>
      <c r="Q97" s="94"/>
      <c r="R97" s="94"/>
      <c r="S97" s="94"/>
    </row>
    <row r="98" spans="8:19" ht="12" customHeight="1">
      <c r="H98" s="95"/>
      <c r="I98" s="95"/>
      <c r="J98" s="96"/>
      <c r="K98" s="94"/>
      <c r="L98" s="94"/>
      <c r="M98" s="94"/>
      <c r="N98" s="94"/>
      <c r="O98" s="94"/>
      <c r="P98" s="94"/>
      <c r="Q98" s="94"/>
      <c r="R98" s="94"/>
      <c r="S98" s="94"/>
    </row>
    <row r="99" spans="8:19" ht="12" customHeight="1">
      <c r="H99" s="95"/>
      <c r="I99" s="95"/>
      <c r="J99" s="96"/>
      <c r="K99" s="94"/>
      <c r="L99" s="94"/>
      <c r="M99" s="94"/>
      <c r="N99" s="94"/>
      <c r="O99" s="94"/>
      <c r="P99" s="94"/>
      <c r="Q99" s="94"/>
      <c r="R99" s="94"/>
      <c r="S99" s="94"/>
    </row>
    <row r="100" spans="8:19" ht="12" customHeight="1">
      <c r="H100" s="95"/>
      <c r="I100" s="95"/>
      <c r="J100" s="96"/>
      <c r="K100" s="94"/>
      <c r="L100" s="94"/>
      <c r="M100" s="94"/>
      <c r="N100" s="94"/>
      <c r="O100" s="94"/>
      <c r="P100" s="94"/>
      <c r="Q100" s="94"/>
      <c r="R100" s="94"/>
      <c r="S100" s="94"/>
    </row>
    <row r="101" spans="8:19" ht="12" customHeight="1">
      <c r="H101" s="95"/>
      <c r="I101" s="95"/>
      <c r="J101" s="96"/>
      <c r="K101" s="94"/>
      <c r="L101" s="94"/>
      <c r="M101" s="94"/>
      <c r="N101" s="94"/>
      <c r="O101" s="94"/>
      <c r="P101" s="94"/>
      <c r="Q101" s="94"/>
      <c r="R101" s="94"/>
      <c r="S101" s="94"/>
    </row>
    <row r="102" spans="8:19" ht="12" customHeight="1">
      <c r="H102" s="95"/>
      <c r="I102" s="95"/>
      <c r="J102" s="96"/>
      <c r="K102" s="94"/>
      <c r="L102" s="94"/>
      <c r="M102" s="94"/>
      <c r="N102" s="94"/>
      <c r="O102" s="94"/>
      <c r="P102" s="94"/>
      <c r="Q102" s="94"/>
      <c r="R102" s="94"/>
      <c r="S102" s="94"/>
    </row>
    <row r="103" spans="8:19" ht="12" customHeight="1">
      <c r="H103" s="95"/>
      <c r="I103" s="95"/>
      <c r="J103" s="96"/>
      <c r="K103" s="94"/>
      <c r="L103" s="94"/>
      <c r="M103" s="94"/>
      <c r="N103" s="94"/>
      <c r="O103" s="94"/>
      <c r="P103" s="94"/>
      <c r="Q103" s="94"/>
      <c r="R103" s="94"/>
      <c r="S103" s="94"/>
    </row>
    <row r="104" spans="8:19" ht="12" customHeight="1">
      <c r="H104" s="95"/>
      <c r="I104" s="95"/>
      <c r="J104" s="96"/>
      <c r="K104" s="94"/>
      <c r="L104" s="94"/>
      <c r="M104" s="94"/>
      <c r="N104" s="94"/>
      <c r="O104" s="94"/>
      <c r="P104" s="94"/>
      <c r="Q104" s="94"/>
      <c r="R104" s="94"/>
      <c r="S104" s="94"/>
    </row>
    <row r="105" spans="8:19" ht="12" customHeight="1">
      <c r="H105" s="95"/>
      <c r="I105" s="95"/>
      <c r="J105" s="96"/>
      <c r="K105" s="94"/>
      <c r="L105" s="94"/>
      <c r="M105" s="94"/>
      <c r="N105" s="94"/>
      <c r="O105" s="94"/>
      <c r="P105" s="94"/>
      <c r="Q105" s="94"/>
      <c r="R105" s="94"/>
      <c r="S105" s="94"/>
    </row>
    <row r="106" spans="8:19" ht="12" customHeight="1">
      <c r="H106" s="95"/>
      <c r="I106" s="95"/>
      <c r="J106" s="96"/>
      <c r="K106" s="94"/>
      <c r="L106" s="94"/>
      <c r="M106" s="94"/>
      <c r="N106" s="94"/>
      <c r="O106" s="94"/>
      <c r="P106" s="94"/>
      <c r="Q106" s="94"/>
      <c r="R106" s="94"/>
      <c r="S106" s="94"/>
    </row>
    <row r="107" spans="8:19" ht="12" customHeight="1">
      <c r="H107" s="95"/>
      <c r="I107" s="95"/>
      <c r="J107" s="96"/>
      <c r="K107" s="94"/>
      <c r="L107" s="94"/>
      <c r="M107" s="94"/>
      <c r="N107" s="94"/>
      <c r="O107" s="94"/>
      <c r="P107" s="94"/>
      <c r="Q107" s="94"/>
      <c r="R107" s="94"/>
      <c r="S107" s="94"/>
    </row>
    <row r="108" spans="8:19" ht="12" customHeight="1">
      <c r="H108" s="95"/>
      <c r="I108" s="95"/>
      <c r="J108" s="96"/>
      <c r="K108" s="94"/>
      <c r="L108" s="94"/>
      <c r="M108" s="94"/>
      <c r="N108" s="94"/>
      <c r="O108" s="94"/>
      <c r="P108" s="94"/>
      <c r="Q108" s="94"/>
      <c r="R108" s="94"/>
      <c r="S108" s="94"/>
    </row>
    <row r="109" spans="8:19" ht="12" customHeight="1">
      <c r="H109" s="95"/>
      <c r="I109" s="95"/>
      <c r="J109" s="96"/>
      <c r="K109" s="94"/>
      <c r="L109" s="94"/>
      <c r="M109" s="94"/>
      <c r="N109" s="94"/>
      <c r="O109" s="94"/>
      <c r="P109" s="94"/>
      <c r="Q109" s="94"/>
      <c r="R109" s="94"/>
      <c r="S109" s="94"/>
    </row>
    <row r="110" spans="8:19" ht="12" customHeight="1">
      <c r="H110" s="95"/>
      <c r="I110" s="95"/>
      <c r="J110" s="96"/>
      <c r="K110" s="94"/>
      <c r="L110" s="94"/>
      <c r="M110" s="94"/>
      <c r="N110" s="94"/>
      <c r="O110" s="94"/>
      <c r="P110" s="94"/>
      <c r="Q110" s="94"/>
      <c r="R110" s="94"/>
      <c r="S110" s="94"/>
    </row>
    <row r="111" spans="8:19" ht="12" customHeight="1">
      <c r="H111" s="95"/>
      <c r="I111" s="95"/>
      <c r="J111" s="96"/>
      <c r="K111" s="94"/>
      <c r="L111" s="94"/>
      <c r="M111" s="94"/>
      <c r="N111" s="94"/>
      <c r="O111" s="94"/>
      <c r="P111" s="94"/>
      <c r="Q111" s="94"/>
      <c r="R111" s="94"/>
      <c r="S111" s="94"/>
    </row>
    <row r="112" spans="8:19" ht="12" customHeight="1">
      <c r="H112" s="95"/>
      <c r="I112" s="95"/>
      <c r="J112" s="96"/>
      <c r="K112" s="94"/>
      <c r="L112" s="94"/>
      <c r="M112" s="94"/>
      <c r="N112" s="94"/>
      <c r="O112" s="94"/>
      <c r="P112" s="94"/>
      <c r="Q112" s="94"/>
      <c r="R112" s="94"/>
      <c r="S112" s="94"/>
    </row>
    <row r="113" spans="8:19" ht="12" customHeight="1">
      <c r="H113" s="95"/>
      <c r="I113" s="95"/>
      <c r="J113" s="96"/>
      <c r="K113" s="94"/>
      <c r="L113" s="94"/>
      <c r="M113" s="94"/>
      <c r="N113" s="94"/>
      <c r="O113" s="94"/>
      <c r="P113" s="94"/>
      <c r="Q113" s="94"/>
      <c r="R113" s="94"/>
      <c r="S113" s="94"/>
    </row>
    <row r="114" spans="8:19" ht="12" customHeight="1">
      <c r="H114" s="95"/>
      <c r="I114" s="95"/>
      <c r="J114" s="96"/>
      <c r="K114" s="94"/>
      <c r="L114" s="94"/>
      <c r="M114" s="94"/>
      <c r="N114" s="94"/>
      <c r="O114" s="94"/>
      <c r="P114" s="94"/>
      <c r="Q114" s="94"/>
      <c r="R114" s="94"/>
      <c r="S114" s="94"/>
    </row>
    <row r="115" spans="8:19" ht="12" customHeight="1">
      <c r="H115" s="95"/>
      <c r="I115" s="95"/>
      <c r="J115" s="96"/>
      <c r="K115" s="94"/>
      <c r="L115" s="94"/>
      <c r="M115" s="94"/>
      <c r="N115" s="94"/>
      <c r="O115" s="94"/>
      <c r="P115" s="94"/>
      <c r="Q115" s="94"/>
      <c r="R115" s="94"/>
      <c r="S115" s="94"/>
    </row>
    <row r="116" spans="8:19" ht="12" customHeight="1">
      <c r="H116" s="95"/>
      <c r="I116" s="95"/>
      <c r="J116" s="96"/>
      <c r="K116" s="94"/>
      <c r="L116" s="94"/>
      <c r="M116" s="94"/>
      <c r="N116" s="94"/>
      <c r="O116" s="94"/>
      <c r="P116" s="94"/>
      <c r="Q116" s="94"/>
      <c r="R116" s="94"/>
      <c r="S116" s="94"/>
    </row>
    <row r="117" spans="8:19" ht="12" customHeight="1">
      <c r="H117" s="95"/>
      <c r="I117" s="95"/>
      <c r="J117" s="96"/>
      <c r="K117" s="94"/>
      <c r="L117" s="94"/>
      <c r="M117" s="94"/>
      <c r="N117" s="94"/>
      <c r="O117" s="94"/>
      <c r="P117" s="94"/>
      <c r="Q117" s="94"/>
      <c r="R117" s="94"/>
      <c r="S117" s="94"/>
    </row>
    <row r="118" spans="8:19" ht="12" customHeight="1">
      <c r="H118" s="95"/>
      <c r="I118" s="95"/>
      <c r="J118" s="96"/>
      <c r="K118" s="94"/>
      <c r="L118" s="94"/>
      <c r="M118" s="94"/>
      <c r="N118" s="94"/>
      <c r="O118" s="94"/>
      <c r="P118" s="94"/>
      <c r="Q118" s="94"/>
      <c r="R118" s="94"/>
      <c r="S118" s="94"/>
    </row>
    <row r="119" spans="8:19" ht="12" customHeight="1">
      <c r="H119" s="95"/>
      <c r="I119" s="95"/>
      <c r="J119" s="96"/>
      <c r="K119" s="94"/>
      <c r="L119" s="94"/>
      <c r="M119" s="94"/>
      <c r="N119" s="94"/>
      <c r="O119" s="94"/>
      <c r="P119" s="94"/>
      <c r="Q119" s="94"/>
      <c r="R119" s="94"/>
      <c r="S119" s="94"/>
    </row>
    <row r="120" spans="8:19" ht="12" customHeight="1">
      <c r="H120" s="95"/>
      <c r="I120" s="95"/>
      <c r="J120" s="96"/>
      <c r="K120" s="94"/>
      <c r="L120" s="94"/>
      <c r="M120" s="94"/>
      <c r="N120" s="94"/>
      <c r="O120" s="94"/>
      <c r="P120" s="94"/>
      <c r="Q120" s="94"/>
      <c r="R120" s="94"/>
      <c r="S120" s="94"/>
    </row>
    <row r="121" spans="8:19" ht="12" customHeight="1">
      <c r="H121" s="95"/>
      <c r="I121" s="95"/>
      <c r="J121" s="96"/>
      <c r="K121" s="94"/>
      <c r="L121" s="94"/>
      <c r="M121" s="94"/>
      <c r="N121" s="94"/>
      <c r="O121" s="94"/>
      <c r="P121" s="94"/>
      <c r="Q121" s="94"/>
      <c r="R121" s="94"/>
      <c r="S121" s="94"/>
    </row>
    <row r="122" spans="8:19" ht="12" customHeight="1">
      <c r="H122" s="95"/>
      <c r="I122" s="95"/>
      <c r="J122" s="96"/>
      <c r="K122" s="94"/>
      <c r="L122" s="94"/>
      <c r="M122" s="94"/>
      <c r="N122" s="94"/>
      <c r="O122" s="94"/>
      <c r="P122" s="94"/>
      <c r="Q122" s="94"/>
      <c r="R122" s="94"/>
      <c r="S122" s="94"/>
    </row>
    <row r="123" spans="8:19" ht="12" customHeight="1">
      <c r="H123" s="95"/>
      <c r="I123" s="95"/>
      <c r="J123" s="96"/>
      <c r="K123" s="94"/>
      <c r="L123" s="94"/>
      <c r="M123" s="94"/>
      <c r="N123" s="94"/>
      <c r="O123" s="94"/>
      <c r="P123" s="94"/>
      <c r="Q123" s="94"/>
      <c r="R123" s="94"/>
      <c r="S123" s="94"/>
    </row>
    <row r="124" spans="8:19" ht="12" customHeight="1">
      <c r="H124" s="95"/>
      <c r="I124" s="95"/>
      <c r="J124" s="96"/>
      <c r="K124" s="94"/>
      <c r="L124" s="94"/>
      <c r="M124" s="94"/>
      <c r="N124" s="94"/>
      <c r="O124" s="94"/>
      <c r="P124" s="94"/>
      <c r="Q124" s="94"/>
      <c r="R124" s="94"/>
      <c r="S124" s="94"/>
    </row>
    <row r="125" spans="8:19" ht="12" customHeight="1">
      <c r="H125" s="95"/>
      <c r="I125" s="95"/>
      <c r="J125" s="96"/>
      <c r="K125" s="94"/>
      <c r="L125" s="94"/>
      <c r="M125" s="94"/>
      <c r="N125" s="94"/>
      <c r="O125" s="94"/>
      <c r="P125" s="94"/>
      <c r="Q125" s="94"/>
      <c r="R125" s="94"/>
      <c r="S125" s="94"/>
    </row>
    <row r="126" spans="8:19" ht="12" customHeight="1">
      <c r="H126" s="95"/>
      <c r="I126" s="95"/>
      <c r="J126" s="96"/>
      <c r="K126" s="94"/>
      <c r="L126" s="94"/>
      <c r="M126" s="94"/>
      <c r="N126" s="94"/>
      <c r="O126" s="94"/>
      <c r="P126" s="94"/>
      <c r="Q126" s="94"/>
      <c r="R126" s="94"/>
      <c r="S126" s="94"/>
    </row>
    <row r="127" spans="8:19" ht="12" customHeight="1">
      <c r="H127" s="95"/>
      <c r="I127" s="95"/>
      <c r="J127" s="96"/>
      <c r="K127" s="94"/>
      <c r="L127" s="94"/>
      <c r="M127" s="94"/>
      <c r="N127" s="94"/>
      <c r="O127" s="94"/>
      <c r="P127" s="94"/>
      <c r="Q127" s="94"/>
      <c r="R127" s="94"/>
      <c r="S127" s="94"/>
    </row>
    <row r="128" spans="8:19" ht="12" customHeight="1">
      <c r="H128" s="95"/>
      <c r="I128" s="95"/>
      <c r="J128" s="96"/>
      <c r="K128" s="94"/>
      <c r="L128" s="94"/>
      <c r="M128" s="94"/>
      <c r="N128" s="94"/>
      <c r="O128" s="94"/>
      <c r="P128" s="94"/>
      <c r="Q128" s="94"/>
      <c r="R128" s="94"/>
      <c r="S128" s="94"/>
    </row>
    <row r="129" spans="8:19" ht="12" customHeight="1">
      <c r="H129" s="95"/>
      <c r="I129" s="95"/>
      <c r="J129" s="96"/>
      <c r="K129" s="94"/>
      <c r="L129" s="94"/>
      <c r="M129" s="94"/>
      <c r="N129" s="94"/>
      <c r="O129" s="94"/>
      <c r="P129" s="94"/>
      <c r="Q129" s="94"/>
      <c r="R129" s="94"/>
      <c r="S129" s="94"/>
    </row>
    <row r="130" spans="8:19" ht="12" customHeight="1">
      <c r="H130" s="95"/>
      <c r="I130" s="95"/>
      <c r="J130" s="96"/>
      <c r="K130" s="94"/>
      <c r="L130" s="94"/>
      <c r="M130" s="94"/>
      <c r="N130" s="94"/>
      <c r="O130" s="94"/>
      <c r="P130" s="94"/>
      <c r="Q130" s="94"/>
      <c r="R130" s="94"/>
      <c r="S130" s="94"/>
    </row>
    <row r="131" spans="8:19" ht="12" customHeight="1">
      <c r="H131" s="95"/>
      <c r="I131" s="95"/>
      <c r="J131" s="96"/>
      <c r="K131" s="94"/>
      <c r="L131" s="94"/>
      <c r="M131" s="94"/>
      <c r="N131" s="94"/>
      <c r="O131" s="94"/>
      <c r="P131" s="94"/>
      <c r="Q131" s="94"/>
      <c r="R131" s="94"/>
      <c r="S131" s="94"/>
    </row>
    <row r="132" spans="8:19" ht="12" customHeight="1">
      <c r="H132" s="95"/>
      <c r="I132" s="95"/>
      <c r="J132" s="96"/>
      <c r="K132" s="94"/>
      <c r="L132" s="94"/>
      <c r="M132" s="94"/>
      <c r="N132" s="94"/>
      <c r="O132" s="94"/>
      <c r="P132" s="94"/>
      <c r="Q132" s="94"/>
      <c r="R132" s="94"/>
      <c r="S132" s="94"/>
    </row>
    <row r="133" spans="8:19" ht="12" customHeight="1">
      <c r="H133" s="95"/>
      <c r="I133" s="95"/>
      <c r="J133" s="96"/>
      <c r="K133" s="94"/>
      <c r="L133" s="94"/>
      <c r="M133" s="94"/>
      <c r="N133" s="94"/>
      <c r="O133" s="94"/>
      <c r="P133" s="94"/>
      <c r="Q133" s="94"/>
      <c r="R133" s="94"/>
      <c r="S133" s="94"/>
    </row>
    <row r="134" spans="8:19" ht="12" customHeight="1">
      <c r="H134" s="95"/>
      <c r="I134" s="95"/>
      <c r="J134" s="96"/>
      <c r="K134" s="94"/>
      <c r="L134" s="94"/>
      <c r="M134" s="94"/>
      <c r="N134" s="94"/>
      <c r="O134" s="94"/>
      <c r="P134" s="94"/>
      <c r="Q134" s="94"/>
      <c r="R134" s="94"/>
      <c r="S134" s="94"/>
    </row>
    <row r="135" spans="8:19" ht="12" customHeight="1">
      <c r="H135" s="95"/>
      <c r="I135" s="95"/>
      <c r="J135" s="96"/>
      <c r="K135" s="94"/>
      <c r="L135" s="94"/>
      <c r="M135" s="94"/>
      <c r="N135" s="94"/>
      <c r="O135" s="94"/>
      <c r="P135" s="94"/>
      <c r="Q135" s="94"/>
      <c r="R135" s="94"/>
      <c r="S135" s="94"/>
    </row>
    <row r="136" spans="8:19" ht="12" customHeight="1">
      <c r="H136" s="95"/>
      <c r="I136" s="95"/>
      <c r="J136" s="96"/>
      <c r="K136" s="94"/>
      <c r="L136" s="94"/>
      <c r="M136" s="94"/>
      <c r="N136" s="94"/>
      <c r="O136" s="94"/>
      <c r="P136" s="94"/>
      <c r="Q136" s="94"/>
      <c r="R136" s="94"/>
      <c r="S136" s="94"/>
    </row>
    <row r="137" spans="8:19" ht="12" customHeight="1">
      <c r="H137" s="95"/>
      <c r="I137" s="95"/>
      <c r="J137" s="96"/>
      <c r="K137" s="94"/>
      <c r="L137" s="94"/>
      <c r="M137" s="94"/>
      <c r="N137" s="94"/>
      <c r="O137" s="94"/>
      <c r="P137" s="94"/>
      <c r="Q137" s="94"/>
      <c r="R137" s="94"/>
      <c r="S137" s="94"/>
    </row>
    <row r="138" spans="8:19" ht="12" customHeight="1">
      <c r="H138" s="95"/>
      <c r="I138" s="95"/>
      <c r="J138" s="96"/>
      <c r="K138" s="94"/>
      <c r="L138" s="94"/>
      <c r="M138" s="94"/>
      <c r="N138" s="94"/>
      <c r="O138" s="94"/>
      <c r="P138" s="94"/>
      <c r="Q138" s="94"/>
      <c r="R138" s="94"/>
      <c r="S138" s="94"/>
    </row>
    <row r="139" spans="8:19" ht="12" customHeight="1">
      <c r="H139" s="95"/>
      <c r="I139" s="95"/>
      <c r="J139" s="96"/>
      <c r="K139" s="94"/>
      <c r="L139" s="94"/>
      <c r="M139" s="94"/>
      <c r="N139" s="94"/>
      <c r="O139" s="94"/>
      <c r="P139" s="94"/>
      <c r="Q139" s="94"/>
      <c r="R139" s="94"/>
      <c r="S139" s="94"/>
    </row>
    <row r="140" spans="8:19" ht="12" customHeight="1">
      <c r="H140" s="95"/>
      <c r="I140" s="95"/>
      <c r="J140" s="96"/>
      <c r="K140" s="94"/>
      <c r="L140" s="94"/>
      <c r="M140" s="94"/>
      <c r="N140" s="94"/>
      <c r="O140" s="94"/>
      <c r="P140" s="94"/>
      <c r="Q140" s="94"/>
      <c r="R140" s="94"/>
      <c r="S140" s="94"/>
    </row>
    <row r="141" spans="8:19" ht="12" customHeight="1">
      <c r="H141" s="95"/>
      <c r="I141" s="95"/>
      <c r="J141" s="96"/>
      <c r="K141" s="94"/>
      <c r="L141" s="94"/>
      <c r="M141" s="94"/>
      <c r="N141" s="94"/>
      <c r="O141" s="94"/>
      <c r="P141" s="94"/>
      <c r="Q141" s="94"/>
      <c r="R141" s="94"/>
      <c r="S141" s="94"/>
    </row>
    <row r="142" spans="8:19" ht="12" customHeight="1">
      <c r="H142" s="95"/>
      <c r="I142" s="95"/>
      <c r="J142" s="96"/>
      <c r="K142" s="94"/>
      <c r="L142" s="94"/>
      <c r="M142" s="94"/>
      <c r="N142" s="94"/>
      <c r="O142" s="94"/>
      <c r="P142" s="94"/>
      <c r="Q142" s="94"/>
      <c r="R142" s="94"/>
      <c r="S142" s="94"/>
    </row>
    <row r="143" spans="8:19" ht="12" customHeight="1">
      <c r="H143" s="95"/>
      <c r="I143" s="95"/>
      <c r="J143" s="96"/>
      <c r="K143" s="94"/>
      <c r="L143" s="94"/>
      <c r="M143" s="94"/>
      <c r="N143" s="94"/>
      <c r="O143" s="94"/>
      <c r="P143" s="94"/>
      <c r="Q143" s="94"/>
      <c r="R143" s="94"/>
      <c r="S143" s="94"/>
    </row>
    <row r="144" spans="8:19" ht="12" customHeight="1">
      <c r="H144" s="95"/>
      <c r="I144" s="95"/>
      <c r="J144" s="96"/>
      <c r="K144" s="94"/>
      <c r="L144" s="94"/>
      <c r="M144" s="94"/>
      <c r="N144" s="94"/>
      <c r="O144" s="94"/>
      <c r="P144" s="94"/>
      <c r="Q144" s="94"/>
      <c r="R144" s="94"/>
      <c r="S144" s="94"/>
    </row>
    <row r="145" spans="8:19" ht="12" customHeight="1">
      <c r="H145" s="95"/>
      <c r="I145" s="95"/>
      <c r="J145" s="96"/>
      <c r="K145" s="94"/>
      <c r="L145" s="94"/>
      <c r="M145" s="94"/>
      <c r="N145" s="94"/>
      <c r="O145" s="94"/>
      <c r="P145" s="94"/>
      <c r="Q145" s="94"/>
      <c r="R145" s="94"/>
      <c r="S145" s="94"/>
    </row>
    <row r="146" spans="8:19" ht="12" customHeight="1">
      <c r="H146" s="95"/>
      <c r="I146" s="95"/>
      <c r="J146" s="96"/>
      <c r="K146" s="94"/>
      <c r="L146" s="94"/>
      <c r="M146" s="94"/>
      <c r="N146" s="94"/>
      <c r="O146" s="94"/>
      <c r="P146" s="94"/>
      <c r="Q146" s="94"/>
      <c r="R146" s="94"/>
      <c r="S146" s="94"/>
    </row>
    <row r="147" spans="8:19" ht="12" customHeight="1">
      <c r="H147" s="95"/>
      <c r="I147" s="95"/>
      <c r="J147" s="96"/>
      <c r="K147" s="94"/>
      <c r="L147" s="94"/>
      <c r="M147" s="94"/>
      <c r="N147" s="94"/>
      <c r="O147" s="94"/>
      <c r="P147" s="94"/>
      <c r="Q147" s="94"/>
      <c r="R147" s="94"/>
      <c r="S147" s="94"/>
    </row>
    <row r="148" spans="8:19" ht="12" customHeight="1">
      <c r="H148" s="95"/>
      <c r="I148" s="95"/>
      <c r="J148" s="96"/>
      <c r="K148" s="94"/>
      <c r="L148" s="94"/>
      <c r="M148" s="94"/>
      <c r="N148" s="94"/>
      <c r="O148" s="94"/>
      <c r="P148" s="94"/>
      <c r="Q148" s="94"/>
      <c r="R148" s="94"/>
      <c r="S148" s="94"/>
    </row>
    <row r="149" spans="8:19" ht="12" customHeight="1">
      <c r="H149" s="95"/>
      <c r="I149" s="95"/>
      <c r="J149" s="96"/>
      <c r="K149" s="94"/>
      <c r="L149" s="94"/>
      <c r="M149" s="94"/>
      <c r="N149" s="94"/>
      <c r="O149" s="94"/>
      <c r="P149" s="94"/>
      <c r="Q149" s="94"/>
      <c r="R149" s="94"/>
      <c r="S149" s="94"/>
    </row>
    <row r="150" spans="8:19" ht="12" customHeight="1">
      <c r="H150" s="95"/>
      <c r="I150" s="95"/>
      <c r="J150" s="96"/>
      <c r="K150" s="94"/>
      <c r="L150" s="94"/>
      <c r="M150" s="94"/>
      <c r="N150" s="94"/>
      <c r="O150" s="94"/>
      <c r="P150" s="94"/>
      <c r="Q150" s="94"/>
      <c r="R150" s="94"/>
      <c r="S150" s="94"/>
    </row>
    <row r="151" spans="8:19" ht="12" customHeight="1">
      <c r="H151" s="95"/>
      <c r="I151" s="95"/>
      <c r="J151" s="96"/>
      <c r="K151" s="94"/>
      <c r="L151" s="94"/>
      <c r="M151" s="94"/>
      <c r="N151" s="94"/>
      <c r="O151" s="94"/>
      <c r="P151" s="94"/>
      <c r="Q151" s="94"/>
      <c r="R151" s="94"/>
      <c r="S151" s="94"/>
    </row>
    <row r="152" spans="8:19" ht="12" customHeight="1">
      <c r="H152" s="95"/>
      <c r="I152" s="95"/>
      <c r="J152" s="96"/>
      <c r="K152" s="94"/>
      <c r="L152" s="94"/>
      <c r="M152" s="94"/>
      <c r="N152" s="94"/>
      <c r="O152" s="94"/>
      <c r="P152" s="94"/>
      <c r="Q152" s="94"/>
      <c r="R152" s="94"/>
      <c r="S152" s="94"/>
    </row>
    <row r="153" spans="8:19" ht="12" customHeight="1">
      <c r="H153" s="95"/>
      <c r="I153" s="95"/>
      <c r="J153" s="96"/>
      <c r="K153" s="94"/>
      <c r="L153" s="94"/>
      <c r="M153" s="94"/>
      <c r="N153" s="94"/>
      <c r="O153" s="94"/>
      <c r="P153" s="94"/>
      <c r="Q153" s="94"/>
      <c r="R153" s="94"/>
      <c r="S153" s="94"/>
    </row>
    <row r="154" spans="8:19" ht="12" customHeight="1">
      <c r="H154" s="95"/>
      <c r="I154" s="95"/>
      <c r="J154" s="96"/>
      <c r="K154" s="94"/>
      <c r="L154" s="94"/>
      <c r="M154" s="94"/>
      <c r="N154" s="94"/>
      <c r="O154" s="94"/>
      <c r="P154" s="94"/>
      <c r="Q154" s="94"/>
      <c r="R154" s="94"/>
      <c r="S154" s="94"/>
    </row>
    <row r="155" spans="8:19" ht="12" customHeight="1">
      <c r="H155" s="95"/>
      <c r="I155" s="95"/>
      <c r="J155" s="96"/>
      <c r="K155" s="94"/>
      <c r="L155" s="94"/>
      <c r="M155" s="94"/>
      <c r="N155" s="94"/>
      <c r="O155" s="94"/>
      <c r="P155" s="94"/>
      <c r="Q155" s="94"/>
      <c r="R155" s="94"/>
      <c r="S155" s="94"/>
    </row>
    <row r="156" spans="8:19" ht="12" customHeight="1">
      <c r="H156" s="95"/>
      <c r="I156" s="95"/>
      <c r="J156" s="96"/>
      <c r="K156" s="94"/>
      <c r="L156" s="94"/>
      <c r="M156" s="94"/>
      <c r="N156" s="94"/>
      <c r="O156" s="94"/>
      <c r="P156" s="94"/>
      <c r="Q156" s="94"/>
      <c r="R156" s="94"/>
      <c r="S156" s="94"/>
    </row>
    <row r="157" spans="8:19" ht="12" customHeight="1">
      <c r="H157" s="95"/>
      <c r="I157" s="95"/>
      <c r="J157" s="96"/>
      <c r="K157" s="94"/>
      <c r="L157" s="94"/>
      <c r="M157" s="94"/>
      <c r="N157" s="94"/>
      <c r="O157" s="94"/>
      <c r="P157" s="94"/>
      <c r="Q157" s="94"/>
      <c r="R157" s="94"/>
      <c r="S157" s="94"/>
    </row>
    <row r="158" spans="8:19" ht="12" customHeight="1">
      <c r="H158" s="95"/>
      <c r="I158" s="95"/>
      <c r="J158" s="96"/>
      <c r="K158" s="94"/>
      <c r="L158" s="94"/>
      <c r="M158" s="94"/>
      <c r="N158" s="94"/>
      <c r="O158" s="94"/>
      <c r="P158" s="94"/>
      <c r="Q158" s="94"/>
      <c r="R158" s="94"/>
      <c r="S158" s="94"/>
    </row>
    <row r="159" spans="8:19" ht="12" customHeight="1">
      <c r="H159" s="95"/>
      <c r="I159" s="95"/>
      <c r="J159" s="96"/>
      <c r="K159" s="94"/>
      <c r="L159" s="94"/>
      <c r="M159" s="94"/>
      <c r="N159" s="94"/>
      <c r="O159" s="94"/>
      <c r="P159" s="94"/>
      <c r="Q159" s="94"/>
      <c r="R159" s="94"/>
      <c r="S159" s="94"/>
    </row>
    <row r="160" spans="8:19" ht="12" customHeight="1">
      <c r="H160" s="95"/>
      <c r="I160" s="95"/>
      <c r="J160" s="96"/>
      <c r="K160" s="94"/>
      <c r="L160" s="94"/>
      <c r="M160" s="94"/>
      <c r="N160" s="94"/>
      <c r="O160" s="94"/>
      <c r="P160" s="94"/>
      <c r="Q160" s="94"/>
      <c r="R160" s="94"/>
      <c r="S160" s="94"/>
    </row>
    <row r="161" spans="8:19" ht="12" customHeight="1">
      <c r="H161" s="95"/>
      <c r="I161" s="95"/>
      <c r="J161" s="96"/>
      <c r="K161" s="94"/>
      <c r="L161" s="94"/>
      <c r="M161" s="94"/>
      <c r="N161" s="94"/>
      <c r="O161" s="94"/>
      <c r="P161" s="94"/>
      <c r="Q161" s="94"/>
      <c r="R161" s="94"/>
      <c r="S161" s="94"/>
    </row>
    <row r="162" spans="8:19" ht="12" customHeight="1">
      <c r="H162" s="95"/>
      <c r="I162" s="95"/>
      <c r="J162" s="96"/>
      <c r="K162" s="94"/>
      <c r="L162" s="94"/>
      <c r="M162" s="94"/>
      <c r="N162" s="94"/>
      <c r="O162" s="94"/>
      <c r="P162" s="94"/>
      <c r="Q162" s="94"/>
      <c r="R162" s="94"/>
      <c r="S162" s="94"/>
    </row>
    <row r="163" spans="8:19" ht="12" customHeight="1">
      <c r="H163" s="95"/>
      <c r="I163" s="95"/>
      <c r="J163" s="96"/>
      <c r="K163" s="94"/>
      <c r="L163" s="94"/>
      <c r="M163" s="94"/>
      <c r="N163" s="94"/>
      <c r="O163" s="94"/>
      <c r="P163" s="94"/>
      <c r="Q163" s="94"/>
      <c r="R163" s="94"/>
      <c r="S163" s="94"/>
    </row>
    <row r="164" spans="8:19" ht="12" customHeight="1">
      <c r="H164" s="95"/>
      <c r="I164" s="95"/>
      <c r="J164" s="96"/>
      <c r="K164" s="94"/>
      <c r="L164" s="94"/>
      <c r="M164" s="94"/>
      <c r="N164" s="94"/>
      <c r="O164" s="94"/>
      <c r="P164" s="94"/>
      <c r="Q164" s="94"/>
      <c r="R164" s="94"/>
      <c r="S164" s="94"/>
    </row>
    <row r="165" spans="8:19" ht="12" customHeight="1">
      <c r="H165" s="95"/>
      <c r="I165" s="95"/>
      <c r="J165" s="96"/>
      <c r="K165" s="94"/>
      <c r="L165" s="94"/>
      <c r="M165" s="94"/>
      <c r="N165" s="94"/>
      <c r="O165" s="94"/>
      <c r="P165" s="94"/>
      <c r="Q165" s="94"/>
      <c r="R165" s="94"/>
      <c r="S165" s="94"/>
    </row>
    <row r="166" spans="8:19" ht="12" customHeight="1">
      <c r="H166" s="95"/>
      <c r="I166" s="95"/>
      <c r="J166" s="96"/>
      <c r="K166" s="94"/>
      <c r="L166" s="94"/>
      <c r="M166" s="94"/>
      <c r="N166" s="94"/>
      <c r="O166" s="94"/>
      <c r="P166" s="94"/>
      <c r="Q166" s="94"/>
      <c r="R166" s="94"/>
      <c r="S166" s="94"/>
    </row>
    <row r="167" spans="8:19" ht="12" customHeight="1">
      <c r="H167" s="95"/>
      <c r="I167" s="95"/>
      <c r="J167" s="96"/>
      <c r="K167" s="94"/>
      <c r="L167" s="94"/>
      <c r="M167" s="94"/>
      <c r="N167" s="94"/>
      <c r="O167" s="94"/>
      <c r="P167" s="94"/>
      <c r="Q167" s="94"/>
      <c r="R167" s="94"/>
      <c r="S167" s="94"/>
    </row>
    <row r="168" spans="8:19" ht="12" customHeight="1">
      <c r="H168" s="95"/>
      <c r="I168" s="95"/>
      <c r="J168" s="96"/>
      <c r="K168" s="94"/>
      <c r="L168" s="94"/>
      <c r="M168" s="94"/>
      <c r="N168" s="94"/>
      <c r="O168" s="94"/>
      <c r="P168" s="94"/>
      <c r="Q168" s="94"/>
      <c r="R168" s="94"/>
      <c r="S168" s="94"/>
    </row>
    <row r="169" spans="8:19" ht="12" customHeight="1">
      <c r="H169" s="95"/>
      <c r="I169" s="95"/>
      <c r="J169" s="96"/>
      <c r="K169" s="94"/>
      <c r="L169" s="94"/>
      <c r="M169" s="94"/>
      <c r="N169" s="94"/>
      <c r="O169" s="94"/>
      <c r="P169" s="94"/>
      <c r="Q169" s="94"/>
      <c r="R169" s="94"/>
      <c r="S169" s="94"/>
    </row>
    <row r="170" spans="8:19" ht="12" customHeight="1">
      <c r="H170" s="95"/>
      <c r="I170" s="95"/>
      <c r="J170" s="96"/>
      <c r="K170" s="94"/>
      <c r="L170" s="94"/>
      <c r="M170" s="94"/>
      <c r="N170" s="94"/>
      <c r="O170" s="94"/>
      <c r="P170" s="94"/>
      <c r="Q170" s="94"/>
      <c r="R170" s="94"/>
      <c r="S170" s="94"/>
    </row>
    <row r="171" spans="8:19" ht="12" customHeight="1">
      <c r="H171" s="95"/>
      <c r="I171" s="95"/>
      <c r="J171" s="96"/>
      <c r="K171" s="94"/>
      <c r="L171" s="94"/>
      <c r="M171" s="94"/>
      <c r="N171" s="94"/>
      <c r="O171" s="94"/>
      <c r="P171" s="94"/>
      <c r="Q171" s="94"/>
      <c r="R171" s="94"/>
      <c r="S171" s="94"/>
    </row>
    <row r="172" spans="8:19" ht="12" customHeight="1">
      <c r="H172" s="95"/>
      <c r="I172" s="95"/>
      <c r="J172" s="96"/>
      <c r="K172" s="94"/>
      <c r="L172" s="94"/>
      <c r="M172" s="94"/>
      <c r="N172" s="94"/>
      <c r="O172" s="94"/>
      <c r="P172" s="94"/>
      <c r="Q172" s="94"/>
      <c r="R172" s="94"/>
      <c r="S172" s="94"/>
    </row>
    <row r="173" spans="8:19" ht="12" customHeight="1">
      <c r="H173" s="95"/>
      <c r="I173" s="95"/>
      <c r="J173" s="96"/>
      <c r="K173" s="94"/>
      <c r="L173" s="94"/>
      <c r="M173" s="94"/>
      <c r="N173" s="94"/>
      <c r="O173" s="94"/>
      <c r="P173" s="94"/>
      <c r="Q173" s="94"/>
      <c r="R173" s="94"/>
      <c r="S173" s="94"/>
    </row>
    <row r="174" spans="8:19" ht="12" customHeight="1">
      <c r="H174" s="95"/>
      <c r="I174" s="95"/>
      <c r="J174" s="96"/>
      <c r="K174" s="94"/>
      <c r="L174" s="94"/>
      <c r="M174" s="94"/>
      <c r="N174" s="94"/>
      <c r="O174" s="94"/>
      <c r="P174" s="94"/>
      <c r="Q174" s="94"/>
      <c r="R174" s="94"/>
      <c r="S174" s="94"/>
    </row>
    <row r="175" spans="8:19" ht="12" customHeight="1">
      <c r="H175" s="95"/>
      <c r="I175" s="95"/>
      <c r="J175" s="96"/>
      <c r="K175" s="94"/>
      <c r="L175" s="94"/>
      <c r="M175" s="94"/>
      <c r="N175" s="94"/>
      <c r="O175" s="94"/>
      <c r="P175" s="94"/>
      <c r="Q175" s="94"/>
      <c r="R175" s="94"/>
      <c r="S175" s="94"/>
    </row>
    <row r="176" spans="8:19" ht="12" customHeight="1">
      <c r="H176" s="95"/>
      <c r="I176" s="95"/>
      <c r="J176" s="96"/>
      <c r="K176" s="94"/>
      <c r="L176" s="94"/>
      <c r="M176" s="94"/>
      <c r="N176" s="94"/>
      <c r="O176" s="94"/>
      <c r="P176" s="94"/>
      <c r="Q176" s="94"/>
      <c r="R176" s="94"/>
      <c r="S176" s="94"/>
    </row>
    <row r="177" spans="8:19" ht="12" customHeight="1">
      <c r="H177" s="95"/>
      <c r="I177" s="95"/>
      <c r="J177" s="96"/>
      <c r="K177" s="94"/>
      <c r="L177" s="94"/>
      <c r="M177" s="94"/>
      <c r="N177" s="94"/>
      <c r="O177" s="94"/>
      <c r="P177" s="94"/>
      <c r="Q177" s="94"/>
      <c r="R177" s="94"/>
      <c r="S177" s="94"/>
    </row>
    <row r="178" spans="8:19" ht="12" customHeight="1">
      <c r="H178" s="95"/>
      <c r="I178" s="95"/>
      <c r="J178" s="96"/>
      <c r="K178" s="94"/>
      <c r="L178" s="94"/>
      <c r="M178" s="94"/>
      <c r="N178" s="94"/>
      <c r="O178" s="94"/>
      <c r="P178" s="94"/>
      <c r="Q178" s="94"/>
      <c r="R178" s="94"/>
      <c r="S178" s="94"/>
    </row>
    <row r="179" spans="8:19" ht="12" customHeight="1">
      <c r="H179" s="95"/>
      <c r="I179" s="95"/>
      <c r="J179" s="96"/>
      <c r="K179" s="94"/>
      <c r="L179" s="94"/>
      <c r="M179" s="94"/>
      <c r="N179" s="94"/>
      <c r="O179" s="94"/>
      <c r="P179" s="94"/>
      <c r="Q179" s="94"/>
      <c r="R179" s="94"/>
      <c r="S179" s="94"/>
    </row>
    <row r="180" spans="8:19" ht="12" customHeight="1">
      <c r="H180" s="95"/>
      <c r="I180" s="95"/>
      <c r="J180" s="96"/>
      <c r="K180" s="94"/>
      <c r="L180" s="94"/>
      <c r="M180" s="94"/>
      <c r="N180" s="94"/>
      <c r="O180" s="94"/>
      <c r="P180" s="94"/>
      <c r="Q180" s="94"/>
      <c r="R180" s="94"/>
      <c r="S180" s="94"/>
    </row>
    <row r="181" spans="8:19" ht="12" customHeight="1">
      <c r="H181" s="95"/>
      <c r="I181" s="95"/>
      <c r="J181" s="96"/>
      <c r="K181" s="94"/>
      <c r="L181" s="94"/>
      <c r="M181" s="94"/>
      <c r="N181" s="94"/>
      <c r="O181" s="94"/>
      <c r="P181" s="94"/>
      <c r="Q181" s="94"/>
      <c r="R181" s="94"/>
      <c r="S181" s="94"/>
    </row>
    <row r="182" spans="8:19" ht="12" customHeight="1">
      <c r="H182" s="95"/>
      <c r="I182" s="95"/>
      <c r="J182" s="96"/>
      <c r="K182" s="94"/>
      <c r="L182" s="94"/>
      <c r="M182" s="94"/>
      <c r="N182" s="94"/>
      <c r="O182" s="94"/>
      <c r="P182" s="94"/>
      <c r="Q182" s="94"/>
      <c r="R182" s="94"/>
      <c r="S182" s="94"/>
    </row>
    <row r="183" spans="8:19" ht="12" customHeight="1">
      <c r="H183" s="95"/>
      <c r="I183" s="95"/>
      <c r="J183" s="96"/>
      <c r="K183" s="94"/>
      <c r="L183" s="94"/>
      <c r="M183" s="94"/>
      <c r="N183" s="94"/>
      <c r="O183" s="94"/>
      <c r="P183" s="94"/>
      <c r="Q183" s="94"/>
      <c r="R183" s="94"/>
      <c r="S183" s="94"/>
    </row>
    <row r="184" spans="8:19" ht="12" customHeight="1">
      <c r="H184" s="95"/>
      <c r="I184" s="95"/>
      <c r="J184" s="96"/>
      <c r="K184" s="94"/>
      <c r="L184" s="94"/>
      <c r="M184" s="94"/>
      <c r="N184" s="94"/>
      <c r="O184" s="94"/>
      <c r="P184" s="94"/>
      <c r="Q184" s="94"/>
      <c r="R184" s="94"/>
      <c r="S184" s="94"/>
    </row>
    <row r="185" spans="8:19" ht="12" customHeight="1">
      <c r="H185" s="95"/>
      <c r="I185" s="95"/>
      <c r="J185" s="96"/>
      <c r="K185" s="94"/>
      <c r="L185" s="94"/>
      <c r="M185" s="94"/>
      <c r="N185" s="94"/>
      <c r="O185" s="94"/>
      <c r="P185" s="94"/>
      <c r="Q185" s="94"/>
      <c r="R185" s="94"/>
      <c r="S185" s="94"/>
    </row>
    <row r="186" spans="8:19" ht="12" customHeight="1">
      <c r="H186" s="95"/>
      <c r="I186" s="95"/>
      <c r="J186" s="96"/>
      <c r="K186" s="94"/>
      <c r="L186" s="94"/>
      <c r="M186" s="94"/>
      <c r="N186" s="94"/>
      <c r="O186" s="94"/>
      <c r="P186" s="94"/>
      <c r="Q186" s="94"/>
      <c r="R186" s="94"/>
      <c r="S186" s="94"/>
    </row>
    <row r="187" spans="8:19" ht="12" customHeight="1">
      <c r="H187" s="95"/>
      <c r="I187" s="95"/>
      <c r="J187" s="96"/>
      <c r="K187" s="94"/>
      <c r="L187" s="94"/>
      <c r="M187" s="94"/>
      <c r="N187" s="94"/>
      <c r="O187" s="94"/>
      <c r="P187" s="94"/>
      <c r="Q187" s="94"/>
      <c r="R187" s="94"/>
      <c r="S187" s="94"/>
    </row>
    <row r="188" spans="8:19" ht="12" customHeight="1">
      <c r="H188" s="95"/>
      <c r="I188" s="95"/>
      <c r="J188" s="96"/>
      <c r="K188" s="94"/>
      <c r="L188" s="94"/>
      <c r="M188" s="94"/>
      <c r="N188" s="94"/>
      <c r="O188" s="94"/>
      <c r="P188" s="94"/>
      <c r="Q188" s="94"/>
      <c r="R188" s="94"/>
      <c r="S188" s="94"/>
    </row>
    <row r="189" spans="8:19" ht="12" customHeight="1">
      <c r="H189" s="95"/>
      <c r="I189" s="95"/>
      <c r="J189" s="96"/>
      <c r="K189" s="94"/>
      <c r="L189" s="94"/>
      <c r="M189" s="94"/>
      <c r="N189" s="94"/>
      <c r="O189" s="94"/>
      <c r="P189" s="94"/>
      <c r="Q189" s="94"/>
      <c r="R189" s="94"/>
      <c r="S189" s="94"/>
    </row>
    <row r="190" spans="8:19" ht="12" customHeight="1">
      <c r="H190" s="95"/>
      <c r="I190" s="95"/>
      <c r="J190" s="96"/>
      <c r="K190" s="94"/>
      <c r="L190" s="94"/>
      <c r="M190" s="94"/>
      <c r="N190" s="94"/>
      <c r="O190" s="94"/>
      <c r="P190" s="94"/>
      <c r="Q190" s="94"/>
      <c r="R190" s="94"/>
      <c r="S190" s="94"/>
    </row>
    <row r="191" spans="8:19" ht="12" customHeight="1">
      <c r="H191" s="95"/>
      <c r="I191" s="95"/>
      <c r="J191" s="96"/>
      <c r="K191" s="94"/>
      <c r="L191" s="94"/>
      <c r="M191" s="94"/>
      <c r="N191" s="94"/>
      <c r="O191" s="94"/>
      <c r="P191" s="94"/>
      <c r="Q191" s="94"/>
      <c r="R191" s="94"/>
      <c r="S191" s="94"/>
    </row>
    <row r="192" spans="8:19" ht="12" customHeight="1">
      <c r="H192" s="95"/>
      <c r="I192" s="95"/>
      <c r="J192" s="96"/>
      <c r="K192" s="94"/>
      <c r="L192" s="94"/>
      <c r="M192" s="94"/>
      <c r="N192" s="94"/>
      <c r="O192" s="94"/>
      <c r="P192" s="94"/>
      <c r="Q192" s="94"/>
      <c r="R192" s="94"/>
      <c r="S192" s="94"/>
    </row>
    <row r="193" spans="8:19" ht="12" customHeight="1">
      <c r="H193" s="95"/>
      <c r="I193" s="95"/>
      <c r="J193" s="96"/>
      <c r="K193" s="94"/>
      <c r="L193" s="94"/>
      <c r="M193" s="94"/>
      <c r="N193" s="94"/>
      <c r="O193" s="94"/>
      <c r="P193" s="94"/>
      <c r="Q193" s="94"/>
      <c r="R193" s="94"/>
      <c r="S193" s="94"/>
    </row>
    <row r="194" spans="8:19" ht="12" customHeight="1">
      <c r="H194" s="95"/>
      <c r="I194" s="95"/>
      <c r="J194" s="96"/>
      <c r="K194" s="94"/>
      <c r="L194" s="94"/>
      <c r="M194" s="94"/>
      <c r="N194" s="94"/>
      <c r="O194" s="94"/>
      <c r="P194" s="94"/>
      <c r="Q194" s="94"/>
      <c r="R194" s="94"/>
      <c r="S194" s="94"/>
    </row>
    <row r="195" spans="8:19" ht="12" customHeight="1">
      <c r="H195" s="95"/>
      <c r="I195" s="95"/>
      <c r="J195" s="96"/>
      <c r="K195" s="94"/>
      <c r="L195" s="94"/>
      <c r="M195" s="94"/>
      <c r="N195" s="94"/>
      <c r="O195" s="94"/>
      <c r="P195" s="94"/>
      <c r="Q195" s="94"/>
      <c r="R195" s="94"/>
      <c r="S195" s="94"/>
    </row>
    <row r="196" spans="8:19" ht="12" customHeight="1">
      <c r="H196" s="95"/>
      <c r="I196" s="95"/>
      <c r="J196" s="96"/>
      <c r="K196" s="94"/>
      <c r="L196" s="94"/>
      <c r="M196" s="94"/>
      <c r="N196" s="94"/>
      <c r="O196" s="94"/>
      <c r="P196" s="94"/>
      <c r="Q196" s="94"/>
      <c r="R196" s="94"/>
      <c r="S196" s="94"/>
    </row>
    <row r="197" spans="8:19" ht="12" customHeight="1">
      <c r="H197" s="95"/>
      <c r="I197" s="95"/>
      <c r="J197" s="96"/>
      <c r="K197" s="94"/>
      <c r="L197" s="94"/>
      <c r="M197" s="94"/>
      <c r="N197" s="94"/>
      <c r="O197" s="94"/>
      <c r="P197" s="94"/>
      <c r="Q197" s="94"/>
      <c r="R197" s="94"/>
      <c r="S197" s="94"/>
    </row>
    <row r="198" spans="8:19" ht="12" customHeight="1">
      <c r="H198" s="95"/>
      <c r="I198" s="95"/>
      <c r="J198" s="96"/>
      <c r="K198" s="94"/>
      <c r="L198" s="94"/>
      <c r="M198" s="94"/>
      <c r="N198" s="94"/>
      <c r="O198" s="94"/>
      <c r="P198" s="94"/>
      <c r="Q198" s="94"/>
      <c r="R198" s="94"/>
      <c r="S198" s="94"/>
    </row>
    <row r="199" spans="8:19" ht="12" customHeight="1">
      <c r="H199" s="95"/>
      <c r="I199" s="95"/>
      <c r="J199" s="96"/>
      <c r="K199" s="94"/>
      <c r="L199" s="94"/>
      <c r="M199" s="94"/>
      <c r="N199" s="94"/>
      <c r="O199" s="94"/>
      <c r="P199" s="94"/>
      <c r="Q199" s="94"/>
      <c r="R199" s="94"/>
      <c r="S199" s="94"/>
    </row>
    <row r="200" spans="8:19" ht="12" customHeight="1">
      <c r="H200" s="95"/>
      <c r="I200" s="95"/>
      <c r="J200" s="96"/>
      <c r="K200" s="94"/>
      <c r="L200" s="94"/>
      <c r="M200" s="94"/>
      <c r="N200" s="94"/>
      <c r="O200" s="94"/>
      <c r="P200" s="94"/>
      <c r="Q200" s="94"/>
      <c r="R200" s="94"/>
      <c r="S200" s="94"/>
    </row>
    <row r="201" spans="8:19" ht="12" customHeight="1">
      <c r="H201" s="95"/>
      <c r="I201" s="95"/>
      <c r="J201" s="96"/>
      <c r="K201" s="94"/>
      <c r="L201" s="94"/>
      <c r="M201" s="94"/>
      <c r="N201" s="94"/>
      <c r="O201" s="94"/>
      <c r="P201" s="94"/>
      <c r="Q201" s="94"/>
      <c r="R201" s="94"/>
      <c r="S201" s="94"/>
    </row>
    <row r="202" spans="8:19" ht="12" customHeight="1">
      <c r="H202" s="95"/>
      <c r="I202" s="95"/>
      <c r="J202" s="96"/>
      <c r="K202" s="94"/>
      <c r="L202" s="94"/>
      <c r="M202" s="94"/>
      <c r="N202" s="94"/>
      <c r="O202" s="94"/>
      <c r="P202" s="94"/>
      <c r="Q202" s="94"/>
      <c r="R202" s="94"/>
      <c r="S202" s="94"/>
    </row>
    <row r="203" spans="8:19" ht="12" customHeight="1">
      <c r="H203" s="95"/>
      <c r="I203" s="95"/>
      <c r="J203" s="96"/>
      <c r="K203" s="94"/>
      <c r="L203" s="94"/>
      <c r="M203" s="94"/>
      <c r="N203" s="94"/>
      <c r="O203" s="94"/>
      <c r="P203" s="94"/>
      <c r="Q203" s="94"/>
      <c r="R203" s="94"/>
      <c r="S203" s="94"/>
    </row>
    <row r="204" spans="8:19" ht="12" customHeight="1">
      <c r="H204" s="95"/>
      <c r="I204" s="95"/>
      <c r="J204" s="96"/>
      <c r="K204" s="94"/>
      <c r="L204" s="94"/>
      <c r="M204" s="94"/>
      <c r="N204" s="94"/>
      <c r="O204" s="94"/>
      <c r="P204" s="94"/>
      <c r="Q204" s="94"/>
      <c r="R204" s="94"/>
      <c r="S204" s="94"/>
    </row>
    <row r="205" spans="8:19" ht="12" customHeight="1">
      <c r="H205" s="95"/>
      <c r="I205" s="95"/>
      <c r="J205" s="96"/>
      <c r="K205" s="94"/>
      <c r="L205" s="94"/>
      <c r="M205" s="94"/>
      <c r="N205" s="94"/>
      <c r="O205" s="94"/>
      <c r="P205" s="94"/>
      <c r="Q205" s="94"/>
      <c r="R205" s="94"/>
      <c r="S205" s="94"/>
    </row>
    <row r="206" spans="8:19" ht="12" customHeight="1">
      <c r="H206" s="95"/>
      <c r="I206" s="95"/>
      <c r="J206" s="96"/>
      <c r="K206" s="94"/>
      <c r="L206" s="94"/>
      <c r="M206" s="94"/>
      <c r="N206" s="94"/>
      <c r="O206" s="94"/>
      <c r="P206" s="94"/>
      <c r="Q206" s="94"/>
      <c r="R206" s="94"/>
      <c r="S206" s="94"/>
    </row>
    <row r="207" spans="8:19" ht="12" customHeight="1">
      <c r="H207" s="95"/>
      <c r="I207" s="95"/>
      <c r="J207" s="96"/>
      <c r="K207" s="94"/>
      <c r="L207" s="94"/>
      <c r="M207" s="94"/>
      <c r="N207" s="94"/>
      <c r="O207" s="94"/>
      <c r="P207" s="94"/>
      <c r="Q207" s="94"/>
      <c r="R207" s="94"/>
      <c r="S207" s="94"/>
    </row>
    <row r="208" spans="8:19" ht="12" customHeight="1">
      <c r="H208" s="95"/>
      <c r="I208" s="95"/>
      <c r="J208" s="96"/>
      <c r="K208" s="94"/>
      <c r="L208" s="94"/>
      <c r="M208" s="94"/>
      <c r="N208" s="94"/>
      <c r="O208" s="94"/>
      <c r="P208" s="94"/>
      <c r="Q208" s="94"/>
      <c r="R208" s="94"/>
      <c r="S208" s="94"/>
    </row>
    <row r="209" spans="8:19" ht="12" customHeight="1">
      <c r="H209" s="95"/>
      <c r="I209" s="95"/>
      <c r="J209" s="96"/>
      <c r="K209" s="94"/>
      <c r="L209" s="94"/>
      <c r="M209" s="94"/>
      <c r="N209" s="94"/>
      <c r="O209" s="94"/>
      <c r="P209" s="94"/>
      <c r="Q209" s="94"/>
      <c r="R209" s="94"/>
      <c r="S209" s="94"/>
    </row>
    <row r="210" spans="8:19" ht="12" customHeight="1">
      <c r="H210" s="95"/>
      <c r="I210" s="95"/>
      <c r="J210" s="96"/>
      <c r="K210" s="94"/>
      <c r="L210" s="94"/>
      <c r="M210" s="94"/>
      <c r="N210" s="94"/>
      <c r="O210" s="94"/>
      <c r="P210" s="94"/>
      <c r="Q210" s="94"/>
      <c r="R210" s="94"/>
      <c r="S210" s="94"/>
    </row>
    <row r="211" spans="8:19" ht="12" customHeight="1">
      <c r="H211" s="95"/>
      <c r="I211" s="95"/>
      <c r="J211" s="96"/>
      <c r="K211" s="94"/>
      <c r="L211" s="94"/>
      <c r="M211" s="94"/>
      <c r="N211" s="94"/>
      <c r="O211" s="94"/>
      <c r="P211" s="94"/>
      <c r="Q211" s="94"/>
      <c r="R211" s="94"/>
      <c r="S211" s="94"/>
    </row>
    <row r="212" spans="8:19" ht="12" customHeight="1">
      <c r="H212" s="95"/>
      <c r="I212" s="95"/>
      <c r="J212" s="96"/>
      <c r="K212" s="94"/>
      <c r="L212" s="94"/>
      <c r="M212" s="94"/>
      <c r="N212" s="94"/>
      <c r="O212" s="94"/>
      <c r="P212" s="94"/>
      <c r="Q212" s="94"/>
      <c r="R212" s="94"/>
      <c r="S212" s="94"/>
    </row>
    <row r="213" spans="8:19" ht="12" customHeight="1">
      <c r="H213" s="95"/>
      <c r="I213" s="95"/>
      <c r="J213" s="96"/>
      <c r="K213" s="94"/>
      <c r="L213" s="94"/>
      <c r="M213" s="94"/>
      <c r="N213" s="94"/>
      <c r="O213" s="94"/>
      <c r="P213" s="94"/>
      <c r="Q213" s="94"/>
      <c r="R213" s="94"/>
      <c r="S213" s="94"/>
    </row>
    <row r="214" spans="8:19" ht="12" customHeight="1">
      <c r="H214" s="95"/>
      <c r="I214" s="95"/>
      <c r="J214" s="96"/>
      <c r="K214" s="94"/>
      <c r="L214" s="94"/>
      <c r="M214" s="94"/>
      <c r="N214" s="94"/>
      <c r="O214" s="94"/>
      <c r="P214" s="94"/>
      <c r="Q214" s="94"/>
      <c r="R214" s="94"/>
      <c r="S214" s="94"/>
    </row>
    <row r="215" spans="8:19" ht="12" customHeight="1">
      <c r="H215" s="95"/>
      <c r="I215" s="95"/>
      <c r="J215" s="96"/>
      <c r="K215" s="94"/>
      <c r="L215" s="94"/>
      <c r="M215" s="94"/>
      <c r="N215" s="94"/>
      <c r="O215" s="94"/>
      <c r="P215" s="94"/>
      <c r="Q215" s="94"/>
      <c r="R215" s="94"/>
      <c r="S215" s="94"/>
    </row>
    <row r="216" spans="8:19" ht="12" customHeight="1">
      <c r="H216" s="95"/>
      <c r="I216" s="95"/>
      <c r="J216" s="96"/>
      <c r="K216" s="94"/>
      <c r="L216" s="94"/>
      <c r="M216" s="94"/>
      <c r="N216" s="94"/>
      <c r="O216" s="94"/>
      <c r="P216" s="94"/>
      <c r="Q216" s="94"/>
      <c r="R216" s="94"/>
      <c r="S216" s="94"/>
    </row>
    <row r="217" spans="8:19" ht="12" customHeight="1">
      <c r="H217" s="95"/>
      <c r="I217" s="95"/>
      <c r="J217" s="96"/>
      <c r="K217" s="94"/>
      <c r="L217" s="94"/>
      <c r="M217" s="94"/>
      <c r="N217" s="94"/>
      <c r="O217" s="94"/>
      <c r="P217" s="94"/>
      <c r="Q217" s="94"/>
      <c r="R217" s="94"/>
      <c r="S217" s="94"/>
    </row>
    <row r="218" spans="8:19" ht="12" customHeight="1">
      <c r="H218" s="95"/>
      <c r="I218" s="95"/>
      <c r="J218" s="96"/>
      <c r="K218" s="94"/>
      <c r="L218" s="94"/>
      <c r="M218" s="94"/>
      <c r="N218" s="94"/>
      <c r="O218" s="94"/>
      <c r="P218" s="94"/>
      <c r="Q218" s="94"/>
      <c r="R218" s="94"/>
      <c r="S218" s="94"/>
    </row>
    <row r="219" spans="8:19" ht="12" customHeight="1">
      <c r="H219" s="95"/>
      <c r="I219" s="95"/>
      <c r="J219" s="96"/>
      <c r="K219" s="94"/>
      <c r="L219" s="94"/>
      <c r="M219" s="94"/>
      <c r="N219" s="94"/>
      <c r="O219" s="94"/>
      <c r="P219" s="94"/>
      <c r="Q219" s="94"/>
      <c r="R219" s="94"/>
      <c r="S219" s="94"/>
    </row>
    <row r="220" spans="8:19" ht="12" customHeight="1">
      <c r="H220" s="95"/>
      <c r="I220" s="95"/>
      <c r="J220" s="96"/>
      <c r="K220" s="94"/>
      <c r="L220" s="94"/>
      <c r="M220" s="94"/>
      <c r="N220" s="94"/>
      <c r="O220" s="94"/>
      <c r="P220" s="94"/>
      <c r="Q220" s="94"/>
      <c r="R220" s="94"/>
      <c r="S220" s="94"/>
    </row>
    <row r="221" spans="8:19" ht="12" customHeight="1">
      <c r="H221" s="95"/>
      <c r="I221" s="95"/>
      <c r="J221" s="96"/>
      <c r="K221" s="94"/>
      <c r="L221" s="94"/>
      <c r="M221" s="94"/>
      <c r="N221" s="94"/>
      <c r="O221" s="94"/>
      <c r="P221" s="94"/>
      <c r="Q221" s="94"/>
      <c r="R221" s="94"/>
      <c r="S221" s="94"/>
    </row>
    <row r="222" spans="8:19" ht="12" customHeight="1">
      <c r="H222" s="95"/>
      <c r="I222" s="95"/>
      <c r="J222" s="96"/>
      <c r="K222" s="94"/>
      <c r="L222" s="94"/>
      <c r="M222" s="94"/>
      <c r="N222" s="94"/>
      <c r="O222" s="94"/>
      <c r="P222" s="94"/>
      <c r="Q222" s="94"/>
      <c r="R222" s="94"/>
      <c r="S222" s="94"/>
    </row>
    <row r="223" spans="8:19" ht="12" customHeight="1">
      <c r="H223" s="95"/>
      <c r="I223" s="95"/>
      <c r="J223" s="96"/>
      <c r="K223" s="94"/>
      <c r="L223" s="94"/>
      <c r="M223" s="94"/>
      <c r="N223" s="94"/>
      <c r="O223" s="94"/>
      <c r="P223" s="94"/>
      <c r="Q223" s="94"/>
      <c r="R223" s="94"/>
      <c r="S223" s="94"/>
    </row>
    <row r="224" spans="8:19" ht="12" customHeight="1">
      <c r="H224" s="95"/>
      <c r="I224" s="95"/>
      <c r="J224" s="96"/>
      <c r="K224" s="94"/>
      <c r="L224" s="94"/>
      <c r="M224" s="94"/>
      <c r="N224" s="94"/>
      <c r="O224" s="94"/>
      <c r="P224" s="94"/>
      <c r="Q224" s="94"/>
      <c r="R224" s="94"/>
      <c r="S224" s="94"/>
    </row>
    <row r="225" spans="8:19" ht="12" customHeight="1">
      <c r="H225" s="95"/>
      <c r="I225" s="95"/>
      <c r="J225" s="96"/>
      <c r="K225" s="94"/>
      <c r="L225" s="94"/>
      <c r="M225" s="94"/>
      <c r="N225" s="94"/>
      <c r="O225" s="94"/>
      <c r="P225" s="94"/>
      <c r="Q225" s="94"/>
      <c r="R225" s="94"/>
      <c r="S225" s="94"/>
    </row>
    <row r="226" spans="8:19" ht="12" customHeight="1">
      <c r="H226" s="95"/>
      <c r="I226" s="95"/>
      <c r="J226" s="96"/>
      <c r="K226" s="94"/>
      <c r="L226" s="94"/>
      <c r="M226" s="94"/>
      <c r="N226" s="94"/>
      <c r="O226" s="94"/>
      <c r="P226" s="94"/>
      <c r="Q226" s="94"/>
      <c r="R226" s="94"/>
      <c r="S226" s="94"/>
    </row>
    <row r="227" spans="8:19" ht="12" customHeight="1">
      <c r="H227" s="95"/>
      <c r="I227" s="95"/>
      <c r="J227" s="96"/>
      <c r="K227" s="94"/>
      <c r="L227" s="94"/>
      <c r="M227" s="94"/>
      <c r="N227" s="94"/>
      <c r="O227" s="94"/>
      <c r="P227" s="94"/>
      <c r="Q227" s="94"/>
      <c r="R227" s="94"/>
      <c r="S227" s="94"/>
    </row>
    <row r="228" spans="8:19" ht="12" customHeight="1">
      <c r="H228" s="95"/>
      <c r="I228" s="95"/>
      <c r="J228" s="96"/>
      <c r="K228" s="94"/>
      <c r="L228" s="94"/>
      <c r="M228" s="94"/>
      <c r="N228" s="94"/>
      <c r="O228" s="94"/>
      <c r="P228" s="94"/>
      <c r="Q228" s="94"/>
      <c r="R228" s="94"/>
      <c r="S228" s="94"/>
    </row>
    <row r="229" spans="8:19" ht="12" customHeight="1">
      <c r="H229" s="95"/>
      <c r="I229" s="95"/>
      <c r="J229" s="96"/>
      <c r="K229" s="94"/>
      <c r="L229" s="94"/>
      <c r="M229" s="94"/>
      <c r="N229" s="94"/>
      <c r="O229" s="94"/>
      <c r="P229" s="94"/>
      <c r="Q229" s="94"/>
      <c r="R229" s="94"/>
      <c r="S229" s="94"/>
    </row>
    <row r="230" spans="8:19" ht="12" customHeight="1">
      <c r="H230" s="95"/>
      <c r="I230" s="95"/>
      <c r="J230" s="96"/>
      <c r="K230" s="94"/>
      <c r="L230" s="94"/>
      <c r="M230" s="94"/>
      <c r="N230" s="94"/>
      <c r="O230" s="94"/>
      <c r="P230" s="94"/>
      <c r="Q230" s="94"/>
      <c r="R230" s="94"/>
      <c r="S230" s="94"/>
    </row>
    <row r="231" spans="8:19" ht="12" customHeight="1">
      <c r="H231" s="95"/>
      <c r="I231" s="95"/>
      <c r="J231" s="96"/>
      <c r="K231" s="94"/>
      <c r="L231" s="94"/>
      <c r="M231" s="94"/>
      <c r="N231" s="94"/>
      <c r="O231" s="94"/>
      <c r="P231" s="94"/>
      <c r="Q231" s="94"/>
      <c r="R231" s="94"/>
      <c r="S231" s="94"/>
    </row>
    <row r="232" spans="8:19" ht="12" customHeight="1">
      <c r="H232" s="95"/>
      <c r="I232" s="95"/>
      <c r="J232" s="96"/>
      <c r="K232" s="94"/>
      <c r="L232" s="94"/>
      <c r="M232" s="94"/>
      <c r="N232" s="94"/>
      <c r="O232" s="94"/>
      <c r="P232" s="94"/>
      <c r="Q232" s="94"/>
      <c r="R232" s="94"/>
      <c r="S232" s="94"/>
    </row>
    <row r="233" spans="8:19" ht="12" customHeight="1">
      <c r="H233" s="95"/>
      <c r="I233" s="95"/>
      <c r="J233" s="96"/>
      <c r="K233" s="94"/>
      <c r="L233" s="94"/>
      <c r="M233" s="94"/>
      <c r="N233" s="94"/>
      <c r="O233" s="94"/>
      <c r="P233" s="94"/>
      <c r="Q233" s="94"/>
      <c r="R233" s="94"/>
      <c r="S233" s="94"/>
    </row>
    <row r="234" spans="8:19" ht="12" customHeight="1">
      <c r="H234" s="95"/>
      <c r="I234" s="95"/>
      <c r="J234" s="96"/>
      <c r="K234" s="94"/>
      <c r="L234" s="94"/>
      <c r="M234" s="94"/>
      <c r="N234" s="94"/>
      <c r="O234" s="94"/>
      <c r="P234" s="94"/>
      <c r="Q234" s="94"/>
      <c r="R234" s="94"/>
      <c r="S234" s="94"/>
    </row>
    <row r="235" spans="8:19" ht="12" customHeight="1">
      <c r="H235" s="95"/>
      <c r="I235" s="95"/>
      <c r="J235" s="96"/>
      <c r="K235" s="94"/>
      <c r="L235" s="94"/>
      <c r="M235" s="94"/>
      <c r="N235" s="94"/>
      <c r="O235" s="94"/>
      <c r="P235" s="94"/>
      <c r="Q235" s="94"/>
      <c r="R235" s="94"/>
      <c r="S235" s="94"/>
    </row>
    <row r="236" spans="8:19" ht="12" customHeight="1">
      <c r="H236" s="95"/>
      <c r="I236" s="95"/>
      <c r="J236" s="96"/>
      <c r="K236" s="94"/>
      <c r="L236" s="94"/>
      <c r="M236" s="94"/>
      <c r="N236" s="94"/>
      <c r="O236" s="94"/>
      <c r="P236" s="94"/>
      <c r="Q236" s="94"/>
      <c r="R236" s="94"/>
      <c r="S236" s="94"/>
    </row>
    <row r="237" spans="8:19" ht="12" customHeight="1">
      <c r="H237" s="95"/>
      <c r="I237" s="95"/>
      <c r="J237" s="96"/>
      <c r="K237" s="94"/>
      <c r="L237" s="94"/>
      <c r="M237" s="94"/>
      <c r="N237" s="94"/>
      <c r="O237" s="94"/>
      <c r="P237" s="94"/>
      <c r="Q237" s="94"/>
      <c r="R237" s="94"/>
      <c r="S237" s="94"/>
    </row>
    <row r="238" spans="8:19" ht="12" customHeight="1">
      <c r="H238" s="95"/>
      <c r="I238" s="95"/>
      <c r="J238" s="96"/>
      <c r="K238" s="94"/>
      <c r="L238" s="94"/>
      <c r="M238" s="94"/>
      <c r="N238" s="94"/>
      <c r="O238" s="94"/>
      <c r="P238" s="94"/>
      <c r="Q238" s="94"/>
      <c r="R238" s="94"/>
      <c r="S238" s="94"/>
    </row>
    <row r="239" spans="8:19" ht="12" customHeight="1">
      <c r="H239" s="95"/>
      <c r="I239" s="95"/>
      <c r="J239" s="96"/>
      <c r="K239" s="94"/>
      <c r="L239" s="94"/>
      <c r="M239" s="94"/>
      <c r="N239" s="94"/>
      <c r="O239" s="94"/>
      <c r="P239" s="94"/>
      <c r="Q239" s="94"/>
      <c r="R239" s="94"/>
      <c r="S239" s="94"/>
    </row>
    <row r="240" spans="8:19" ht="12" customHeight="1">
      <c r="H240" s="95"/>
      <c r="I240" s="95"/>
      <c r="J240" s="96"/>
      <c r="K240" s="94"/>
      <c r="L240" s="94"/>
      <c r="M240" s="94"/>
      <c r="N240" s="94"/>
      <c r="O240" s="94"/>
      <c r="P240" s="94"/>
      <c r="Q240" s="94"/>
      <c r="R240" s="94"/>
      <c r="S240" s="94"/>
    </row>
    <row r="241" spans="8:19" ht="12" customHeight="1">
      <c r="H241" s="95"/>
      <c r="I241" s="95"/>
      <c r="J241" s="96"/>
      <c r="K241" s="94"/>
      <c r="L241" s="94"/>
      <c r="M241" s="94"/>
      <c r="N241" s="94"/>
      <c r="O241" s="94"/>
      <c r="P241" s="94"/>
      <c r="Q241" s="94"/>
      <c r="R241" s="94"/>
      <c r="S241" s="94"/>
    </row>
    <row r="242" spans="8:19" ht="12" customHeight="1">
      <c r="H242" s="95"/>
      <c r="I242" s="95"/>
      <c r="J242" s="96"/>
      <c r="K242" s="94"/>
      <c r="L242" s="94"/>
      <c r="M242" s="94"/>
      <c r="N242" s="94"/>
      <c r="O242" s="94"/>
      <c r="P242" s="94"/>
      <c r="Q242" s="94"/>
      <c r="R242" s="94"/>
      <c r="S242" s="94"/>
    </row>
    <row r="243" spans="8:19" ht="12" customHeight="1">
      <c r="H243" s="95"/>
      <c r="I243" s="95"/>
      <c r="J243" s="96"/>
      <c r="K243" s="94"/>
      <c r="L243" s="94"/>
      <c r="M243" s="94"/>
      <c r="N243" s="94"/>
      <c r="O243" s="94"/>
      <c r="P243" s="94"/>
      <c r="Q243" s="94"/>
      <c r="R243" s="94"/>
      <c r="S243" s="94"/>
    </row>
    <row r="244" spans="8:19" ht="12" customHeight="1">
      <c r="H244" s="95"/>
      <c r="I244" s="95"/>
      <c r="J244" s="96"/>
      <c r="K244" s="94"/>
      <c r="L244" s="94"/>
      <c r="M244" s="94"/>
      <c r="N244" s="94"/>
      <c r="O244" s="94"/>
      <c r="P244" s="94"/>
      <c r="Q244" s="94"/>
      <c r="R244" s="94"/>
      <c r="S244" s="94"/>
    </row>
    <row r="245" spans="8:19" ht="12" customHeight="1">
      <c r="H245" s="95"/>
      <c r="I245" s="95"/>
      <c r="J245" s="96"/>
      <c r="K245" s="94"/>
      <c r="L245" s="94"/>
      <c r="M245" s="94"/>
      <c r="N245" s="94"/>
      <c r="O245" s="94"/>
      <c r="P245" s="94"/>
      <c r="Q245" s="94"/>
      <c r="R245" s="94"/>
      <c r="S245" s="94"/>
    </row>
    <row r="246" spans="8:19" ht="12" customHeight="1">
      <c r="H246" s="95"/>
      <c r="I246" s="95"/>
      <c r="J246" s="96"/>
      <c r="K246" s="94"/>
      <c r="L246" s="94"/>
      <c r="M246" s="94"/>
      <c r="N246" s="94"/>
      <c r="O246" s="94"/>
      <c r="P246" s="94"/>
      <c r="Q246" s="94"/>
      <c r="R246" s="94"/>
      <c r="S246" s="94"/>
    </row>
    <row r="247" spans="8:19" ht="12" customHeight="1">
      <c r="H247" s="95"/>
      <c r="I247" s="95"/>
      <c r="J247" s="96"/>
      <c r="K247" s="94"/>
      <c r="L247" s="94"/>
      <c r="M247" s="94"/>
      <c r="N247" s="94"/>
      <c r="O247" s="94"/>
      <c r="P247" s="94"/>
      <c r="Q247" s="94"/>
      <c r="R247" s="94"/>
      <c r="S247" s="94"/>
    </row>
    <row r="248" spans="8:19" ht="12" customHeight="1">
      <c r="H248" s="95"/>
      <c r="I248" s="95"/>
      <c r="J248" s="96"/>
      <c r="K248" s="94"/>
      <c r="L248" s="94"/>
      <c r="M248" s="94"/>
      <c r="N248" s="94"/>
      <c r="O248" s="94"/>
      <c r="P248" s="94"/>
      <c r="Q248" s="94"/>
      <c r="R248" s="94"/>
      <c r="S248" s="94"/>
    </row>
    <row r="249" spans="8:19" ht="12" customHeight="1">
      <c r="H249" s="95"/>
      <c r="I249" s="95"/>
      <c r="J249" s="96"/>
      <c r="K249" s="94"/>
      <c r="L249" s="94"/>
      <c r="M249" s="94"/>
      <c r="N249" s="94"/>
      <c r="O249" s="94"/>
      <c r="P249" s="94"/>
      <c r="Q249" s="94"/>
      <c r="R249" s="94"/>
      <c r="S249" s="94"/>
    </row>
    <row r="250" spans="8:19" ht="12" customHeight="1">
      <c r="H250" s="95"/>
      <c r="I250" s="95"/>
      <c r="J250" s="96"/>
      <c r="K250" s="94"/>
      <c r="L250" s="94"/>
      <c r="M250" s="94"/>
      <c r="N250" s="94"/>
      <c r="O250" s="94"/>
      <c r="P250" s="94"/>
      <c r="Q250" s="94"/>
      <c r="R250" s="94"/>
      <c r="S250" s="94"/>
    </row>
    <row r="251" spans="8:19" ht="12" customHeight="1">
      <c r="H251" s="95"/>
      <c r="I251" s="95"/>
      <c r="J251" s="96"/>
      <c r="K251" s="94"/>
      <c r="L251" s="94"/>
      <c r="M251" s="94"/>
      <c r="N251" s="94"/>
      <c r="O251" s="94"/>
      <c r="P251" s="94"/>
      <c r="Q251" s="94"/>
      <c r="R251" s="94"/>
      <c r="S251" s="94"/>
    </row>
    <row r="252" spans="8:19" ht="12" customHeight="1">
      <c r="H252" s="95"/>
      <c r="I252" s="95"/>
      <c r="J252" s="96"/>
      <c r="K252" s="94"/>
      <c r="L252" s="94"/>
      <c r="M252" s="94"/>
      <c r="N252" s="94"/>
      <c r="O252" s="94"/>
      <c r="P252" s="94"/>
      <c r="Q252" s="94"/>
      <c r="R252" s="94"/>
      <c r="S252" s="94"/>
    </row>
    <row r="253" spans="8:19" ht="12" customHeight="1">
      <c r="H253" s="95"/>
      <c r="I253" s="95"/>
      <c r="J253" s="96"/>
      <c r="K253" s="94"/>
      <c r="L253" s="94"/>
      <c r="M253" s="94"/>
      <c r="N253" s="94"/>
      <c r="O253" s="94"/>
      <c r="P253" s="94"/>
      <c r="Q253" s="94"/>
      <c r="R253" s="94"/>
      <c r="S253" s="94"/>
    </row>
    <row r="254" spans="8:19" ht="12" customHeight="1">
      <c r="H254" s="95"/>
      <c r="I254" s="95"/>
      <c r="J254" s="96"/>
      <c r="K254" s="94"/>
      <c r="L254" s="94"/>
      <c r="M254" s="94"/>
      <c r="N254" s="94"/>
      <c r="O254" s="94"/>
      <c r="P254" s="94"/>
      <c r="Q254" s="94"/>
      <c r="R254" s="94"/>
      <c r="S254" s="94"/>
    </row>
    <row r="255" spans="8:19" ht="12" customHeight="1">
      <c r="H255" s="95"/>
      <c r="I255" s="95"/>
      <c r="J255" s="96"/>
      <c r="K255" s="94"/>
      <c r="L255" s="94"/>
      <c r="M255" s="94"/>
      <c r="N255" s="94"/>
      <c r="O255" s="94"/>
      <c r="P255" s="94"/>
      <c r="Q255" s="94"/>
      <c r="R255" s="94"/>
      <c r="S255" s="94"/>
    </row>
    <row r="256" spans="8:19" ht="12" customHeight="1">
      <c r="H256" s="95"/>
      <c r="I256" s="95"/>
      <c r="J256" s="96"/>
      <c r="K256" s="94"/>
      <c r="L256" s="94"/>
      <c r="M256" s="94"/>
      <c r="N256" s="94"/>
      <c r="O256" s="94"/>
      <c r="P256" s="94"/>
      <c r="Q256" s="94"/>
      <c r="R256" s="94"/>
      <c r="S256" s="94"/>
    </row>
    <row r="257" spans="8:19" ht="12" customHeight="1">
      <c r="H257" s="95"/>
      <c r="I257" s="95"/>
      <c r="J257" s="96"/>
      <c r="K257" s="94"/>
      <c r="L257" s="94"/>
      <c r="M257" s="94"/>
      <c r="N257" s="94"/>
      <c r="O257" s="94"/>
      <c r="P257" s="94"/>
      <c r="Q257" s="94"/>
      <c r="R257" s="94"/>
      <c r="S257" s="94"/>
    </row>
    <row r="258" spans="8:19" ht="12" customHeight="1">
      <c r="H258" s="95"/>
      <c r="I258" s="95"/>
      <c r="J258" s="96"/>
      <c r="K258" s="94"/>
      <c r="L258" s="94"/>
      <c r="M258" s="94"/>
      <c r="N258" s="94"/>
      <c r="O258" s="94"/>
      <c r="P258" s="94"/>
      <c r="Q258" s="94"/>
      <c r="R258" s="94"/>
      <c r="S258" s="94"/>
    </row>
    <row r="259" spans="8:19" ht="12" customHeight="1">
      <c r="H259" s="95"/>
      <c r="I259" s="95"/>
      <c r="J259" s="96"/>
      <c r="K259" s="94"/>
      <c r="L259" s="94"/>
      <c r="M259" s="94"/>
      <c r="N259" s="94"/>
      <c r="O259" s="94"/>
      <c r="P259" s="94"/>
      <c r="Q259" s="94"/>
      <c r="R259" s="94"/>
      <c r="S259" s="94"/>
    </row>
    <row r="260" spans="8:19" ht="12" customHeight="1">
      <c r="H260" s="95"/>
      <c r="I260" s="95"/>
      <c r="J260" s="96"/>
      <c r="K260" s="94"/>
      <c r="L260" s="94"/>
      <c r="M260" s="94"/>
      <c r="N260" s="94"/>
      <c r="O260" s="94"/>
      <c r="P260" s="94"/>
      <c r="Q260" s="94"/>
      <c r="R260" s="94"/>
      <c r="S260" s="94"/>
    </row>
    <row r="261" spans="8:19" ht="12" customHeight="1">
      <c r="H261" s="95"/>
      <c r="I261" s="95"/>
      <c r="J261" s="96"/>
      <c r="K261" s="94"/>
      <c r="L261" s="94"/>
      <c r="M261" s="94"/>
      <c r="N261" s="94"/>
      <c r="O261" s="94"/>
      <c r="P261" s="94"/>
      <c r="Q261" s="94"/>
      <c r="R261" s="94"/>
      <c r="S261" s="94"/>
    </row>
    <row r="262" spans="8:19" ht="12" customHeight="1">
      <c r="H262" s="95"/>
      <c r="I262" s="95"/>
      <c r="J262" s="96"/>
      <c r="K262" s="94"/>
      <c r="L262" s="94"/>
      <c r="M262" s="94"/>
      <c r="N262" s="94"/>
      <c r="O262" s="94"/>
      <c r="P262" s="94"/>
      <c r="Q262" s="94"/>
      <c r="R262" s="94"/>
      <c r="S262" s="94"/>
    </row>
    <row r="263" spans="8:19" ht="12" customHeight="1">
      <c r="H263" s="95"/>
      <c r="I263" s="95"/>
      <c r="J263" s="96"/>
      <c r="K263" s="94"/>
      <c r="L263" s="94"/>
      <c r="M263" s="94"/>
      <c r="N263" s="94"/>
      <c r="O263" s="94"/>
      <c r="P263" s="94"/>
      <c r="Q263" s="94"/>
      <c r="R263" s="94"/>
      <c r="S263" s="94"/>
    </row>
    <row r="264" spans="8:19" ht="12" customHeight="1">
      <c r="H264" s="95"/>
      <c r="I264" s="95"/>
      <c r="J264" s="96"/>
      <c r="K264" s="94"/>
      <c r="L264" s="94"/>
      <c r="M264" s="94"/>
      <c r="N264" s="94"/>
      <c r="O264" s="94"/>
      <c r="P264" s="94"/>
      <c r="Q264" s="94"/>
      <c r="R264" s="94"/>
      <c r="S264" s="94"/>
    </row>
    <row r="265" spans="8:19" ht="12" customHeight="1">
      <c r="H265" s="95"/>
      <c r="I265" s="95"/>
      <c r="J265" s="96"/>
      <c r="K265" s="94"/>
      <c r="L265" s="94"/>
      <c r="M265" s="94"/>
      <c r="N265" s="94"/>
      <c r="O265" s="94"/>
      <c r="P265" s="94"/>
      <c r="Q265" s="94"/>
      <c r="R265" s="94"/>
      <c r="S265" s="94"/>
    </row>
    <row r="266" spans="8:19" ht="12" customHeight="1">
      <c r="H266" s="95"/>
      <c r="I266" s="95"/>
      <c r="J266" s="96"/>
      <c r="K266" s="94"/>
      <c r="L266" s="94"/>
      <c r="M266" s="94"/>
      <c r="N266" s="94"/>
      <c r="O266" s="94"/>
      <c r="P266" s="94"/>
      <c r="Q266" s="94"/>
      <c r="R266" s="94"/>
      <c r="S266" s="94"/>
    </row>
    <row r="267" spans="8:19" ht="12" customHeight="1">
      <c r="H267" s="95"/>
      <c r="I267" s="95"/>
      <c r="J267" s="96"/>
      <c r="K267" s="94"/>
      <c r="L267" s="94"/>
      <c r="M267" s="94"/>
      <c r="N267" s="94"/>
      <c r="O267" s="94"/>
      <c r="P267" s="94"/>
      <c r="Q267" s="94"/>
      <c r="R267" s="94"/>
      <c r="S267" s="94"/>
    </row>
    <row r="268" spans="8:19" ht="12" customHeight="1">
      <c r="H268" s="95"/>
      <c r="I268" s="95"/>
      <c r="J268" s="96"/>
      <c r="K268" s="94"/>
      <c r="L268" s="94"/>
      <c r="M268" s="94"/>
      <c r="N268" s="94"/>
      <c r="O268" s="94"/>
      <c r="P268" s="94"/>
      <c r="Q268" s="94"/>
      <c r="R268" s="94"/>
      <c r="S268" s="94"/>
    </row>
    <row r="269" spans="8:19" ht="12" customHeight="1">
      <c r="H269" s="95"/>
      <c r="I269" s="95"/>
      <c r="J269" s="96"/>
      <c r="K269" s="94"/>
      <c r="L269" s="94"/>
      <c r="M269" s="94"/>
      <c r="N269" s="94"/>
      <c r="O269" s="94"/>
      <c r="P269" s="94"/>
      <c r="Q269" s="94"/>
      <c r="R269" s="94"/>
      <c r="S269" s="94"/>
    </row>
    <row r="270" spans="8:19" ht="12" customHeight="1">
      <c r="H270" s="95"/>
      <c r="I270" s="95"/>
      <c r="J270" s="96"/>
      <c r="K270" s="94"/>
      <c r="L270" s="94"/>
      <c r="M270" s="94"/>
      <c r="N270" s="94"/>
      <c r="O270" s="94"/>
      <c r="P270" s="94"/>
      <c r="Q270" s="94"/>
      <c r="R270" s="94"/>
      <c r="S270" s="94"/>
    </row>
    <row r="271" spans="8:19" ht="12" customHeight="1">
      <c r="H271" s="95"/>
      <c r="I271" s="95"/>
      <c r="J271" s="96"/>
      <c r="K271" s="94"/>
      <c r="L271" s="94"/>
      <c r="M271" s="94"/>
      <c r="N271" s="94"/>
      <c r="O271" s="94"/>
      <c r="P271" s="94"/>
      <c r="Q271" s="94"/>
      <c r="R271" s="94"/>
      <c r="S271" s="94"/>
    </row>
    <row r="272" spans="8:19" ht="12" customHeight="1">
      <c r="H272" s="95"/>
      <c r="I272" s="95"/>
      <c r="J272" s="96"/>
      <c r="K272" s="94"/>
      <c r="L272" s="94"/>
      <c r="M272" s="94"/>
      <c r="N272" s="94"/>
      <c r="O272" s="94"/>
      <c r="P272" s="94"/>
      <c r="Q272" s="94"/>
      <c r="R272" s="94"/>
      <c r="S272" s="94"/>
    </row>
    <row r="273" spans="8:19" ht="12" customHeight="1">
      <c r="H273" s="95"/>
      <c r="I273" s="95"/>
      <c r="J273" s="96"/>
      <c r="K273" s="94"/>
      <c r="L273" s="94"/>
      <c r="M273" s="94"/>
      <c r="N273" s="94"/>
      <c r="O273" s="94"/>
      <c r="P273" s="94"/>
      <c r="Q273" s="94"/>
      <c r="R273" s="94"/>
      <c r="S273" s="94"/>
    </row>
    <row r="274" spans="8:19" ht="12" customHeight="1">
      <c r="H274" s="95"/>
      <c r="I274" s="95"/>
      <c r="J274" s="96"/>
      <c r="K274" s="94"/>
      <c r="L274" s="94"/>
      <c r="M274" s="94"/>
      <c r="N274" s="94"/>
      <c r="O274" s="94"/>
      <c r="P274" s="94"/>
      <c r="Q274" s="94"/>
      <c r="R274" s="94"/>
      <c r="S274" s="94"/>
    </row>
    <row r="275" spans="8:19" ht="12" customHeight="1">
      <c r="H275" s="95"/>
      <c r="I275" s="95"/>
      <c r="J275" s="96"/>
      <c r="K275" s="94"/>
      <c r="L275" s="94"/>
      <c r="M275" s="94"/>
      <c r="N275" s="94"/>
      <c r="O275" s="94"/>
      <c r="P275" s="94"/>
      <c r="Q275" s="94"/>
      <c r="R275" s="94"/>
      <c r="S275" s="94"/>
    </row>
    <row r="276" spans="8:19" ht="12" customHeight="1">
      <c r="H276" s="95"/>
      <c r="I276" s="95"/>
      <c r="J276" s="96"/>
      <c r="K276" s="94"/>
      <c r="L276" s="94"/>
      <c r="M276" s="94"/>
      <c r="N276" s="94"/>
      <c r="O276" s="94"/>
      <c r="P276" s="94"/>
      <c r="Q276" s="94"/>
      <c r="R276" s="94"/>
      <c r="S276" s="94"/>
    </row>
    <row r="277" spans="8:19" ht="12" customHeight="1">
      <c r="H277" s="95"/>
      <c r="I277" s="95"/>
      <c r="J277" s="96"/>
      <c r="K277" s="94"/>
      <c r="L277" s="94"/>
      <c r="M277" s="94"/>
      <c r="N277" s="94"/>
      <c r="O277" s="94"/>
      <c r="P277" s="94"/>
      <c r="Q277" s="94"/>
      <c r="R277" s="94"/>
      <c r="S277" s="94"/>
    </row>
    <row r="278" spans="8:19" ht="12" customHeight="1">
      <c r="H278" s="95"/>
      <c r="I278" s="95"/>
      <c r="J278" s="96"/>
      <c r="K278" s="94"/>
      <c r="L278" s="94"/>
      <c r="M278" s="94"/>
      <c r="N278" s="94"/>
      <c r="O278" s="94"/>
      <c r="P278" s="94"/>
      <c r="Q278" s="94"/>
      <c r="R278" s="94"/>
      <c r="S278" s="94"/>
    </row>
    <row r="279" spans="8:19" ht="12" customHeight="1">
      <c r="H279" s="95"/>
      <c r="I279" s="95"/>
      <c r="J279" s="96"/>
      <c r="K279" s="94"/>
      <c r="L279" s="94"/>
      <c r="M279" s="94"/>
      <c r="N279" s="94"/>
      <c r="O279" s="94"/>
      <c r="P279" s="94"/>
      <c r="Q279" s="94"/>
      <c r="R279" s="94"/>
      <c r="S279" s="94"/>
    </row>
    <row r="280" spans="8:19" ht="12" customHeight="1">
      <c r="H280" s="95"/>
      <c r="I280" s="95"/>
      <c r="J280" s="96"/>
      <c r="K280" s="94"/>
      <c r="L280" s="94"/>
      <c r="M280" s="94"/>
      <c r="N280" s="94"/>
      <c r="O280" s="94"/>
      <c r="P280" s="94"/>
      <c r="Q280" s="94"/>
      <c r="R280" s="94"/>
      <c r="S280" s="94"/>
    </row>
    <row r="281" spans="8:19" ht="12" customHeight="1">
      <c r="H281" s="95"/>
      <c r="I281" s="95"/>
      <c r="J281" s="96"/>
      <c r="K281" s="94"/>
      <c r="L281" s="94"/>
      <c r="M281" s="94"/>
      <c r="N281" s="94"/>
      <c r="O281" s="94"/>
      <c r="P281" s="94"/>
      <c r="Q281" s="94"/>
      <c r="R281" s="94"/>
      <c r="S281" s="94"/>
    </row>
    <row r="282" spans="8:19" ht="12" customHeight="1">
      <c r="H282" s="95"/>
      <c r="I282" s="95"/>
      <c r="J282" s="96"/>
      <c r="K282" s="94"/>
      <c r="L282" s="94"/>
      <c r="M282" s="94"/>
      <c r="N282" s="94"/>
      <c r="O282" s="94"/>
      <c r="P282" s="94"/>
      <c r="Q282" s="94"/>
      <c r="R282" s="94"/>
      <c r="S282" s="94"/>
    </row>
    <row r="283" spans="8:19" ht="12" customHeight="1">
      <c r="H283" s="95"/>
      <c r="I283" s="95"/>
      <c r="J283" s="96"/>
      <c r="K283" s="94"/>
      <c r="L283" s="94"/>
      <c r="M283" s="94"/>
      <c r="N283" s="94"/>
      <c r="O283" s="94"/>
      <c r="P283" s="94"/>
      <c r="Q283" s="94"/>
      <c r="R283" s="94"/>
      <c r="S283" s="94"/>
    </row>
    <row r="284" spans="8:19" ht="12" customHeight="1">
      <c r="H284" s="95"/>
      <c r="I284" s="95"/>
      <c r="J284" s="96"/>
      <c r="K284" s="94"/>
      <c r="L284" s="94"/>
      <c r="M284" s="94"/>
      <c r="N284" s="94"/>
      <c r="O284" s="94"/>
      <c r="P284" s="94"/>
      <c r="Q284" s="94"/>
      <c r="R284" s="94"/>
      <c r="S284" s="94"/>
    </row>
    <row r="285" spans="8:19" ht="12" customHeight="1">
      <c r="H285" s="95"/>
      <c r="I285" s="95"/>
      <c r="J285" s="96"/>
      <c r="K285" s="94"/>
      <c r="L285" s="94"/>
      <c r="M285" s="94"/>
      <c r="N285" s="94"/>
      <c r="O285" s="94"/>
      <c r="P285" s="94"/>
      <c r="Q285" s="94"/>
      <c r="R285" s="94"/>
      <c r="S285" s="94"/>
    </row>
    <row r="286" spans="8:19" ht="12" customHeight="1">
      <c r="H286" s="95"/>
      <c r="I286" s="95"/>
      <c r="J286" s="96"/>
      <c r="K286" s="94"/>
      <c r="L286" s="94"/>
      <c r="M286" s="94"/>
      <c r="N286" s="94"/>
      <c r="O286" s="94"/>
      <c r="P286" s="94"/>
      <c r="Q286" s="94"/>
      <c r="R286" s="94"/>
      <c r="S286" s="94"/>
    </row>
    <row r="287" spans="8:19" ht="12" customHeight="1">
      <c r="H287" s="95"/>
      <c r="I287" s="95"/>
      <c r="J287" s="96"/>
      <c r="K287" s="94"/>
      <c r="L287" s="94"/>
      <c r="M287" s="94"/>
      <c r="N287" s="94"/>
      <c r="O287" s="94"/>
      <c r="P287" s="94"/>
      <c r="Q287" s="94"/>
      <c r="R287" s="94"/>
      <c r="S287" s="94"/>
    </row>
    <row r="288" spans="8:19" ht="12" customHeight="1">
      <c r="H288" s="95"/>
      <c r="I288" s="95"/>
      <c r="J288" s="96"/>
      <c r="K288" s="94"/>
      <c r="L288" s="94"/>
      <c r="M288" s="94"/>
      <c r="N288" s="94"/>
      <c r="O288" s="94"/>
      <c r="P288" s="94"/>
      <c r="Q288" s="94"/>
      <c r="R288" s="94"/>
      <c r="S288" s="94"/>
    </row>
    <row r="289" spans="8:19" ht="12" customHeight="1">
      <c r="H289" s="95"/>
      <c r="I289" s="95"/>
      <c r="J289" s="96"/>
      <c r="K289" s="94"/>
      <c r="L289" s="94"/>
      <c r="M289" s="94"/>
      <c r="N289" s="94"/>
      <c r="O289" s="94"/>
      <c r="P289" s="94"/>
      <c r="Q289" s="94"/>
      <c r="R289" s="94"/>
      <c r="S289" s="94"/>
    </row>
    <row r="290" spans="8:19" ht="12" customHeight="1">
      <c r="H290" s="95"/>
      <c r="I290" s="95"/>
      <c r="J290" s="96"/>
      <c r="K290" s="94"/>
      <c r="L290" s="94"/>
      <c r="M290" s="94"/>
      <c r="N290" s="94"/>
      <c r="O290" s="94"/>
      <c r="P290" s="94"/>
      <c r="Q290" s="94"/>
      <c r="R290" s="94"/>
      <c r="S290" s="94"/>
    </row>
    <row r="291" spans="8:19" ht="12" customHeight="1">
      <c r="H291" s="95"/>
      <c r="I291" s="95"/>
      <c r="J291" s="96"/>
      <c r="K291" s="94"/>
      <c r="L291" s="94"/>
      <c r="M291" s="94"/>
      <c r="N291" s="94"/>
      <c r="O291" s="94"/>
      <c r="P291" s="94"/>
      <c r="Q291" s="94"/>
      <c r="R291" s="94"/>
      <c r="S291" s="94"/>
    </row>
    <row r="292" spans="8:19" ht="12" customHeight="1">
      <c r="H292" s="95"/>
      <c r="I292" s="95"/>
      <c r="J292" s="96"/>
      <c r="K292" s="94"/>
      <c r="L292" s="94"/>
      <c r="M292" s="94"/>
      <c r="N292" s="94"/>
      <c r="O292" s="94"/>
      <c r="P292" s="94"/>
      <c r="Q292" s="94"/>
      <c r="R292" s="94"/>
      <c r="S292" s="94"/>
    </row>
    <row r="293" spans="8:19" ht="12" customHeight="1">
      <c r="H293" s="95"/>
      <c r="I293" s="95"/>
      <c r="J293" s="96"/>
      <c r="K293" s="94"/>
      <c r="L293" s="94"/>
      <c r="M293" s="94"/>
      <c r="N293" s="94"/>
      <c r="O293" s="94"/>
      <c r="P293" s="94"/>
      <c r="Q293" s="94"/>
      <c r="R293" s="94"/>
      <c r="S293" s="94"/>
    </row>
    <row r="294" spans="8:19" ht="12" customHeight="1">
      <c r="H294" s="95"/>
      <c r="I294" s="95"/>
      <c r="J294" s="96"/>
      <c r="K294" s="94"/>
      <c r="L294" s="94"/>
      <c r="M294" s="94"/>
      <c r="N294" s="94"/>
      <c r="O294" s="94"/>
      <c r="P294" s="94"/>
      <c r="Q294" s="94"/>
      <c r="R294" s="94"/>
      <c r="S294" s="94"/>
    </row>
    <row r="295" spans="8:19" ht="12" customHeight="1">
      <c r="H295" s="95"/>
      <c r="I295" s="95"/>
      <c r="J295" s="96"/>
      <c r="K295" s="94"/>
      <c r="L295" s="94"/>
      <c r="M295" s="94"/>
      <c r="N295" s="94"/>
      <c r="O295" s="94"/>
      <c r="P295" s="94"/>
      <c r="Q295" s="94"/>
      <c r="R295" s="94"/>
      <c r="S295" s="94"/>
    </row>
    <row r="296" spans="8:19" ht="12" customHeight="1">
      <c r="H296" s="95"/>
      <c r="I296" s="95"/>
      <c r="J296" s="96"/>
      <c r="K296" s="94"/>
      <c r="L296" s="94"/>
      <c r="M296" s="94"/>
      <c r="N296" s="94"/>
      <c r="O296" s="94"/>
      <c r="P296" s="94"/>
      <c r="Q296" s="94"/>
      <c r="R296" s="94"/>
      <c r="S296" s="94"/>
    </row>
    <row r="297" spans="8:19" ht="12" customHeight="1">
      <c r="H297" s="95"/>
      <c r="I297" s="95"/>
      <c r="J297" s="96"/>
      <c r="K297" s="94"/>
      <c r="L297" s="94"/>
      <c r="M297" s="94"/>
      <c r="N297" s="94"/>
      <c r="O297" s="94"/>
      <c r="P297" s="94"/>
      <c r="Q297" s="94"/>
      <c r="R297" s="94"/>
      <c r="S297" s="94"/>
    </row>
    <row r="298" spans="8:19" ht="12" customHeight="1">
      <c r="H298" s="95"/>
      <c r="I298" s="95"/>
      <c r="J298" s="96"/>
      <c r="K298" s="94"/>
      <c r="L298" s="94"/>
      <c r="M298" s="94"/>
      <c r="N298" s="94"/>
      <c r="O298" s="94"/>
      <c r="P298" s="94"/>
      <c r="Q298" s="94"/>
      <c r="R298" s="94"/>
      <c r="S298" s="94"/>
    </row>
    <row r="299" spans="8:19" ht="12" customHeight="1">
      <c r="H299" s="95"/>
      <c r="I299" s="95"/>
      <c r="J299" s="96"/>
      <c r="K299" s="94"/>
      <c r="L299" s="94"/>
      <c r="M299" s="94"/>
      <c r="N299" s="94"/>
      <c r="O299" s="94"/>
      <c r="P299" s="94"/>
      <c r="Q299" s="94"/>
      <c r="R299" s="94"/>
      <c r="S299" s="94"/>
    </row>
    <row r="300" spans="8:19" ht="12" customHeight="1">
      <c r="H300" s="95"/>
      <c r="I300" s="95"/>
      <c r="J300" s="96"/>
      <c r="K300" s="94"/>
      <c r="L300" s="94"/>
      <c r="M300" s="94"/>
      <c r="N300" s="94"/>
      <c r="O300" s="94"/>
      <c r="P300" s="94"/>
      <c r="Q300" s="94"/>
      <c r="R300" s="94"/>
      <c r="S300" s="94"/>
    </row>
    <row r="301" spans="8:19" ht="12" customHeight="1">
      <c r="H301" s="95"/>
      <c r="I301" s="95"/>
      <c r="J301" s="96"/>
      <c r="K301" s="94"/>
      <c r="L301" s="94"/>
      <c r="M301" s="94"/>
      <c r="N301" s="94"/>
      <c r="O301" s="94"/>
      <c r="P301" s="94"/>
      <c r="Q301" s="94"/>
      <c r="R301" s="94"/>
      <c r="S301" s="94"/>
    </row>
    <row r="302" spans="8:19" ht="12" customHeight="1">
      <c r="H302" s="95"/>
      <c r="I302" s="95"/>
      <c r="J302" s="96"/>
      <c r="K302" s="94"/>
      <c r="L302" s="94"/>
      <c r="M302" s="94"/>
      <c r="N302" s="94"/>
      <c r="O302" s="94"/>
      <c r="P302" s="94"/>
      <c r="Q302" s="94"/>
      <c r="R302" s="94"/>
      <c r="S302" s="94"/>
    </row>
    <row r="303" spans="8:19" ht="12" customHeight="1">
      <c r="H303" s="95"/>
      <c r="I303" s="95"/>
      <c r="J303" s="96"/>
      <c r="K303" s="94"/>
      <c r="L303" s="94"/>
      <c r="M303" s="94"/>
      <c r="N303" s="94"/>
      <c r="O303" s="94"/>
      <c r="P303" s="94"/>
      <c r="Q303" s="94"/>
      <c r="R303" s="94"/>
      <c r="S303" s="94"/>
    </row>
    <row r="304" spans="8:19" ht="12" customHeight="1">
      <c r="H304" s="95"/>
      <c r="I304" s="95"/>
      <c r="J304" s="96"/>
      <c r="K304" s="94"/>
      <c r="L304" s="94"/>
      <c r="M304" s="94"/>
      <c r="N304" s="94"/>
      <c r="O304" s="94"/>
      <c r="P304" s="94"/>
      <c r="Q304" s="94"/>
      <c r="R304" s="94"/>
      <c r="S304" s="94"/>
    </row>
    <row r="305" spans="8:19" ht="12" customHeight="1">
      <c r="H305" s="95"/>
      <c r="I305" s="95"/>
      <c r="J305" s="96"/>
      <c r="K305" s="94"/>
      <c r="L305" s="94"/>
      <c r="M305" s="94"/>
      <c r="N305" s="94"/>
      <c r="O305" s="94"/>
      <c r="P305" s="94"/>
      <c r="Q305" s="94"/>
      <c r="R305" s="94"/>
      <c r="S305" s="94"/>
    </row>
    <row r="306" spans="8:19" ht="12" customHeight="1">
      <c r="H306" s="95"/>
      <c r="I306" s="95"/>
      <c r="J306" s="96"/>
      <c r="K306" s="94"/>
      <c r="L306" s="94"/>
      <c r="M306" s="94"/>
      <c r="N306" s="94"/>
      <c r="O306" s="94"/>
      <c r="P306" s="94"/>
      <c r="Q306" s="94"/>
      <c r="R306" s="94"/>
      <c r="S306" s="94"/>
    </row>
    <row r="307" spans="8:19" ht="12" customHeight="1">
      <c r="H307" s="95"/>
      <c r="I307" s="95"/>
      <c r="J307" s="96"/>
      <c r="K307" s="94"/>
      <c r="L307" s="94"/>
      <c r="M307" s="94"/>
      <c r="N307" s="94"/>
      <c r="O307" s="94"/>
      <c r="P307" s="94"/>
      <c r="Q307" s="94"/>
      <c r="R307" s="94"/>
      <c r="S307" s="94"/>
    </row>
    <row r="308" spans="8:19" ht="12" customHeight="1">
      <c r="H308" s="95"/>
      <c r="I308" s="95"/>
      <c r="J308" s="96"/>
      <c r="K308" s="94"/>
      <c r="L308" s="94"/>
      <c r="M308" s="94"/>
      <c r="N308" s="94"/>
      <c r="O308" s="94"/>
      <c r="P308" s="94"/>
      <c r="Q308" s="94"/>
      <c r="R308" s="94"/>
      <c r="S308" s="94"/>
    </row>
    <row r="309" spans="8:19" ht="12" customHeight="1">
      <c r="H309" s="95"/>
      <c r="I309" s="95"/>
      <c r="J309" s="96"/>
      <c r="K309" s="94"/>
      <c r="L309" s="94"/>
      <c r="M309" s="94"/>
      <c r="N309" s="94"/>
      <c r="O309" s="94"/>
      <c r="P309" s="94"/>
      <c r="Q309" s="94"/>
      <c r="R309" s="94"/>
      <c r="S309" s="94"/>
    </row>
    <row r="310" spans="8:19" ht="12" customHeight="1">
      <c r="H310" s="95"/>
      <c r="I310" s="95"/>
      <c r="J310" s="96"/>
      <c r="K310" s="94"/>
      <c r="L310" s="94"/>
      <c r="M310" s="94"/>
      <c r="N310" s="94"/>
      <c r="O310" s="94"/>
      <c r="P310" s="94"/>
      <c r="Q310" s="94"/>
      <c r="R310" s="94"/>
      <c r="S310" s="94"/>
    </row>
    <row r="311" spans="8:19" ht="12" customHeight="1">
      <c r="H311" s="95"/>
      <c r="I311" s="95"/>
      <c r="J311" s="96"/>
      <c r="K311" s="94"/>
      <c r="L311" s="94"/>
      <c r="M311" s="94"/>
      <c r="N311" s="94"/>
      <c r="O311" s="94"/>
      <c r="P311" s="94"/>
      <c r="Q311" s="94"/>
      <c r="R311" s="94"/>
      <c r="S311" s="94"/>
    </row>
    <row r="312" spans="8:19" ht="12" customHeight="1">
      <c r="H312" s="95"/>
      <c r="I312" s="95"/>
      <c r="J312" s="96"/>
      <c r="K312" s="94"/>
      <c r="L312" s="94"/>
      <c r="M312" s="94"/>
      <c r="N312" s="94"/>
      <c r="O312" s="94"/>
      <c r="P312" s="94"/>
      <c r="Q312" s="94"/>
      <c r="R312" s="94"/>
      <c r="S312" s="94"/>
    </row>
    <row r="313" spans="8:19" ht="12" customHeight="1">
      <c r="H313" s="95"/>
      <c r="I313" s="95"/>
      <c r="J313" s="96"/>
      <c r="K313" s="94"/>
      <c r="L313" s="94"/>
      <c r="M313" s="94"/>
      <c r="N313" s="94"/>
      <c r="O313" s="94"/>
      <c r="P313" s="94"/>
      <c r="Q313" s="94"/>
      <c r="R313" s="94"/>
      <c r="S313" s="94"/>
    </row>
    <row r="314" spans="8:19" ht="12" customHeight="1">
      <c r="H314" s="95"/>
      <c r="I314" s="95"/>
      <c r="J314" s="96"/>
      <c r="K314" s="94"/>
      <c r="L314" s="94"/>
      <c r="M314" s="94"/>
      <c r="N314" s="94"/>
      <c r="O314" s="94"/>
      <c r="P314" s="94"/>
      <c r="Q314" s="94"/>
      <c r="R314" s="94"/>
      <c r="S314" s="94"/>
    </row>
    <row r="315" spans="8:19" ht="12" customHeight="1">
      <c r="H315" s="95"/>
      <c r="I315" s="95"/>
      <c r="J315" s="96"/>
      <c r="K315" s="94"/>
      <c r="L315" s="94"/>
      <c r="M315" s="94"/>
      <c r="N315" s="94"/>
      <c r="O315" s="94"/>
      <c r="P315" s="94"/>
      <c r="Q315" s="94"/>
      <c r="R315" s="94"/>
      <c r="S315" s="94"/>
    </row>
    <row r="316" spans="8:19" ht="12" customHeight="1">
      <c r="H316" s="95"/>
      <c r="I316" s="95"/>
      <c r="J316" s="96"/>
      <c r="K316" s="94"/>
      <c r="L316" s="94"/>
      <c r="M316" s="94"/>
      <c r="N316" s="94"/>
      <c r="O316" s="94"/>
      <c r="P316" s="94"/>
      <c r="Q316" s="94"/>
      <c r="R316" s="94"/>
      <c r="S316" s="94"/>
    </row>
    <row r="317" spans="8:19" ht="12" customHeight="1">
      <c r="H317" s="95"/>
      <c r="I317" s="95"/>
      <c r="J317" s="96"/>
      <c r="K317" s="94"/>
      <c r="L317" s="94"/>
      <c r="M317" s="94"/>
      <c r="N317" s="94"/>
      <c r="O317" s="94"/>
      <c r="P317" s="94"/>
      <c r="Q317" s="94"/>
      <c r="R317" s="94"/>
      <c r="S317" s="94"/>
    </row>
    <row r="318" spans="8:19" ht="12" customHeight="1">
      <c r="H318" s="95"/>
      <c r="I318" s="95"/>
      <c r="J318" s="96"/>
      <c r="K318" s="94"/>
      <c r="L318" s="94"/>
      <c r="M318" s="94"/>
      <c r="N318" s="94"/>
      <c r="O318" s="94"/>
      <c r="P318" s="94"/>
      <c r="Q318" s="94"/>
      <c r="R318" s="94"/>
      <c r="S318" s="94"/>
    </row>
    <row r="319" spans="8:19" ht="12" customHeight="1">
      <c r="H319" s="95"/>
      <c r="I319" s="95"/>
      <c r="J319" s="96"/>
      <c r="K319" s="94"/>
      <c r="L319" s="94"/>
      <c r="M319" s="94"/>
      <c r="N319" s="94"/>
      <c r="O319" s="94"/>
      <c r="P319" s="94"/>
      <c r="Q319" s="94"/>
      <c r="R319" s="94"/>
      <c r="S319" s="94"/>
    </row>
    <row r="320" spans="8:19" ht="12" customHeight="1">
      <c r="H320" s="95"/>
      <c r="I320" s="95"/>
      <c r="J320" s="96"/>
      <c r="K320" s="94"/>
      <c r="L320" s="94"/>
      <c r="M320" s="94"/>
      <c r="N320" s="94"/>
      <c r="O320" s="94"/>
      <c r="P320" s="94"/>
      <c r="Q320" s="94"/>
      <c r="R320" s="94"/>
      <c r="S320" s="94"/>
    </row>
    <row r="321" spans="8:19" ht="12" customHeight="1">
      <c r="H321" s="95"/>
      <c r="I321" s="95"/>
      <c r="J321" s="96"/>
      <c r="K321" s="94"/>
      <c r="L321" s="94"/>
      <c r="M321" s="94"/>
      <c r="N321" s="94"/>
      <c r="O321" s="94"/>
      <c r="P321" s="94"/>
      <c r="Q321" s="94"/>
      <c r="R321" s="94"/>
      <c r="S321" s="94"/>
    </row>
    <row r="322" spans="8:19" ht="12" customHeight="1">
      <c r="H322" s="95"/>
      <c r="I322" s="95"/>
      <c r="J322" s="96"/>
      <c r="K322" s="94"/>
      <c r="L322" s="94"/>
      <c r="M322" s="94"/>
      <c r="N322" s="94"/>
      <c r="O322" s="94"/>
      <c r="P322" s="94"/>
      <c r="Q322" s="94"/>
      <c r="R322" s="94"/>
      <c r="S322" s="94"/>
    </row>
    <row r="323" spans="8:19" ht="12" customHeight="1">
      <c r="H323" s="95"/>
      <c r="I323" s="95"/>
      <c r="J323" s="96"/>
      <c r="K323" s="94"/>
      <c r="L323" s="94"/>
      <c r="M323" s="94"/>
      <c r="N323" s="94"/>
      <c r="O323" s="94"/>
      <c r="P323" s="94"/>
      <c r="Q323" s="94"/>
      <c r="R323" s="94"/>
      <c r="S323" s="94"/>
    </row>
    <row r="324" spans="8:19" ht="12" customHeight="1">
      <c r="H324" s="95"/>
      <c r="I324" s="95"/>
      <c r="J324" s="96"/>
      <c r="K324" s="94"/>
      <c r="L324" s="94"/>
      <c r="M324" s="94"/>
      <c r="N324" s="94"/>
      <c r="O324" s="94"/>
      <c r="P324" s="94"/>
      <c r="Q324" s="94"/>
      <c r="R324" s="94"/>
      <c r="S324" s="94"/>
    </row>
    <row r="325" spans="8:19" ht="12" customHeight="1">
      <c r="H325" s="95"/>
      <c r="I325" s="95"/>
      <c r="J325" s="96"/>
      <c r="K325" s="94"/>
      <c r="L325" s="94"/>
      <c r="M325" s="94"/>
      <c r="N325" s="94"/>
      <c r="O325" s="94"/>
      <c r="P325" s="94"/>
      <c r="Q325" s="94"/>
      <c r="R325" s="94"/>
      <c r="S325" s="94"/>
    </row>
    <row r="326" spans="8:19" ht="12" customHeight="1">
      <c r="H326" s="95"/>
      <c r="I326" s="95"/>
      <c r="J326" s="96"/>
      <c r="K326" s="94"/>
      <c r="L326" s="94"/>
      <c r="M326" s="94"/>
      <c r="N326" s="94"/>
      <c r="O326" s="94"/>
      <c r="P326" s="94"/>
      <c r="Q326" s="94"/>
      <c r="R326" s="94"/>
      <c r="S326" s="94"/>
    </row>
    <row r="327" spans="8:19" ht="12" customHeight="1">
      <c r="H327" s="95"/>
      <c r="I327" s="95"/>
      <c r="J327" s="96"/>
      <c r="K327" s="94"/>
      <c r="L327" s="94"/>
      <c r="M327" s="94"/>
      <c r="N327" s="94"/>
      <c r="O327" s="94"/>
      <c r="P327" s="94"/>
      <c r="Q327" s="94"/>
      <c r="R327" s="94"/>
      <c r="S327" s="94"/>
    </row>
    <row r="328" spans="8:19" ht="12" customHeight="1">
      <c r="H328" s="95"/>
      <c r="I328" s="95"/>
      <c r="J328" s="96"/>
      <c r="K328" s="94"/>
      <c r="L328" s="94"/>
      <c r="M328" s="94"/>
      <c r="N328" s="94"/>
      <c r="O328" s="94"/>
      <c r="P328" s="94"/>
      <c r="Q328" s="94"/>
      <c r="R328" s="94"/>
      <c r="S328" s="94"/>
    </row>
    <row r="329" spans="8:19" ht="12" customHeight="1">
      <c r="H329" s="95"/>
      <c r="I329" s="95"/>
      <c r="J329" s="96"/>
      <c r="K329" s="94"/>
      <c r="L329" s="94"/>
      <c r="M329" s="94"/>
      <c r="N329" s="94"/>
      <c r="O329" s="94"/>
      <c r="P329" s="94"/>
      <c r="Q329" s="94"/>
      <c r="R329" s="94"/>
      <c r="S329" s="94"/>
    </row>
    <row r="330" spans="8:19" ht="12" customHeight="1">
      <c r="H330" s="95"/>
      <c r="I330" s="95"/>
      <c r="J330" s="96"/>
      <c r="K330" s="94"/>
      <c r="L330" s="94"/>
      <c r="M330" s="94"/>
      <c r="N330" s="94"/>
      <c r="O330" s="94"/>
      <c r="P330" s="94"/>
      <c r="Q330" s="94"/>
      <c r="R330" s="94"/>
      <c r="S330" s="94"/>
    </row>
    <row r="331" spans="8:19" ht="12" customHeight="1">
      <c r="H331" s="95"/>
      <c r="I331" s="95"/>
      <c r="J331" s="96"/>
      <c r="K331" s="94"/>
      <c r="L331" s="94"/>
      <c r="M331" s="94"/>
      <c r="N331" s="94"/>
      <c r="O331" s="94"/>
      <c r="P331" s="94"/>
      <c r="Q331" s="94"/>
      <c r="R331" s="94"/>
      <c r="S331" s="94"/>
    </row>
    <row r="332" spans="8:19" ht="12" customHeight="1">
      <c r="H332" s="95"/>
      <c r="I332" s="95"/>
      <c r="J332" s="96"/>
      <c r="K332" s="94"/>
      <c r="L332" s="94"/>
      <c r="M332" s="94"/>
      <c r="N332" s="94"/>
      <c r="O332" s="94"/>
      <c r="P332" s="94"/>
      <c r="Q332" s="94"/>
      <c r="R332" s="94"/>
      <c r="S332" s="94"/>
    </row>
    <row r="333" spans="8:19" ht="12" customHeight="1">
      <c r="H333" s="95"/>
      <c r="I333" s="95"/>
      <c r="J333" s="96"/>
      <c r="K333" s="94"/>
      <c r="L333" s="94"/>
      <c r="M333" s="94"/>
      <c r="N333" s="94"/>
      <c r="O333" s="94"/>
      <c r="P333" s="94"/>
      <c r="Q333" s="94"/>
      <c r="R333" s="94"/>
      <c r="S333" s="94"/>
    </row>
    <row r="334" spans="8:19" ht="12" customHeight="1">
      <c r="H334" s="95"/>
      <c r="I334" s="95"/>
      <c r="J334" s="96"/>
      <c r="K334" s="94"/>
      <c r="L334" s="94"/>
      <c r="M334" s="94"/>
      <c r="N334" s="94"/>
      <c r="O334" s="94"/>
      <c r="P334" s="94"/>
      <c r="Q334" s="94"/>
      <c r="R334" s="94"/>
      <c r="S334" s="94"/>
    </row>
    <row r="335" spans="8:19" ht="12" customHeight="1">
      <c r="H335" s="95"/>
      <c r="I335" s="95"/>
      <c r="J335" s="96"/>
      <c r="K335" s="94"/>
      <c r="L335" s="94"/>
      <c r="M335" s="94"/>
      <c r="N335" s="94"/>
      <c r="O335" s="94"/>
      <c r="P335" s="94"/>
      <c r="Q335" s="94"/>
      <c r="R335" s="94"/>
      <c r="S335" s="94"/>
    </row>
    <row r="336" spans="8:19" ht="12" customHeight="1">
      <c r="H336" s="95"/>
      <c r="I336" s="95"/>
      <c r="J336" s="96"/>
      <c r="K336" s="94"/>
      <c r="L336" s="94"/>
      <c r="M336" s="94"/>
      <c r="N336" s="94"/>
      <c r="O336" s="94"/>
      <c r="P336" s="94"/>
      <c r="Q336" s="94"/>
      <c r="R336" s="94"/>
      <c r="S336" s="94"/>
    </row>
    <row r="337" spans="8:19" ht="12" customHeight="1">
      <c r="H337" s="95"/>
      <c r="I337" s="95"/>
      <c r="J337" s="96"/>
      <c r="K337" s="94"/>
      <c r="L337" s="94"/>
      <c r="M337" s="94"/>
      <c r="N337" s="94"/>
      <c r="O337" s="94"/>
      <c r="P337" s="94"/>
      <c r="Q337" s="94"/>
      <c r="R337" s="94"/>
      <c r="S337" s="94"/>
    </row>
    <row r="338" spans="8:19" ht="12" customHeight="1">
      <c r="H338" s="95"/>
      <c r="I338" s="95"/>
      <c r="J338" s="96"/>
      <c r="K338" s="94"/>
      <c r="L338" s="94"/>
      <c r="M338" s="94"/>
      <c r="N338" s="94"/>
      <c r="O338" s="94"/>
      <c r="P338" s="94"/>
      <c r="Q338" s="94"/>
      <c r="R338" s="94"/>
      <c r="S338" s="94"/>
    </row>
    <row r="339" spans="8:19" ht="12" customHeight="1">
      <c r="H339" s="95"/>
      <c r="I339" s="95"/>
      <c r="J339" s="96"/>
      <c r="K339" s="94"/>
      <c r="L339" s="94"/>
      <c r="M339" s="94"/>
      <c r="N339" s="94"/>
      <c r="O339" s="94"/>
      <c r="P339" s="94"/>
      <c r="Q339" s="94"/>
      <c r="R339" s="94"/>
      <c r="S339" s="94"/>
    </row>
    <row r="340" spans="8:19" ht="12" customHeight="1">
      <c r="H340" s="95"/>
      <c r="I340" s="95"/>
      <c r="J340" s="96"/>
      <c r="K340" s="94"/>
      <c r="L340" s="94"/>
      <c r="M340" s="94"/>
      <c r="N340" s="94"/>
      <c r="O340" s="94"/>
      <c r="P340" s="94"/>
      <c r="Q340" s="94"/>
      <c r="R340" s="94"/>
      <c r="S340" s="94"/>
    </row>
    <row r="341" spans="8:19" ht="12" customHeight="1">
      <c r="H341" s="95"/>
      <c r="I341" s="95"/>
      <c r="J341" s="96"/>
      <c r="K341" s="94"/>
      <c r="L341" s="94"/>
      <c r="M341" s="94"/>
      <c r="N341" s="94"/>
      <c r="O341" s="94"/>
      <c r="P341" s="94"/>
      <c r="Q341" s="94"/>
      <c r="R341" s="94"/>
      <c r="S341" s="94"/>
    </row>
    <row r="342" spans="8:19" ht="12" customHeight="1">
      <c r="H342" s="95"/>
      <c r="I342" s="95"/>
      <c r="J342" s="96"/>
      <c r="K342" s="94"/>
      <c r="L342" s="94"/>
      <c r="M342" s="94"/>
      <c r="N342" s="94"/>
      <c r="O342" s="94"/>
      <c r="P342" s="94"/>
      <c r="Q342" s="94"/>
      <c r="R342" s="94"/>
      <c r="S342" s="94"/>
    </row>
    <row r="343" spans="8:19" ht="12" customHeight="1">
      <c r="H343" s="95"/>
      <c r="I343" s="95"/>
      <c r="J343" s="96"/>
      <c r="K343" s="94"/>
      <c r="L343" s="94"/>
      <c r="M343" s="94"/>
      <c r="N343" s="94"/>
      <c r="O343" s="94"/>
      <c r="P343" s="94"/>
      <c r="Q343" s="94"/>
      <c r="R343" s="94"/>
      <c r="S343" s="94"/>
    </row>
    <row r="344" spans="8:19" ht="12" customHeight="1">
      <c r="H344" s="95"/>
      <c r="I344" s="95"/>
      <c r="J344" s="96"/>
      <c r="K344" s="94"/>
      <c r="L344" s="94"/>
      <c r="M344" s="94"/>
      <c r="N344" s="94"/>
      <c r="O344" s="94"/>
      <c r="P344" s="94"/>
      <c r="Q344" s="94"/>
      <c r="R344" s="94"/>
      <c r="S344" s="94"/>
    </row>
    <row r="345" spans="8:19" ht="12" customHeight="1">
      <c r="H345" s="95"/>
      <c r="I345" s="95"/>
      <c r="J345" s="96"/>
      <c r="K345" s="94"/>
      <c r="L345" s="94"/>
      <c r="M345" s="94"/>
      <c r="N345" s="94"/>
      <c r="O345" s="94"/>
      <c r="P345" s="94"/>
      <c r="Q345" s="94"/>
      <c r="R345" s="94"/>
      <c r="S345" s="94"/>
    </row>
    <row r="346" spans="8:19" ht="12" customHeight="1">
      <c r="H346" s="95"/>
      <c r="I346" s="95"/>
      <c r="J346" s="96"/>
      <c r="K346" s="94"/>
      <c r="L346" s="94"/>
      <c r="M346" s="94"/>
      <c r="N346" s="94"/>
      <c r="O346" s="94"/>
      <c r="P346" s="94"/>
      <c r="Q346" s="94"/>
      <c r="R346" s="94"/>
      <c r="S346" s="94"/>
    </row>
    <row r="347" spans="8:19" ht="12" customHeight="1">
      <c r="H347" s="95"/>
      <c r="I347" s="95"/>
      <c r="J347" s="96"/>
      <c r="K347" s="94"/>
      <c r="L347" s="94"/>
      <c r="M347" s="94"/>
      <c r="N347" s="94"/>
      <c r="O347" s="94"/>
      <c r="P347" s="94"/>
      <c r="Q347" s="94"/>
      <c r="R347" s="94"/>
      <c r="S347" s="94"/>
    </row>
    <row r="348" spans="8:19" ht="12" customHeight="1">
      <c r="H348" s="95"/>
      <c r="I348" s="95"/>
      <c r="J348" s="96"/>
      <c r="K348" s="94"/>
      <c r="L348" s="94"/>
      <c r="M348" s="94"/>
      <c r="N348" s="94"/>
      <c r="O348" s="94"/>
      <c r="P348" s="94"/>
      <c r="Q348" s="94"/>
      <c r="R348" s="94"/>
      <c r="S348" s="94"/>
    </row>
    <row r="349" spans="8:19" ht="12" customHeight="1">
      <c r="H349" s="95"/>
      <c r="I349" s="95"/>
      <c r="J349" s="96"/>
      <c r="K349" s="94"/>
      <c r="L349" s="94"/>
      <c r="M349" s="94"/>
      <c r="N349" s="94"/>
      <c r="O349" s="94"/>
      <c r="P349" s="94"/>
      <c r="Q349" s="94"/>
      <c r="R349" s="94"/>
      <c r="S349" s="94"/>
    </row>
    <row r="350" spans="8:19" ht="12" customHeight="1">
      <c r="H350" s="95"/>
      <c r="I350" s="95"/>
      <c r="J350" s="96"/>
      <c r="K350" s="94"/>
      <c r="L350" s="94"/>
      <c r="M350" s="94"/>
      <c r="N350" s="94"/>
      <c r="O350" s="94"/>
      <c r="P350" s="94"/>
      <c r="Q350" s="94"/>
      <c r="R350" s="94"/>
      <c r="S350" s="94"/>
    </row>
    <row r="351" spans="8:19" ht="12" customHeight="1">
      <c r="H351" s="95"/>
      <c r="I351" s="95"/>
      <c r="J351" s="96"/>
      <c r="K351" s="94"/>
      <c r="L351" s="94"/>
      <c r="M351" s="94"/>
      <c r="N351" s="94"/>
      <c r="O351" s="94"/>
      <c r="P351" s="94"/>
      <c r="Q351" s="94"/>
      <c r="R351" s="94"/>
      <c r="S351" s="94"/>
    </row>
    <row r="352" spans="8:19" ht="12" customHeight="1">
      <c r="H352" s="95"/>
      <c r="I352" s="95"/>
      <c r="J352" s="96"/>
      <c r="K352" s="94"/>
      <c r="L352" s="94"/>
      <c r="M352" s="94"/>
      <c r="N352" s="94"/>
      <c r="O352" s="94"/>
      <c r="P352" s="94"/>
      <c r="Q352" s="94"/>
      <c r="R352" s="94"/>
      <c r="S352" s="94"/>
    </row>
    <row r="353" spans="8:19" ht="12" customHeight="1">
      <c r="H353" s="95"/>
      <c r="I353" s="95"/>
      <c r="J353" s="96"/>
      <c r="K353" s="94"/>
      <c r="L353" s="94"/>
      <c r="M353" s="94"/>
      <c r="N353" s="94"/>
      <c r="O353" s="94"/>
      <c r="P353" s="94"/>
      <c r="Q353" s="94"/>
      <c r="R353" s="94"/>
      <c r="S353" s="94"/>
    </row>
    <row r="354" spans="8:19" ht="12" customHeight="1">
      <c r="H354" s="95"/>
      <c r="I354" s="95"/>
      <c r="J354" s="96"/>
      <c r="K354" s="94"/>
      <c r="L354" s="94"/>
      <c r="M354" s="94"/>
      <c r="N354" s="94"/>
      <c r="O354" s="94"/>
      <c r="P354" s="94"/>
      <c r="Q354" s="94"/>
      <c r="R354" s="94"/>
      <c r="S354" s="94"/>
    </row>
    <row r="355" spans="8:19" ht="12" customHeight="1">
      <c r="H355" s="95"/>
      <c r="I355" s="95"/>
      <c r="J355" s="96"/>
      <c r="K355" s="94"/>
      <c r="L355" s="94"/>
      <c r="M355" s="94"/>
      <c r="N355" s="94"/>
      <c r="O355" s="94"/>
      <c r="P355" s="94"/>
      <c r="Q355" s="94"/>
      <c r="R355" s="94"/>
      <c r="S355" s="94"/>
    </row>
    <row r="356" spans="8:19" ht="12" customHeight="1">
      <c r="H356" s="95"/>
      <c r="I356" s="95"/>
      <c r="J356" s="96"/>
      <c r="K356" s="94"/>
      <c r="L356" s="94"/>
      <c r="M356" s="94"/>
      <c r="N356" s="94"/>
      <c r="O356" s="94"/>
      <c r="P356" s="94"/>
      <c r="Q356" s="94"/>
      <c r="R356" s="94"/>
      <c r="S356" s="94"/>
    </row>
    <row r="357" spans="8:19" ht="12" customHeight="1">
      <c r="H357" s="95"/>
      <c r="I357" s="95"/>
      <c r="J357" s="96"/>
      <c r="K357" s="94"/>
      <c r="L357" s="94"/>
      <c r="M357" s="94"/>
      <c r="N357" s="94"/>
      <c r="O357" s="94"/>
      <c r="P357" s="94"/>
      <c r="Q357" s="94"/>
      <c r="R357" s="94"/>
      <c r="S357" s="94"/>
    </row>
    <row r="358" spans="8:19" ht="12" customHeight="1">
      <c r="H358" s="95"/>
      <c r="I358" s="95"/>
      <c r="J358" s="96"/>
      <c r="K358" s="94"/>
      <c r="L358" s="94"/>
      <c r="M358" s="94"/>
      <c r="N358" s="94"/>
      <c r="O358" s="94"/>
      <c r="P358" s="94"/>
      <c r="Q358" s="94"/>
      <c r="R358" s="94"/>
      <c r="S358" s="94"/>
    </row>
    <row r="359" spans="8:19" ht="12" customHeight="1">
      <c r="H359" s="95"/>
      <c r="I359" s="95"/>
      <c r="J359" s="96"/>
      <c r="K359" s="94"/>
      <c r="L359" s="94"/>
      <c r="M359" s="94"/>
      <c r="N359" s="94"/>
      <c r="O359" s="94"/>
      <c r="P359" s="94"/>
      <c r="Q359" s="94"/>
      <c r="R359" s="94"/>
      <c r="S359" s="94"/>
    </row>
    <row r="360" spans="8:19" ht="12" customHeight="1">
      <c r="H360" s="95"/>
      <c r="I360" s="95"/>
      <c r="J360" s="96"/>
      <c r="K360" s="94"/>
      <c r="L360" s="94"/>
      <c r="M360" s="94"/>
      <c r="N360" s="94"/>
      <c r="O360" s="94"/>
      <c r="P360" s="94"/>
      <c r="Q360" s="94"/>
      <c r="R360" s="94"/>
      <c r="S360" s="94"/>
    </row>
    <row r="361" spans="8:19" ht="12" customHeight="1">
      <c r="H361" s="95"/>
      <c r="I361" s="95"/>
      <c r="J361" s="96"/>
      <c r="K361" s="94"/>
      <c r="L361" s="94"/>
      <c r="M361" s="94"/>
      <c r="N361" s="94"/>
      <c r="O361" s="94"/>
      <c r="P361" s="94"/>
      <c r="Q361" s="94"/>
      <c r="R361" s="94"/>
      <c r="S361" s="94"/>
    </row>
    <row r="362" spans="8:19" ht="12" customHeight="1">
      <c r="H362" s="95"/>
      <c r="I362" s="95"/>
      <c r="J362" s="96"/>
      <c r="K362" s="94"/>
      <c r="L362" s="94"/>
      <c r="M362" s="94"/>
      <c r="N362" s="94"/>
      <c r="O362" s="94"/>
      <c r="P362" s="94"/>
      <c r="Q362" s="94"/>
      <c r="R362" s="94"/>
      <c r="S362" s="94"/>
    </row>
    <row r="363" spans="8:19" ht="12" customHeight="1">
      <c r="H363" s="95"/>
      <c r="I363" s="95"/>
      <c r="J363" s="96"/>
      <c r="K363" s="94"/>
      <c r="L363" s="94"/>
      <c r="M363" s="94"/>
      <c r="N363" s="94"/>
      <c r="O363" s="94"/>
      <c r="P363" s="94"/>
      <c r="Q363" s="94"/>
      <c r="R363" s="94"/>
      <c r="S363" s="94"/>
    </row>
    <row r="364" spans="8:19" ht="12" customHeight="1">
      <c r="H364" s="95"/>
      <c r="I364" s="95"/>
      <c r="J364" s="96"/>
      <c r="K364" s="94"/>
      <c r="L364" s="94"/>
      <c r="M364" s="94"/>
      <c r="N364" s="94"/>
      <c r="O364" s="94"/>
      <c r="P364" s="94"/>
      <c r="Q364" s="94"/>
      <c r="R364" s="94"/>
      <c r="S364" s="94"/>
    </row>
    <row r="365" spans="8:19" ht="12" customHeight="1">
      <c r="H365" s="95"/>
      <c r="I365" s="95"/>
      <c r="J365" s="96"/>
      <c r="K365" s="94"/>
      <c r="L365" s="94"/>
      <c r="M365" s="94"/>
      <c r="N365" s="94"/>
      <c r="O365" s="94"/>
      <c r="P365" s="94"/>
      <c r="Q365" s="94"/>
      <c r="R365" s="94"/>
      <c r="S365" s="94"/>
    </row>
    <row r="366" spans="8:19" ht="12" customHeight="1">
      <c r="H366" s="95"/>
      <c r="I366" s="95"/>
      <c r="J366" s="96"/>
      <c r="K366" s="94"/>
      <c r="L366" s="94"/>
      <c r="M366" s="94"/>
      <c r="N366" s="94"/>
      <c r="O366" s="94"/>
      <c r="P366" s="94"/>
      <c r="Q366" s="94"/>
      <c r="R366" s="94"/>
      <c r="S366" s="94"/>
    </row>
    <row r="367" spans="8:19" ht="12" customHeight="1">
      <c r="H367" s="95"/>
      <c r="I367" s="95"/>
      <c r="J367" s="96"/>
      <c r="K367" s="94"/>
      <c r="L367" s="94"/>
      <c r="M367" s="94"/>
      <c r="N367" s="94"/>
      <c r="O367" s="94"/>
      <c r="P367" s="94"/>
      <c r="Q367" s="94"/>
      <c r="R367" s="94"/>
      <c r="S367" s="94"/>
    </row>
    <row r="368" spans="8:19" ht="12" customHeight="1">
      <c r="H368" s="95"/>
      <c r="I368" s="95"/>
      <c r="J368" s="96"/>
      <c r="K368" s="94"/>
      <c r="L368" s="94"/>
      <c r="M368" s="94"/>
      <c r="N368" s="94"/>
      <c r="O368" s="94"/>
      <c r="P368" s="94"/>
      <c r="Q368" s="94"/>
      <c r="R368" s="94"/>
      <c r="S368" s="94"/>
    </row>
    <row r="369" spans="8:19" ht="12" customHeight="1">
      <c r="H369" s="95"/>
      <c r="I369" s="95"/>
      <c r="J369" s="96"/>
      <c r="K369" s="94"/>
      <c r="L369" s="94"/>
      <c r="M369" s="94"/>
      <c r="N369" s="94"/>
      <c r="O369" s="94"/>
      <c r="P369" s="94"/>
      <c r="Q369" s="94"/>
      <c r="R369" s="94"/>
      <c r="S369" s="94"/>
    </row>
    <row r="370" spans="8:19" ht="12" customHeight="1">
      <c r="H370" s="95"/>
      <c r="I370" s="95"/>
      <c r="J370" s="96"/>
      <c r="K370" s="94"/>
      <c r="L370" s="94"/>
      <c r="M370" s="94"/>
      <c r="N370" s="94"/>
      <c r="O370" s="94"/>
      <c r="P370" s="94"/>
      <c r="Q370" s="94"/>
      <c r="R370" s="94"/>
      <c r="S370" s="94"/>
    </row>
    <row r="371" spans="8:19" ht="12" customHeight="1">
      <c r="H371" s="95"/>
      <c r="I371" s="95"/>
      <c r="J371" s="96"/>
      <c r="K371" s="94"/>
      <c r="L371" s="94"/>
      <c r="M371" s="94"/>
      <c r="N371" s="94"/>
      <c r="O371" s="94"/>
      <c r="P371" s="94"/>
      <c r="Q371" s="94"/>
      <c r="R371" s="94"/>
      <c r="S371" s="94"/>
    </row>
    <row r="372" spans="8:19" ht="12" customHeight="1">
      <c r="H372" s="95"/>
      <c r="I372" s="95"/>
      <c r="J372" s="96"/>
      <c r="K372" s="94"/>
      <c r="L372" s="94"/>
      <c r="M372" s="94"/>
      <c r="N372" s="94"/>
      <c r="O372" s="94"/>
      <c r="P372" s="94"/>
      <c r="Q372" s="94"/>
      <c r="R372" s="94"/>
      <c r="S372" s="94"/>
    </row>
    <row r="373" spans="8:19" ht="12" customHeight="1">
      <c r="H373" s="95"/>
      <c r="I373" s="95"/>
      <c r="J373" s="96"/>
      <c r="K373" s="94"/>
      <c r="L373" s="94"/>
      <c r="M373" s="94"/>
      <c r="N373" s="94"/>
      <c r="O373" s="94"/>
      <c r="P373" s="94"/>
      <c r="Q373" s="94"/>
      <c r="R373" s="94"/>
      <c r="S373" s="94"/>
    </row>
    <row r="374" spans="8:19" ht="12" customHeight="1">
      <c r="H374" s="95"/>
      <c r="I374" s="95"/>
      <c r="J374" s="96"/>
      <c r="K374" s="94"/>
      <c r="L374" s="94"/>
      <c r="M374" s="94"/>
      <c r="N374" s="94"/>
      <c r="O374" s="94"/>
      <c r="P374" s="94"/>
      <c r="Q374" s="94"/>
      <c r="R374" s="94"/>
      <c r="S374" s="94"/>
    </row>
    <row r="375" spans="8:19" ht="12" customHeight="1">
      <c r="H375" s="95"/>
      <c r="I375" s="95"/>
      <c r="J375" s="96"/>
      <c r="K375" s="94"/>
      <c r="L375" s="94"/>
      <c r="M375" s="94"/>
      <c r="N375" s="94"/>
      <c r="O375" s="94"/>
      <c r="P375" s="94"/>
      <c r="Q375" s="94"/>
      <c r="R375" s="94"/>
      <c r="S375" s="94"/>
    </row>
    <row r="376" spans="8:19" ht="12" customHeight="1">
      <c r="H376" s="95"/>
      <c r="I376" s="95"/>
      <c r="J376" s="96"/>
      <c r="K376" s="94"/>
      <c r="L376" s="94"/>
      <c r="M376" s="94"/>
      <c r="N376" s="94"/>
      <c r="O376" s="94"/>
      <c r="P376" s="94"/>
      <c r="Q376" s="94"/>
      <c r="R376" s="94"/>
      <c r="S376" s="94"/>
    </row>
    <row r="377" spans="8:19" ht="12" customHeight="1">
      <c r="H377" s="95"/>
      <c r="I377" s="95"/>
      <c r="J377" s="96"/>
      <c r="K377" s="94"/>
      <c r="L377" s="94"/>
      <c r="M377" s="94"/>
      <c r="N377" s="94"/>
      <c r="O377" s="94"/>
      <c r="P377" s="94"/>
      <c r="Q377" s="94"/>
      <c r="R377" s="94"/>
      <c r="S377" s="94"/>
    </row>
    <row r="378" spans="8:19" ht="12" customHeight="1">
      <c r="H378" s="95"/>
      <c r="I378" s="95"/>
      <c r="J378" s="96"/>
      <c r="K378" s="94"/>
      <c r="L378" s="94"/>
      <c r="M378" s="94"/>
      <c r="N378" s="94"/>
      <c r="O378" s="94"/>
      <c r="P378" s="94"/>
      <c r="Q378" s="94"/>
      <c r="R378" s="94"/>
      <c r="S378" s="94"/>
    </row>
    <row r="379" spans="8:19" ht="12" customHeight="1">
      <c r="H379" s="95"/>
      <c r="I379" s="95"/>
      <c r="J379" s="96"/>
      <c r="K379" s="94"/>
      <c r="L379" s="94"/>
      <c r="M379" s="94"/>
      <c r="N379" s="94"/>
      <c r="O379" s="94"/>
      <c r="P379" s="94"/>
      <c r="Q379" s="94"/>
      <c r="R379" s="94"/>
      <c r="S379" s="94"/>
    </row>
    <row r="380" spans="8:19" ht="12" customHeight="1">
      <c r="H380" s="95"/>
      <c r="I380" s="95"/>
      <c r="J380" s="96"/>
      <c r="K380" s="94"/>
      <c r="L380" s="94"/>
      <c r="M380" s="94"/>
      <c r="N380" s="94"/>
      <c r="O380" s="94"/>
      <c r="P380" s="94"/>
      <c r="Q380" s="94"/>
      <c r="R380" s="94"/>
      <c r="S380" s="94"/>
    </row>
    <row r="381" spans="8:19" ht="12" customHeight="1">
      <c r="H381" s="95"/>
      <c r="I381" s="95"/>
      <c r="J381" s="96"/>
      <c r="K381" s="94"/>
      <c r="L381" s="94"/>
      <c r="M381" s="94"/>
      <c r="N381" s="94"/>
      <c r="O381" s="94"/>
      <c r="P381" s="94"/>
      <c r="Q381" s="94"/>
      <c r="R381" s="94"/>
      <c r="S381" s="94"/>
    </row>
    <row r="382" spans="8:19" ht="12" customHeight="1">
      <c r="H382" s="95"/>
      <c r="I382" s="95"/>
      <c r="J382" s="96"/>
      <c r="K382" s="94"/>
      <c r="L382" s="94"/>
      <c r="M382" s="94"/>
      <c r="N382" s="94"/>
      <c r="O382" s="94"/>
      <c r="P382" s="94"/>
      <c r="Q382" s="94"/>
      <c r="R382" s="94"/>
      <c r="S382" s="94"/>
    </row>
    <row r="383" spans="8:19" ht="12" customHeight="1">
      <c r="H383" s="95"/>
      <c r="I383" s="95"/>
      <c r="J383" s="96"/>
      <c r="K383" s="94"/>
      <c r="L383" s="94"/>
      <c r="M383" s="94"/>
      <c r="N383" s="94"/>
      <c r="O383" s="94"/>
      <c r="P383" s="94"/>
      <c r="Q383" s="94"/>
      <c r="R383" s="94"/>
      <c r="S383" s="94"/>
    </row>
    <row r="384" spans="8:19" ht="12" customHeight="1">
      <c r="H384" s="95"/>
      <c r="I384" s="95"/>
      <c r="J384" s="96"/>
      <c r="K384" s="94"/>
      <c r="L384" s="94"/>
      <c r="M384" s="94"/>
      <c r="N384" s="94"/>
      <c r="O384" s="94"/>
      <c r="P384" s="94"/>
      <c r="Q384" s="94"/>
      <c r="R384" s="94"/>
      <c r="S384" s="94"/>
    </row>
    <row r="385" spans="8:19" ht="12" customHeight="1">
      <c r="H385" s="95"/>
      <c r="I385" s="95"/>
      <c r="J385" s="96"/>
      <c r="K385" s="94"/>
      <c r="L385" s="94"/>
      <c r="M385" s="94"/>
      <c r="N385" s="94"/>
      <c r="O385" s="94"/>
      <c r="P385" s="94"/>
      <c r="Q385" s="94"/>
      <c r="R385" s="94"/>
      <c r="S385" s="94"/>
    </row>
    <row r="386" spans="8:19" ht="12" customHeight="1">
      <c r="H386" s="95"/>
      <c r="I386" s="95"/>
      <c r="J386" s="96"/>
      <c r="K386" s="94"/>
      <c r="L386" s="94"/>
      <c r="M386" s="94"/>
      <c r="N386" s="94"/>
      <c r="O386" s="94"/>
      <c r="P386" s="94"/>
      <c r="Q386" s="94"/>
      <c r="R386" s="94"/>
      <c r="S386" s="94"/>
    </row>
    <row r="387" spans="8:19" ht="12" customHeight="1">
      <c r="H387" s="95"/>
      <c r="I387" s="95"/>
      <c r="J387" s="96"/>
      <c r="K387" s="94"/>
      <c r="L387" s="94"/>
      <c r="M387" s="94"/>
      <c r="N387" s="94"/>
      <c r="O387" s="94"/>
      <c r="P387" s="94"/>
      <c r="Q387" s="94"/>
      <c r="R387" s="94"/>
      <c r="S387" s="94"/>
    </row>
    <row r="388" spans="8:19" ht="12" customHeight="1">
      <c r="H388" s="95"/>
      <c r="I388" s="95"/>
      <c r="J388" s="96"/>
      <c r="K388" s="94"/>
      <c r="L388" s="94"/>
      <c r="M388" s="94"/>
      <c r="N388" s="94"/>
      <c r="O388" s="94"/>
      <c r="P388" s="94"/>
      <c r="Q388" s="94"/>
      <c r="R388" s="94"/>
      <c r="S388" s="94"/>
    </row>
    <row r="389" spans="8:19" ht="12" customHeight="1">
      <c r="H389" s="95"/>
      <c r="I389" s="95"/>
      <c r="J389" s="96"/>
      <c r="K389" s="94"/>
      <c r="L389" s="94"/>
      <c r="M389" s="94"/>
      <c r="N389" s="94"/>
      <c r="O389" s="94"/>
      <c r="P389" s="94"/>
      <c r="Q389" s="94"/>
      <c r="R389" s="94"/>
      <c r="S389" s="94"/>
    </row>
    <row r="390" spans="8:19" ht="12" customHeight="1">
      <c r="H390" s="95"/>
      <c r="I390" s="95"/>
      <c r="J390" s="96"/>
      <c r="K390" s="94"/>
      <c r="L390" s="94"/>
      <c r="M390" s="94"/>
      <c r="N390" s="94"/>
      <c r="O390" s="94"/>
      <c r="P390" s="94"/>
      <c r="Q390" s="94"/>
      <c r="R390" s="94"/>
      <c r="S390" s="94"/>
    </row>
    <row r="391" spans="8:19" ht="12" customHeight="1">
      <c r="H391" s="95"/>
      <c r="I391" s="95"/>
      <c r="J391" s="96"/>
      <c r="K391" s="94"/>
      <c r="L391" s="94"/>
      <c r="M391" s="94"/>
      <c r="N391" s="94"/>
      <c r="O391" s="94"/>
      <c r="P391" s="94"/>
      <c r="Q391" s="94"/>
      <c r="R391" s="94"/>
      <c r="S391" s="94"/>
    </row>
    <row r="392" spans="8:19" ht="12" customHeight="1">
      <c r="H392" s="95"/>
      <c r="I392" s="95"/>
      <c r="J392" s="96"/>
      <c r="K392" s="94"/>
      <c r="L392" s="94"/>
      <c r="M392" s="94"/>
      <c r="N392" s="94"/>
      <c r="O392" s="94"/>
      <c r="P392" s="94"/>
      <c r="Q392" s="94"/>
      <c r="R392" s="94"/>
      <c r="S392" s="94"/>
    </row>
    <row r="393" spans="8:19" ht="12" customHeight="1">
      <c r="H393" s="95"/>
      <c r="I393" s="95"/>
      <c r="J393" s="96"/>
      <c r="K393" s="94"/>
      <c r="L393" s="94"/>
      <c r="M393" s="94"/>
      <c r="N393" s="94"/>
      <c r="O393" s="94"/>
      <c r="P393" s="94"/>
      <c r="Q393" s="94"/>
      <c r="R393" s="94"/>
      <c r="S393" s="94"/>
    </row>
    <row r="394" spans="8:19" ht="12" customHeight="1">
      <c r="H394" s="95"/>
      <c r="I394" s="95"/>
      <c r="J394" s="96"/>
      <c r="K394" s="94"/>
      <c r="L394" s="94"/>
      <c r="M394" s="94"/>
      <c r="N394" s="94"/>
      <c r="O394" s="94"/>
      <c r="P394" s="94"/>
      <c r="Q394" s="94"/>
      <c r="R394" s="94"/>
      <c r="S394" s="94"/>
    </row>
    <row r="395" spans="8:19" ht="12" customHeight="1">
      <c r="H395" s="95"/>
      <c r="I395" s="95"/>
      <c r="J395" s="96"/>
      <c r="K395" s="94"/>
      <c r="L395" s="94"/>
      <c r="M395" s="94"/>
      <c r="N395" s="94"/>
      <c r="O395" s="94"/>
      <c r="P395" s="94"/>
      <c r="Q395" s="94"/>
      <c r="R395" s="94"/>
      <c r="S395" s="94"/>
    </row>
    <row r="396" spans="8:19" ht="12" customHeight="1">
      <c r="H396" s="95"/>
      <c r="I396" s="95"/>
      <c r="J396" s="96"/>
      <c r="K396" s="94"/>
      <c r="L396" s="94"/>
      <c r="M396" s="94"/>
      <c r="N396" s="94"/>
      <c r="O396" s="94"/>
      <c r="P396" s="94"/>
      <c r="Q396" s="94"/>
      <c r="R396" s="94"/>
      <c r="S396" s="94"/>
    </row>
    <row r="397" spans="8:19" ht="12" customHeight="1">
      <c r="H397" s="95"/>
      <c r="I397" s="95"/>
      <c r="J397" s="96"/>
      <c r="K397" s="94"/>
      <c r="L397" s="94"/>
      <c r="M397" s="94"/>
      <c r="N397" s="94"/>
      <c r="O397" s="94"/>
      <c r="P397" s="94"/>
      <c r="Q397" s="94"/>
      <c r="R397" s="94"/>
      <c r="S397" s="94"/>
    </row>
    <row r="398" spans="8:19" ht="12" customHeight="1">
      <c r="H398" s="95"/>
      <c r="I398" s="95"/>
      <c r="J398" s="96"/>
      <c r="K398" s="94"/>
      <c r="L398" s="94"/>
      <c r="M398" s="94"/>
      <c r="N398" s="94"/>
      <c r="O398" s="94"/>
      <c r="P398" s="94"/>
      <c r="Q398" s="94"/>
      <c r="R398" s="94"/>
      <c r="S398" s="94"/>
    </row>
  </sheetData>
  <mergeCells count="2">
    <mergeCell ref="H10:J14"/>
    <mergeCell ref="H15:J18"/>
  </mergeCells>
  <phoneticPr fontId="4"/>
  <pageMargins left="0.59055118110236227" right="0" top="0.98425196850393704" bottom="0" header="0.51181102362204722" footer="0.51181102362204722"/>
  <pageSetup paperSize="9" scale="90"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644"/>
  <sheetViews>
    <sheetView zoomScaleNormal="100" zoomScaleSheetLayoutView="100" workbookViewId="0">
      <pane xSplit="10" ySplit="24" topLeftCell="K25" activePane="bottomRight" state="frozen"/>
      <selection activeCell="B8" sqref="B8"/>
      <selection pane="topRight" activeCell="B8" sqref="B8"/>
      <selection pane="bottomLeft" activeCell="B8" sqref="B8"/>
      <selection pane="bottomRight" activeCell="H25" sqref="H25:R65"/>
    </sheetView>
  </sheetViews>
  <sheetFormatPr defaultRowHeight="12" customHeight="1"/>
  <cols>
    <col min="1" max="5" width="8" style="97" hidden="1" customWidth="1"/>
    <col min="6" max="6" width="1.5" style="98" hidden="1" customWidth="1"/>
    <col min="7" max="7" width="1.5" style="94" customWidth="1"/>
    <col min="8" max="8" width="33.875" style="437" customWidth="1"/>
    <col min="9" max="9" width="16.375" style="437" customWidth="1"/>
    <col min="10" max="10" width="3.25" style="437" customWidth="1"/>
    <col min="11" max="11" width="12" style="436" customWidth="1"/>
    <col min="12" max="18" width="12" style="435" customWidth="1"/>
    <col min="19" max="19" width="1.5" style="98" customWidth="1"/>
    <col min="20" max="16384" width="9" style="98"/>
  </cols>
  <sheetData>
    <row r="1" spans="1:19" s="94" customFormat="1" ht="12" hidden="1" customHeight="1">
      <c r="A1" s="93"/>
      <c r="B1" s="93"/>
      <c r="C1" s="93"/>
      <c r="D1" s="93"/>
      <c r="E1" s="93"/>
      <c r="H1" s="440"/>
      <c r="I1" s="440"/>
      <c r="J1" s="440"/>
      <c r="K1" s="439">
        <v>1</v>
      </c>
      <c r="L1" s="438">
        <v>2</v>
      </c>
      <c r="M1" s="438">
        <v>3</v>
      </c>
      <c r="N1" s="438">
        <v>4</v>
      </c>
      <c r="O1" s="438">
        <v>5</v>
      </c>
      <c r="P1" s="438">
        <v>6</v>
      </c>
      <c r="Q1" s="438">
        <v>7</v>
      </c>
      <c r="R1" s="438">
        <v>8</v>
      </c>
    </row>
    <row r="2" spans="1:19" ht="11.25" hidden="1" customHeight="1">
      <c r="K2" s="485">
        <v>1</v>
      </c>
      <c r="L2" s="484">
        <v>2</v>
      </c>
      <c r="M2" s="484">
        <v>3</v>
      </c>
      <c r="N2" s="484">
        <v>4</v>
      </c>
      <c r="O2" s="484">
        <v>5</v>
      </c>
      <c r="P2" s="484">
        <v>6</v>
      </c>
      <c r="Q2" s="484">
        <v>7</v>
      </c>
      <c r="R2" s="484">
        <v>8</v>
      </c>
      <c r="S2" s="102"/>
    </row>
    <row r="3" spans="1:19" ht="3.75" customHeight="1">
      <c r="H3" s="440"/>
      <c r="I3" s="440"/>
      <c r="J3" s="440"/>
      <c r="K3" s="439"/>
      <c r="L3" s="438"/>
      <c r="M3" s="438"/>
      <c r="N3" s="438"/>
      <c r="O3" s="438"/>
      <c r="P3" s="438"/>
      <c r="Q3" s="438"/>
      <c r="R3" s="438"/>
      <c r="S3" s="94"/>
    </row>
    <row r="4" spans="1:19" s="470" customFormat="1" ht="17.25" customHeight="1">
      <c r="A4" s="477"/>
      <c r="B4" s="477"/>
      <c r="C4" s="477"/>
      <c r="D4" s="477"/>
      <c r="E4" s="477"/>
      <c r="F4" s="476"/>
      <c r="G4" s="471"/>
      <c r="H4" s="474"/>
      <c r="I4" s="474"/>
      <c r="J4" s="483" t="s">
        <v>640</v>
      </c>
      <c r="K4" s="107" t="s">
        <v>639</v>
      </c>
      <c r="L4" s="482"/>
      <c r="M4" s="474"/>
      <c r="N4" s="473"/>
      <c r="O4" s="473"/>
      <c r="P4" s="473"/>
      <c r="Q4" s="473"/>
      <c r="R4" s="473"/>
      <c r="S4" s="471"/>
    </row>
    <row r="5" spans="1:19" s="470" customFormat="1" ht="17.25" customHeight="1">
      <c r="A5" s="477"/>
      <c r="B5" s="477"/>
      <c r="C5" s="477"/>
      <c r="D5" s="477"/>
      <c r="E5" s="477"/>
      <c r="F5" s="476"/>
      <c r="G5" s="471"/>
      <c r="H5" s="474"/>
      <c r="I5" s="474"/>
      <c r="J5" s="471"/>
      <c r="K5" s="481" t="s">
        <v>638</v>
      </c>
      <c r="L5" s="474"/>
      <c r="M5" s="474"/>
      <c r="N5" s="473"/>
      <c r="O5" s="473"/>
      <c r="P5" s="473"/>
      <c r="Q5" s="473"/>
      <c r="R5" s="473"/>
      <c r="S5" s="471"/>
    </row>
    <row r="6" spans="1:19" s="470" customFormat="1" ht="7.5" customHeight="1">
      <c r="A6" s="477"/>
      <c r="B6" s="477"/>
      <c r="C6" s="477"/>
      <c r="D6" s="477"/>
      <c r="E6" s="477"/>
      <c r="F6" s="476"/>
      <c r="G6" s="471"/>
      <c r="H6" s="474"/>
      <c r="I6" s="474"/>
      <c r="J6" s="471"/>
      <c r="K6" s="480"/>
      <c r="L6" s="438"/>
      <c r="M6" s="473"/>
      <c r="N6" s="473"/>
      <c r="O6" s="473"/>
      <c r="P6" s="473"/>
      <c r="Q6" s="473"/>
      <c r="R6" s="473"/>
      <c r="S6" s="471"/>
    </row>
    <row r="7" spans="1:19" s="470" customFormat="1" ht="15.75" customHeight="1">
      <c r="A7" s="477"/>
      <c r="B7" s="477"/>
      <c r="C7" s="477"/>
      <c r="D7" s="477"/>
      <c r="E7" s="477"/>
      <c r="F7" s="476"/>
      <c r="G7" s="471"/>
      <c r="H7" s="474"/>
      <c r="I7" s="474"/>
      <c r="J7" s="479" t="s">
        <v>637</v>
      </c>
      <c r="K7" s="478" t="s">
        <v>636</v>
      </c>
      <c r="L7" s="474"/>
      <c r="M7" s="474"/>
      <c r="N7" s="473"/>
      <c r="O7" s="473"/>
      <c r="P7" s="473"/>
      <c r="Q7" s="473"/>
      <c r="R7" s="473"/>
      <c r="S7" s="471"/>
    </row>
    <row r="8" spans="1:19" s="470" customFormat="1" ht="15.75" customHeight="1">
      <c r="A8" s="477"/>
      <c r="B8" s="477"/>
      <c r="C8" s="477"/>
      <c r="D8" s="477"/>
      <c r="E8" s="477"/>
      <c r="F8" s="476"/>
      <c r="G8" s="471"/>
      <c r="H8" s="474"/>
      <c r="I8" s="474"/>
      <c r="J8" s="474"/>
      <c r="K8" s="478" t="s">
        <v>635</v>
      </c>
      <c r="L8" s="474"/>
      <c r="M8" s="474"/>
      <c r="N8" s="473"/>
      <c r="O8" s="473"/>
      <c r="P8" s="473"/>
      <c r="Q8" s="473"/>
      <c r="R8" s="473"/>
      <c r="S8" s="471"/>
    </row>
    <row r="9" spans="1:19" s="470" customFormat="1" ht="15.75" customHeight="1">
      <c r="A9" s="477"/>
      <c r="B9" s="477"/>
      <c r="C9" s="477"/>
      <c r="D9" s="477"/>
      <c r="E9" s="477"/>
      <c r="F9" s="476"/>
      <c r="G9" s="471"/>
      <c r="H9" s="474"/>
      <c r="I9" s="474"/>
      <c r="J9" s="474"/>
      <c r="K9" s="475" t="s">
        <v>634</v>
      </c>
      <c r="L9" s="474"/>
      <c r="M9" s="474"/>
      <c r="N9" s="473"/>
      <c r="O9" s="473"/>
      <c r="P9" s="473"/>
      <c r="Q9" s="473"/>
      <c r="R9" s="472"/>
      <c r="S9" s="471"/>
    </row>
    <row r="10" spans="1:19" ht="7.5" customHeight="1">
      <c r="F10" s="238"/>
      <c r="H10" s="440"/>
      <c r="I10" s="440"/>
      <c r="J10" s="440"/>
      <c r="K10" s="439"/>
      <c r="L10" s="438"/>
      <c r="M10" s="438"/>
      <c r="N10" s="438"/>
      <c r="O10" s="438"/>
      <c r="P10" s="438"/>
      <c r="Q10" s="438"/>
      <c r="R10" s="445"/>
      <c r="S10" s="94"/>
    </row>
    <row r="11" spans="1:19" s="99" customFormat="1" ht="12" customHeight="1">
      <c r="A11" s="120"/>
      <c r="B11" s="120"/>
      <c r="C11" s="120"/>
      <c r="D11" s="120"/>
      <c r="E11" s="120"/>
      <c r="F11" s="121"/>
      <c r="G11" s="95"/>
      <c r="H11" s="1349" t="s">
        <v>633</v>
      </c>
      <c r="I11" s="1349"/>
      <c r="J11" s="1350"/>
      <c r="K11" s="466" t="s">
        <v>632</v>
      </c>
      <c r="L11" s="469" t="s">
        <v>631</v>
      </c>
      <c r="M11" s="468"/>
      <c r="N11" s="468"/>
      <c r="O11" s="468"/>
      <c r="P11" s="468"/>
      <c r="Q11" s="468"/>
      <c r="R11" s="1353" t="s">
        <v>630</v>
      </c>
      <c r="S11" s="95"/>
    </row>
    <row r="12" spans="1:19" s="99" customFormat="1" ht="12" customHeight="1">
      <c r="A12" s="120"/>
      <c r="B12" s="120"/>
      <c r="C12" s="120"/>
      <c r="D12" s="120"/>
      <c r="E12" s="120"/>
      <c r="F12" s="121"/>
      <c r="G12" s="95"/>
      <c r="H12" s="1351"/>
      <c r="I12" s="1351"/>
      <c r="J12" s="1352"/>
      <c r="K12" s="467"/>
      <c r="L12" s="466" t="s">
        <v>629</v>
      </c>
      <c r="M12" s="1362" t="s">
        <v>628</v>
      </c>
      <c r="N12" s="1362" t="s">
        <v>627</v>
      </c>
      <c r="O12" s="1362" t="s">
        <v>626</v>
      </c>
      <c r="P12" s="1362" t="s">
        <v>625</v>
      </c>
      <c r="Q12" s="1362" t="s">
        <v>624</v>
      </c>
      <c r="R12" s="1354"/>
      <c r="S12" s="95"/>
    </row>
    <row r="13" spans="1:19" s="99" customFormat="1" ht="12" customHeight="1">
      <c r="A13" s="120"/>
      <c r="B13" s="120"/>
      <c r="C13" s="120"/>
      <c r="D13" s="120"/>
      <c r="E13" s="120"/>
      <c r="F13" s="121"/>
      <c r="G13" s="95"/>
      <c r="H13" s="1351"/>
      <c r="I13" s="1351"/>
      <c r="J13" s="1352"/>
      <c r="K13" s="459"/>
      <c r="L13" s="459"/>
      <c r="M13" s="1363"/>
      <c r="N13" s="1363"/>
      <c r="O13" s="1363"/>
      <c r="P13" s="1363"/>
      <c r="Q13" s="1363"/>
      <c r="R13" s="465"/>
      <c r="S13" s="95"/>
    </row>
    <row r="14" spans="1:19" s="99" customFormat="1" ht="12" customHeight="1">
      <c r="A14" s="120"/>
      <c r="B14" s="120"/>
      <c r="C14" s="120"/>
      <c r="D14" s="120"/>
      <c r="E14" s="120"/>
      <c r="F14" s="121"/>
      <c r="G14" s="95"/>
      <c r="H14" s="1351"/>
      <c r="I14" s="1351"/>
      <c r="J14" s="1352"/>
      <c r="K14" s="459"/>
      <c r="L14" s="459"/>
      <c r="M14" s="1363"/>
      <c r="N14" s="1363"/>
      <c r="O14" s="1363"/>
      <c r="P14" s="1363"/>
      <c r="Q14" s="1363"/>
      <c r="R14" s="465"/>
      <c r="S14" s="95"/>
    </row>
    <row r="15" spans="1:19" s="99" customFormat="1" ht="12" customHeight="1">
      <c r="A15" s="120"/>
      <c r="B15" s="120"/>
      <c r="C15" s="120"/>
      <c r="D15" s="120"/>
      <c r="E15" s="120"/>
      <c r="F15" s="121"/>
      <c r="G15" s="95"/>
      <c r="H15" s="1351"/>
      <c r="I15" s="1351"/>
      <c r="J15" s="1352"/>
      <c r="K15" s="459"/>
      <c r="L15" s="459"/>
      <c r="M15" s="1363"/>
      <c r="N15" s="464"/>
      <c r="O15" s="464"/>
      <c r="P15" s="464"/>
      <c r="Q15" s="464"/>
      <c r="R15" s="465"/>
      <c r="S15" s="95"/>
    </row>
    <row r="16" spans="1:19" s="99" customFormat="1" ht="12" customHeight="1">
      <c r="A16" s="120"/>
      <c r="B16" s="120"/>
      <c r="C16" s="120"/>
      <c r="D16" s="120"/>
      <c r="E16" s="120"/>
      <c r="F16" s="121"/>
      <c r="G16" s="95"/>
      <c r="H16" s="1351"/>
      <c r="I16" s="1351"/>
      <c r="J16" s="1352"/>
      <c r="K16" s="459"/>
      <c r="L16" s="459"/>
      <c r="M16" s="1363"/>
      <c r="N16" s="464"/>
      <c r="O16" s="464"/>
      <c r="P16" s="464"/>
      <c r="Q16" s="464"/>
      <c r="R16" s="1364" t="s">
        <v>623</v>
      </c>
      <c r="S16" s="95"/>
    </row>
    <row r="17" spans="1:19" s="99" customFormat="1" ht="12" customHeight="1">
      <c r="A17" s="120"/>
      <c r="B17" s="120"/>
      <c r="C17" s="120"/>
      <c r="D17" s="120"/>
      <c r="E17" s="120"/>
      <c r="F17" s="121"/>
      <c r="G17" s="95"/>
      <c r="H17" s="1351"/>
      <c r="I17" s="1351"/>
      <c r="J17" s="1352"/>
      <c r="K17" s="459"/>
      <c r="L17" s="459"/>
      <c r="M17" s="1363"/>
      <c r="N17" s="460"/>
      <c r="O17" s="460"/>
      <c r="P17" s="460"/>
      <c r="Q17" s="460"/>
      <c r="R17" s="1364"/>
      <c r="S17" s="95"/>
    </row>
    <row r="18" spans="1:19" s="231" customFormat="1" ht="12" customHeight="1">
      <c r="A18" s="234"/>
      <c r="B18" s="234"/>
      <c r="C18" s="234"/>
      <c r="D18" s="234"/>
      <c r="E18" s="234"/>
      <c r="F18" s="463"/>
      <c r="G18" s="232"/>
      <c r="H18" s="1355" t="s">
        <v>622</v>
      </c>
      <c r="I18" s="1356"/>
      <c r="J18" s="1357"/>
      <c r="K18" s="459"/>
      <c r="L18" s="459"/>
      <c r="M18" s="1363"/>
      <c r="N18" s="461"/>
      <c r="O18" s="462"/>
      <c r="P18" s="461"/>
      <c r="Q18" s="460"/>
      <c r="R18" s="1364"/>
      <c r="S18" s="232"/>
    </row>
    <row r="19" spans="1:19" s="100" customFormat="1" ht="12" customHeight="1">
      <c r="A19" s="129"/>
      <c r="B19" s="129"/>
      <c r="C19" s="129"/>
      <c r="D19" s="129"/>
      <c r="E19" s="129"/>
      <c r="F19" s="130"/>
      <c r="G19" s="96"/>
      <c r="H19" s="1356"/>
      <c r="I19" s="1356"/>
      <c r="J19" s="1357"/>
      <c r="K19" s="459"/>
      <c r="L19" s="459"/>
      <c r="M19" s="1360" t="s">
        <v>621</v>
      </c>
      <c r="N19" s="1361" t="s">
        <v>620</v>
      </c>
      <c r="O19" s="1361" t="s">
        <v>619</v>
      </c>
      <c r="P19" s="1361" t="s">
        <v>618</v>
      </c>
      <c r="Q19" s="1361" t="s">
        <v>617</v>
      </c>
      <c r="R19" s="1364"/>
      <c r="S19" s="454"/>
    </row>
    <row r="20" spans="1:19" s="100" customFormat="1" ht="12" customHeight="1">
      <c r="A20" s="129"/>
      <c r="B20" s="129"/>
      <c r="C20" s="129"/>
      <c r="D20" s="129"/>
      <c r="E20" s="129"/>
      <c r="F20" s="130"/>
      <c r="G20" s="96"/>
      <c r="H20" s="1356"/>
      <c r="I20" s="1356"/>
      <c r="J20" s="1357"/>
      <c r="K20" s="459"/>
      <c r="L20" s="459"/>
      <c r="M20" s="1360"/>
      <c r="N20" s="1361"/>
      <c r="O20" s="1361"/>
      <c r="P20" s="1361"/>
      <c r="Q20" s="1361"/>
      <c r="R20" s="1364"/>
      <c r="S20" s="454"/>
    </row>
    <row r="21" spans="1:19" s="100" customFormat="1" ht="12" customHeight="1">
      <c r="A21" s="129"/>
      <c r="B21" s="129"/>
      <c r="C21" s="129"/>
      <c r="D21" s="129"/>
      <c r="E21" s="129"/>
      <c r="F21" s="130"/>
      <c r="G21" s="96"/>
      <c r="H21" s="1356"/>
      <c r="I21" s="1356"/>
      <c r="J21" s="1357"/>
      <c r="K21" s="459"/>
      <c r="L21" s="459"/>
      <c r="M21" s="1360"/>
      <c r="N21" s="1361"/>
      <c r="O21" s="1361"/>
      <c r="P21" s="1361"/>
      <c r="Q21" s="1361"/>
      <c r="R21" s="1364"/>
      <c r="S21" s="454"/>
    </row>
    <row r="22" spans="1:19" s="100" customFormat="1" ht="12" customHeight="1">
      <c r="A22" s="129"/>
      <c r="B22" s="129"/>
      <c r="C22" s="129"/>
      <c r="D22" s="129"/>
      <c r="E22" s="129"/>
      <c r="F22" s="130"/>
      <c r="G22" s="96"/>
      <c r="H22" s="1356"/>
      <c r="I22" s="1356"/>
      <c r="J22" s="1357"/>
      <c r="K22" s="458" t="s">
        <v>616</v>
      </c>
      <c r="L22" s="458" t="s">
        <v>19</v>
      </c>
      <c r="M22" s="1360"/>
      <c r="N22" s="1361"/>
      <c r="O22" s="1361"/>
      <c r="P22" s="1361"/>
      <c r="Q22" s="1361"/>
      <c r="R22" s="1364"/>
      <c r="S22" s="454"/>
    </row>
    <row r="23" spans="1:19" s="100" customFormat="1" ht="12" customHeight="1">
      <c r="A23" s="129"/>
      <c r="B23" s="129"/>
      <c r="C23" s="129"/>
      <c r="D23" s="129"/>
      <c r="E23" s="129"/>
      <c r="F23" s="130"/>
      <c r="G23" s="96"/>
      <c r="H23" s="1358"/>
      <c r="I23" s="1358"/>
      <c r="J23" s="1359"/>
      <c r="K23" s="457" t="s">
        <v>615</v>
      </c>
      <c r="L23" s="457"/>
      <c r="M23" s="456"/>
      <c r="N23" s="456"/>
      <c r="O23" s="456"/>
      <c r="P23" s="456"/>
      <c r="Q23" s="456"/>
      <c r="R23" s="455"/>
      <c r="S23" s="454"/>
    </row>
    <row r="24" spans="1:19" ht="7.5" customHeight="1">
      <c r="F24" s="238"/>
      <c r="H24" s="453"/>
      <c r="I24" s="453"/>
      <c r="J24" s="452"/>
      <c r="K24" s="451"/>
      <c r="L24" s="450"/>
      <c r="M24" s="450"/>
      <c r="N24" s="450"/>
      <c r="O24" s="450"/>
      <c r="P24" s="450"/>
      <c r="Q24" s="450"/>
      <c r="R24" s="450"/>
      <c r="S24" s="94"/>
    </row>
    <row r="25" spans="1:19" ht="12" customHeight="1">
      <c r="F25" s="235"/>
      <c r="H25" s="1464" t="s">
        <v>1787</v>
      </c>
      <c r="I25" s="1465" t="s">
        <v>1788</v>
      </c>
      <c r="J25" s="1470"/>
      <c r="K25" s="1466"/>
      <c r="L25" s="1466"/>
      <c r="M25" s="1466"/>
      <c r="N25" s="1466"/>
      <c r="O25" s="1466"/>
      <c r="P25" s="1466"/>
      <c r="Q25" s="1466"/>
      <c r="R25" s="1466"/>
      <c r="S25" s="94"/>
    </row>
    <row r="26" spans="1:19" ht="12" customHeight="1">
      <c r="A26" s="120" t="s">
        <v>565</v>
      </c>
      <c r="B26" s="120" t="s">
        <v>24</v>
      </c>
      <c r="C26" s="120" t="s">
        <v>25</v>
      </c>
      <c r="D26" s="120" t="s">
        <v>26</v>
      </c>
      <c r="E26" s="120"/>
      <c r="F26" s="101">
        <v>1</v>
      </c>
      <c r="H26" s="1471" t="s">
        <v>1536</v>
      </c>
      <c r="I26" s="1467" t="s">
        <v>1537</v>
      </c>
      <c r="J26" s="1470" t="s">
        <v>453</v>
      </c>
      <c r="K26" s="1468">
        <v>9360</v>
      </c>
      <c r="L26" s="1468">
        <v>5620</v>
      </c>
      <c r="M26" s="1468">
        <v>220</v>
      </c>
      <c r="N26" s="1468">
        <v>590</v>
      </c>
      <c r="O26" s="1468">
        <v>940</v>
      </c>
      <c r="P26" s="1468">
        <v>1690</v>
      </c>
      <c r="Q26" s="1468">
        <v>2180</v>
      </c>
      <c r="R26" s="1468">
        <v>2040</v>
      </c>
      <c r="S26" s="94"/>
    </row>
    <row r="27" spans="1:19" ht="12" customHeight="1">
      <c r="A27" s="120" t="s">
        <v>565</v>
      </c>
      <c r="B27" s="120" t="s">
        <v>24</v>
      </c>
      <c r="C27" s="120" t="s">
        <v>25</v>
      </c>
      <c r="D27" s="120" t="s">
        <v>26</v>
      </c>
      <c r="E27" s="120"/>
      <c r="F27" s="101">
        <v>2</v>
      </c>
      <c r="H27" s="1471" t="s">
        <v>1538</v>
      </c>
      <c r="I27" s="1467" t="s">
        <v>74</v>
      </c>
      <c r="J27" s="1470"/>
      <c r="K27" s="1468">
        <v>6240</v>
      </c>
      <c r="L27" s="1468">
        <v>4020</v>
      </c>
      <c r="M27" s="1468">
        <v>180</v>
      </c>
      <c r="N27" s="1468">
        <v>400</v>
      </c>
      <c r="O27" s="1468">
        <v>780</v>
      </c>
      <c r="P27" s="1468">
        <v>1250</v>
      </c>
      <c r="Q27" s="1468">
        <v>1420</v>
      </c>
      <c r="R27" s="1468">
        <v>1240</v>
      </c>
      <c r="S27" s="94"/>
    </row>
    <row r="28" spans="1:19" s="94" customFormat="1" ht="12" customHeight="1">
      <c r="A28" s="449" t="s">
        <v>565</v>
      </c>
      <c r="B28" s="449" t="s">
        <v>24</v>
      </c>
      <c r="C28" s="449" t="s">
        <v>25</v>
      </c>
      <c r="D28" s="449" t="s">
        <v>26</v>
      </c>
      <c r="E28" s="449"/>
      <c r="F28" s="101">
        <v>3</v>
      </c>
      <c r="H28" s="1471" t="s">
        <v>1539</v>
      </c>
      <c r="I28" s="1467" t="s">
        <v>46</v>
      </c>
      <c r="J28" s="1470"/>
      <c r="K28" s="1468">
        <v>3070</v>
      </c>
      <c r="L28" s="1468">
        <v>1590</v>
      </c>
      <c r="M28" s="1468">
        <v>40</v>
      </c>
      <c r="N28" s="1468">
        <v>190</v>
      </c>
      <c r="O28" s="1468">
        <v>160</v>
      </c>
      <c r="P28" s="1468">
        <v>440</v>
      </c>
      <c r="Q28" s="1468">
        <v>760</v>
      </c>
      <c r="R28" s="1468">
        <v>800</v>
      </c>
    </row>
    <row r="29" spans="1:19" ht="12" customHeight="1">
      <c r="A29" s="120" t="s">
        <v>565</v>
      </c>
      <c r="B29" s="120" t="s">
        <v>24</v>
      </c>
      <c r="C29" s="120" t="s">
        <v>25</v>
      </c>
      <c r="D29" s="120" t="s">
        <v>26</v>
      </c>
      <c r="E29" s="120"/>
      <c r="F29" s="101">
        <v>4</v>
      </c>
      <c r="H29" s="1471" t="s">
        <v>1540</v>
      </c>
      <c r="I29" s="1467" t="s">
        <v>1541</v>
      </c>
      <c r="J29" s="1470"/>
      <c r="K29" s="1468">
        <v>610</v>
      </c>
      <c r="L29" s="1468">
        <v>330</v>
      </c>
      <c r="M29" s="1469" t="s">
        <v>34</v>
      </c>
      <c r="N29" s="1468">
        <v>30</v>
      </c>
      <c r="O29" s="1468">
        <v>20</v>
      </c>
      <c r="P29" s="1468">
        <v>100</v>
      </c>
      <c r="Q29" s="1468">
        <v>190</v>
      </c>
      <c r="R29" s="1468">
        <v>140</v>
      </c>
      <c r="S29" s="94"/>
    </row>
    <row r="30" spans="1:19" ht="12" customHeight="1">
      <c r="A30" s="120" t="s">
        <v>565</v>
      </c>
      <c r="B30" s="120" t="s">
        <v>24</v>
      </c>
      <c r="C30" s="120" t="s">
        <v>25</v>
      </c>
      <c r="D30" s="120" t="s">
        <v>26</v>
      </c>
      <c r="E30" s="120"/>
      <c r="F30" s="101">
        <v>5</v>
      </c>
      <c r="H30" s="1471" t="s">
        <v>1542</v>
      </c>
      <c r="I30" s="1467" t="s">
        <v>49</v>
      </c>
      <c r="J30" s="1470"/>
      <c r="K30" s="1468">
        <v>2460</v>
      </c>
      <c r="L30" s="1468">
        <v>1260</v>
      </c>
      <c r="M30" s="1468">
        <v>40</v>
      </c>
      <c r="N30" s="1468">
        <v>160</v>
      </c>
      <c r="O30" s="1468">
        <v>140</v>
      </c>
      <c r="P30" s="1468">
        <v>350</v>
      </c>
      <c r="Q30" s="1468">
        <v>570</v>
      </c>
      <c r="R30" s="1468">
        <v>660</v>
      </c>
      <c r="S30" s="94"/>
    </row>
    <row r="31" spans="1:19" ht="12" customHeight="1">
      <c r="A31" s="120" t="s">
        <v>565</v>
      </c>
      <c r="B31" s="120" t="s">
        <v>24</v>
      </c>
      <c r="C31" s="120" t="s">
        <v>25</v>
      </c>
      <c r="D31" s="120" t="s">
        <v>26</v>
      </c>
      <c r="E31" s="120"/>
      <c r="F31" s="101">
        <v>6</v>
      </c>
      <c r="H31" s="1471" t="s">
        <v>1543</v>
      </c>
      <c r="I31" s="1467" t="s">
        <v>50</v>
      </c>
      <c r="J31" s="1470"/>
      <c r="K31" s="1469" t="s">
        <v>34</v>
      </c>
      <c r="L31" s="1469" t="s">
        <v>34</v>
      </c>
      <c r="M31" s="1469" t="s">
        <v>34</v>
      </c>
      <c r="N31" s="1469" t="s">
        <v>34</v>
      </c>
      <c r="O31" s="1469" t="s">
        <v>34</v>
      </c>
      <c r="P31" s="1469" t="s">
        <v>34</v>
      </c>
      <c r="Q31" s="1469" t="s">
        <v>34</v>
      </c>
      <c r="R31" s="1469" t="s">
        <v>34</v>
      </c>
      <c r="S31" s="94"/>
    </row>
    <row r="32" spans="1:19" ht="12" customHeight="1">
      <c r="A32" s="120" t="s">
        <v>565</v>
      </c>
      <c r="B32" s="120" t="s">
        <v>24</v>
      </c>
      <c r="C32" s="120" t="s">
        <v>25</v>
      </c>
      <c r="D32" s="120" t="s">
        <v>26</v>
      </c>
      <c r="E32" s="120"/>
      <c r="F32" s="101">
        <v>7</v>
      </c>
      <c r="H32" s="1471" t="s">
        <v>1763</v>
      </c>
      <c r="I32" s="1467" t="s">
        <v>1544</v>
      </c>
      <c r="J32" s="1470"/>
      <c r="K32" s="1469" t="s">
        <v>34</v>
      </c>
      <c r="L32" s="1469" t="s">
        <v>34</v>
      </c>
      <c r="M32" s="1469" t="s">
        <v>34</v>
      </c>
      <c r="N32" s="1469" t="s">
        <v>34</v>
      </c>
      <c r="O32" s="1469" t="s">
        <v>34</v>
      </c>
      <c r="P32" s="1469" t="s">
        <v>34</v>
      </c>
      <c r="Q32" s="1469" t="s">
        <v>34</v>
      </c>
      <c r="R32" s="1469" t="s">
        <v>34</v>
      </c>
      <c r="S32" s="94"/>
    </row>
    <row r="33" spans="1:19" ht="12" customHeight="1">
      <c r="A33" s="120" t="s">
        <v>565</v>
      </c>
      <c r="B33" s="120" t="s">
        <v>24</v>
      </c>
      <c r="C33" s="120" t="s">
        <v>25</v>
      </c>
      <c r="D33" s="120" t="s">
        <v>26</v>
      </c>
      <c r="E33" s="120"/>
      <c r="F33" s="101">
        <v>8</v>
      </c>
      <c r="H33" s="1471" t="s">
        <v>1764</v>
      </c>
      <c r="I33" s="1467" t="s">
        <v>1545</v>
      </c>
      <c r="J33" s="1470" t="s">
        <v>453</v>
      </c>
      <c r="K33" s="1468">
        <v>11310</v>
      </c>
      <c r="L33" s="1468">
        <v>8860</v>
      </c>
      <c r="M33" s="1468">
        <v>490</v>
      </c>
      <c r="N33" s="1468">
        <v>790</v>
      </c>
      <c r="O33" s="1468">
        <v>1750</v>
      </c>
      <c r="P33" s="1468">
        <v>2520</v>
      </c>
      <c r="Q33" s="1468">
        <v>3310</v>
      </c>
      <c r="R33" s="1468">
        <v>1070</v>
      </c>
      <c r="S33" s="94"/>
    </row>
    <row r="34" spans="1:19" ht="12" customHeight="1">
      <c r="A34" s="120" t="s">
        <v>565</v>
      </c>
      <c r="B34" s="120" t="s">
        <v>24</v>
      </c>
      <c r="C34" s="120" t="s">
        <v>25</v>
      </c>
      <c r="D34" s="120" t="s">
        <v>26</v>
      </c>
      <c r="E34" s="120"/>
      <c r="F34" s="101">
        <v>9</v>
      </c>
      <c r="H34" s="1471" t="s">
        <v>1538</v>
      </c>
      <c r="I34" s="1467" t="s">
        <v>74</v>
      </c>
      <c r="J34" s="1470"/>
      <c r="K34" s="1468">
        <v>9700</v>
      </c>
      <c r="L34" s="1468">
        <v>7920</v>
      </c>
      <c r="M34" s="1468">
        <v>460</v>
      </c>
      <c r="N34" s="1468">
        <v>610</v>
      </c>
      <c r="O34" s="1468">
        <v>1550</v>
      </c>
      <c r="P34" s="1468">
        <v>2310</v>
      </c>
      <c r="Q34" s="1468">
        <v>3000</v>
      </c>
      <c r="R34" s="1468">
        <v>790</v>
      </c>
      <c r="S34" s="94"/>
    </row>
    <row r="35" spans="1:19" ht="12" customHeight="1">
      <c r="A35" s="120" t="s">
        <v>565</v>
      </c>
      <c r="B35" s="120" t="s">
        <v>24</v>
      </c>
      <c r="C35" s="120" t="s">
        <v>25</v>
      </c>
      <c r="D35" s="120" t="s">
        <v>26</v>
      </c>
      <c r="E35" s="120"/>
      <c r="F35" s="101">
        <v>10</v>
      </c>
      <c r="H35" s="1471" t="s">
        <v>1539</v>
      </c>
      <c r="I35" s="1467" t="s">
        <v>46</v>
      </c>
      <c r="J35" s="1470"/>
      <c r="K35" s="1468">
        <v>1540</v>
      </c>
      <c r="L35" s="1468">
        <v>870</v>
      </c>
      <c r="M35" s="1469" t="s">
        <v>34</v>
      </c>
      <c r="N35" s="1468">
        <v>150</v>
      </c>
      <c r="O35" s="1468">
        <v>200</v>
      </c>
      <c r="P35" s="1468">
        <v>210</v>
      </c>
      <c r="Q35" s="1468">
        <v>310</v>
      </c>
      <c r="R35" s="1468">
        <v>270</v>
      </c>
      <c r="S35" s="94"/>
    </row>
    <row r="36" spans="1:19" ht="12" customHeight="1">
      <c r="A36" s="120" t="s">
        <v>565</v>
      </c>
      <c r="B36" s="120" t="s">
        <v>24</v>
      </c>
      <c r="C36" s="120" t="s">
        <v>25</v>
      </c>
      <c r="D36" s="120" t="s">
        <v>26</v>
      </c>
      <c r="E36" s="120"/>
      <c r="F36" s="101">
        <v>11</v>
      </c>
      <c r="H36" s="1471" t="s">
        <v>1540</v>
      </c>
      <c r="I36" s="1467" t="s">
        <v>1541</v>
      </c>
      <c r="J36" s="1470"/>
      <c r="K36" s="1468">
        <v>240</v>
      </c>
      <c r="L36" s="1468">
        <v>140</v>
      </c>
      <c r="M36" s="1469" t="s">
        <v>34</v>
      </c>
      <c r="N36" s="1469" t="s">
        <v>34</v>
      </c>
      <c r="O36" s="1468">
        <v>80</v>
      </c>
      <c r="P36" s="1468">
        <v>50</v>
      </c>
      <c r="Q36" s="1469" t="s">
        <v>34</v>
      </c>
      <c r="R36" s="1468">
        <v>30</v>
      </c>
      <c r="S36" s="94"/>
    </row>
    <row r="37" spans="1:19" ht="12" customHeight="1">
      <c r="A37" s="120" t="s">
        <v>565</v>
      </c>
      <c r="B37" s="120" t="s">
        <v>24</v>
      </c>
      <c r="C37" s="120" t="s">
        <v>25</v>
      </c>
      <c r="D37" s="120" t="s">
        <v>26</v>
      </c>
      <c r="E37" s="120"/>
      <c r="F37" s="101">
        <v>12</v>
      </c>
      <c r="H37" s="1471" t="s">
        <v>1542</v>
      </c>
      <c r="I37" s="1467" t="s">
        <v>49</v>
      </c>
      <c r="J37" s="1470"/>
      <c r="K37" s="1468">
        <v>1290</v>
      </c>
      <c r="L37" s="1468">
        <v>730</v>
      </c>
      <c r="M37" s="1469" t="s">
        <v>34</v>
      </c>
      <c r="N37" s="1468">
        <v>150</v>
      </c>
      <c r="O37" s="1468">
        <v>120</v>
      </c>
      <c r="P37" s="1468">
        <v>150</v>
      </c>
      <c r="Q37" s="1468">
        <v>310</v>
      </c>
      <c r="R37" s="1468">
        <v>240</v>
      </c>
      <c r="S37" s="94"/>
    </row>
    <row r="38" spans="1:19" s="94" customFormat="1" ht="12" customHeight="1">
      <c r="A38" s="449" t="s">
        <v>565</v>
      </c>
      <c r="B38" s="449" t="s">
        <v>24</v>
      </c>
      <c r="C38" s="449" t="s">
        <v>25</v>
      </c>
      <c r="D38" s="449" t="s">
        <v>26</v>
      </c>
      <c r="E38" s="449"/>
      <c r="F38" s="101">
        <v>13</v>
      </c>
      <c r="H38" s="1471" t="s">
        <v>1543</v>
      </c>
      <c r="I38" s="1467" t="s">
        <v>50</v>
      </c>
      <c r="J38" s="1470"/>
      <c r="K38" s="1469" t="s">
        <v>34</v>
      </c>
      <c r="L38" s="1469" t="s">
        <v>34</v>
      </c>
      <c r="M38" s="1469" t="s">
        <v>34</v>
      </c>
      <c r="N38" s="1469" t="s">
        <v>34</v>
      </c>
      <c r="O38" s="1469" t="s">
        <v>34</v>
      </c>
      <c r="P38" s="1469" t="s">
        <v>34</v>
      </c>
      <c r="Q38" s="1469" t="s">
        <v>34</v>
      </c>
      <c r="R38" s="1469" t="s">
        <v>34</v>
      </c>
    </row>
    <row r="39" spans="1:19" ht="12" customHeight="1">
      <c r="A39" s="120" t="s">
        <v>565</v>
      </c>
      <c r="B39" s="120" t="s">
        <v>24</v>
      </c>
      <c r="C39" s="120" t="s">
        <v>25</v>
      </c>
      <c r="D39" s="120" t="s">
        <v>26</v>
      </c>
      <c r="E39" s="120"/>
      <c r="F39" s="101">
        <v>14</v>
      </c>
      <c r="H39" s="1471" t="s">
        <v>1765</v>
      </c>
      <c r="I39" s="1467" t="s">
        <v>566</v>
      </c>
      <c r="J39" s="1470"/>
      <c r="K39" s="1468">
        <v>70</v>
      </c>
      <c r="L39" s="1468">
        <v>70</v>
      </c>
      <c r="M39" s="1468">
        <v>30</v>
      </c>
      <c r="N39" s="1468">
        <v>40</v>
      </c>
      <c r="O39" s="1469" t="s">
        <v>34</v>
      </c>
      <c r="P39" s="1469" t="s">
        <v>34</v>
      </c>
      <c r="Q39" s="1469" t="s">
        <v>34</v>
      </c>
      <c r="R39" s="1469" t="s">
        <v>34</v>
      </c>
      <c r="S39" s="94"/>
    </row>
    <row r="40" spans="1:19" ht="12" customHeight="1">
      <c r="A40" s="120" t="s">
        <v>565</v>
      </c>
      <c r="B40" s="120" t="s">
        <v>24</v>
      </c>
      <c r="C40" s="120" t="s">
        <v>25</v>
      </c>
      <c r="D40" s="120" t="s">
        <v>26</v>
      </c>
      <c r="E40" s="120"/>
      <c r="F40" s="101">
        <v>15</v>
      </c>
      <c r="H40" s="1471" t="s">
        <v>1763</v>
      </c>
      <c r="I40" s="1467" t="s">
        <v>1544</v>
      </c>
      <c r="J40" s="1470"/>
      <c r="K40" s="1469" t="s">
        <v>34</v>
      </c>
      <c r="L40" s="1469" t="s">
        <v>34</v>
      </c>
      <c r="M40" s="1469" t="s">
        <v>34</v>
      </c>
      <c r="N40" s="1469" t="s">
        <v>34</v>
      </c>
      <c r="O40" s="1469" t="s">
        <v>34</v>
      </c>
      <c r="P40" s="1469" t="s">
        <v>34</v>
      </c>
      <c r="Q40" s="1469" t="s">
        <v>34</v>
      </c>
      <c r="R40" s="1469" t="s">
        <v>34</v>
      </c>
      <c r="S40" s="94"/>
    </row>
    <row r="41" spans="1:19" ht="12" customHeight="1">
      <c r="A41" s="120" t="s">
        <v>565</v>
      </c>
      <c r="B41" s="120" t="s">
        <v>24</v>
      </c>
      <c r="C41" s="120" t="s">
        <v>25</v>
      </c>
      <c r="D41" s="120" t="s">
        <v>26</v>
      </c>
      <c r="E41" s="120"/>
      <c r="F41" s="101">
        <v>16</v>
      </c>
      <c r="H41" s="1471" t="s">
        <v>1766</v>
      </c>
      <c r="I41" s="1467" t="s">
        <v>1546</v>
      </c>
      <c r="J41" s="1470" t="s">
        <v>453</v>
      </c>
      <c r="K41" s="1468">
        <v>2750</v>
      </c>
      <c r="L41" s="1468">
        <v>2060</v>
      </c>
      <c r="M41" s="1468">
        <v>30</v>
      </c>
      <c r="N41" s="1468">
        <v>190</v>
      </c>
      <c r="O41" s="1468">
        <v>310</v>
      </c>
      <c r="P41" s="1468">
        <v>580</v>
      </c>
      <c r="Q41" s="1468">
        <v>950</v>
      </c>
      <c r="R41" s="1468">
        <v>390</v>
      </c>
      <c r="S41" s="94"/>
    </row>
    <row r="42" spans="1:19" ht="12" customHeight="1">
      <c r="A42" s="120" t="s">
        <v>565</v>
      </c>
      <c r="B42" s="120" t="s">
        <v>24</v>
      </c>
      <c r="C42" s="120" t="s">
        <v>25</v>
      </c>
      <c r="D42" s="120" t="s">
        <v>26</v>
      </c>
      <c r="E42" s="120"/>
      <c r="F42" s="101">
        <v>17</v>
      </c>
      <c r="H42" s="1471" t="s">
        <v>1538</v>
      </c>
      <c r="I42" s="1467" t="s">
        <v>74</v>
      </c>
      <c r="J42" s="1470"/>
      <c r="K42" s="1468">
        <v>2380</v>
      </c>
      <c r="L42" s="1468">
        <v>1910</v>
      </c>
      <c r="M42" s="1468">
        <v>30</v>
      </c>
      <c r="N42" s="1468">
        <v>150</v>
      </c>
      <c r="O42" s="1468">
        <v>310</v>
      </c>
      <c r="P42" s="1468">
        <v>560</v>
      </c>
      <c r="Q42" s="1468">
        <v>860</v>
      </c>
      <c r="R42" s="1468">
        <v>280</v>
      </c>
      <c r="S42" s="94"/>
    </row>
    <row r="43" spans="1:19" ht="12" customHeight="1">
      <c r="A43" s="120" t="s">
        <v>565</v>
      </c>
      <c r="B43" s="120" t="s">
        <v>24</v>
      </c>
      <c r="C43" s="120" t="s">
        <v>25</v>
      </c>
      <c r="D43" s="120" t="s">
        <v>26</v>
      </c>
      <c r="E43" s="120"/>
      <c r="F43" s="101">
        <v>18</v>
      </c>
      <c r="H43" s="1471" t="s">
        <v>1539</v>
      </c>
      <c r="I43" s="1467" t="s">
        <v>46</v>
      </c>
      <c r="J43" s="1470"/>
      <c r="K43" s="1468">
        <v>330</v>
      </c>
      <c r="L43" s="1468">
        <v>110</v>
      </c>
      <c r="M43" s="1469" t="s">
        <v>34</v>
      </c>
      <c r="N43" s="1469" t="s">
        <v>34</v>
      </c>
      <c r="O43" s="1469" t="s">
        <v>34</v>
      </c>
      <c r="P43" s="1468">
        <v>30</v>
      </c>
      <c r="Q43" s="1468">
        <v>80</v>
      </c>
      <c r="R43" s="1468">
        <v>120</v>
      </c>
      <c r="S43" s="94"/>
    </row>
    <row r="44" spans="1:19" ht="12" customHeight="1">
      <c r="A44" s="120" t="s">
        <v>565</v>
      </c>
      <c r="B44" s="120" t="s">
        <v>24</v>
      </c>
      <c r="C44" s="120" t="s">
        <v>25</v>
      </c>
      <c r="D44" s="120" t="s">
        <v>26</v>
      </c>
      <c r="E44" s="120"/>
      <c r="F44" s="101">
        <v>19</v>
      </c>
      <c r="H44" s="1471" t="s">
        <v>1540</v>
      </c>
      <c r="I44" s="1467" t="s">
        <v>1541</v>
      </c>
      <c r="J44" s="1470"/>
      <c r="K44" s="1468">
        <v>30</v>
      </c>
      <c r="L44" s="1469" t="s">
        <v>34</v>
      </c>
      <c r="M44" s="1469" t="s">
        <v>34</v>
      </c>
      <c r="N44" s="1469" t="s">
        <v>34</v>
      </c>
      <c r="O44" s="1469" t="s">
        <v>34</v>
      </c>
      <c r="P44" s="1469" t="s">
        <v>34</v>
      </c>
      <c r="Q44" s="1469" t="s">
        <v>34</v>
      </c>
      <c r="R44" s="1469" t="s">
        <v>34</v>
      </c>
      <c r="S44" s="94"/>
    </row>
    <row r="45" spans="1:19" s="94" customFormat="1" ht="12" customHeight="1">
      <c r="A45" s="449" t="s">
        <v>565</v>
      </c>
      <c r="B45" s="449" t="s">
        <v>24</v>
      </c>
      <c r="C45" s="449" t="s">
        <v>25</v>
      </c>
      <c r="D45" s="449" t="s">
        <v>26</v>
      </c>
      <c r="E45" s="449"/>
      <c r="F45" s="101">
        <v>20</v>
      </c>
      <c r="H45" s="1471" t="s">
        <v>1542</v>
      </c>
      <c r="I45" s="1467" t="s">
        <v>49</v>
      </c>
      <c r="J45" s="1470"/>
      <c r="K45" s="1468">
        <v>310</v>
      </c>
      <c r="L45" s="1468">
        <v>110</v>
      </c>
      <c r="M45" s="1469" t="s">
        <v>34</v>
      </c>
      <c r="N45" s="1469" t="s">
        <v>34</v>
      </c>
      <c r="O45" s="1469" t="s">
        <v>34</v>
      </c>
      <c r="P45" s="1468">
        <v>30</v>
      </c>
      <c r="Q45" s="1468">
        <v>80</v>
      </c>
      <c r="R45" s="1468">
        <v>120</v>
      </c>
    </row>
    <row r="46" spans="1:19" ht="12" customHeight="1">
      <c r="A46" s="120" t="s">
        <v>565</v>
      </c>
      <c r="B46" s="120" t="s">
        <v>24</v>
      </c>
      <c r="C46" s="120" t="s">
        <v>25</v>
      </c>
      <c r="D46" s="120" t="s">
        <v>26</v>
      </c>
      <c r="E46" s="120"/>
      <c r="F46" s="101">
        <v>21</v>
      </c>
      <c r="H46" s="1471" t="s">
        <v>1543</v>
      </c>
      <c r="I46" s="1467" t="s">
        <v>50</v>
      </c>
      <c r="J46" s="1470"/>
      <c r="K46" s="1469" t="s">
        <v>34</v>
      </c>
      <c r="L46" s="1469" t="s">
        <v>34</v>
      </c>
      <c r="M46" s="1469" t="s">
        <v>34</v>
      </c>
      <c r="N46" s="1469" t="s">
        <v>34</v>
      </c>
      <c r="O46" s="1469" t="s">
        <v>34</v>
      </c>
      <c r="P46" s="1469" t="s">
        <v>34</v>
      </c>
      <c r="Q46" s="1469" t="s">
        <v>34</v>
      </c>
      <c r="R46" s="1469" t="s">
        <v>34</v>
      </c>
      <c r="S46" s="94"/>
    </row>
    <row r="47" spans="1:19" s="94" customFormat="1" ht="12" customHeight="1">
      <c r="A47" s="449" t="s">
        <v>565</v>
      </c>
      <c r="B47" s="449" t="s">
        <v>24</v>
      </c>
      <c r="C47" s="449" t="s">
        <v>25</v>
      </c>
      <c r="D47" s="449" t="s">
        <v>26</v>
      </c>
      <c r="E47" s="449"/>
      <c r="F47" s="101">
        <v>22</v>
      </c>
      <c r="H47" s="1471" t="s">
        <v>1765</v>
      </c>
      <c r="I47" s="1467" t="s">
        <v>566</v>
      </c>
      <c r="J47" s="1470"/>
      <c r="K47" s="1468">
        <v>40</v>
      </c>
      <c r="L47" s="1468">
        <v>40</v>
      </c>
      <c r="M47" s="1469" t="s">
        <v>34</v>
      </c>
      <c r="N47" s="1468">
        <v>40</v>
      </c>
      <c r="O47" s="1469" t="s">
        <v>34</v>
      </c>
      <c r="P47" s="1469" t="s">
        <v>34</v>
      </c>
      <c r="Q47" s="1469" t="s">
        <v>34</v>
      </c>
      <c r="R47" s="1469" t="s">
        <v>34</v>
      </c>
    </row>
    <row r="48" spans="1:19" ht="12" customHeight="1">
      <c r="A48" s="120" t="s">
        <v>565</v>
      </c>
      <c r="B48" s="120" t="s">
        <v>24</v>
      </c>
      <c r="C48" s="120" t="s">
        <v>25</v>
      </c>
      <c r="D48" s="120" t="s">
        <v>26</v>
      </c>
      <c r="E48" s="120"/>
      <c r="F48" s="101">
        <v>23</v>
      </c>
      <c r="H48" s="1471" t="s">
        <v>1763</v>
      </c>
      <c r="I48" s="1467" t="s">
        <v>1544</v>
      </c>
      <c r="J48" s="1470"/>
      <c r="K48" s="1469" t="s">
        <v>34</v>
      </c>
      <c r="L48" s="1469" t="s">
        <v>34</v>
      </c>
      <c r="M48" s="1469" t="s">
        <v>34</v>
      </c>
      <c r="N48" s="1469" t="s">
        <v>34</v>
      </c>
      <c r="O48" s="1469" t="s">
        <v>34</v>
      </c>
      <c r="P48" s="1469" t="s">
        <v>34</v>
      </c>
      <c r="Q48" s="1469" t="s">
        <v>34</v>
      </c>
      <c r="R48" s="1469" t="s">
        <v>34</v>
      </c>
      <c r="S48" s="94"/>
    </row>
    <row r="49" spans="1:19" ht="12" customHeight="1">
      <c r="A49" s="120" t="s">
        <v>565</v>
      </c>
      <c r="B49" s="120" t="s">
        <v>24</v>
      </c>
      <c r="C49" s="120" t="s">
        <v>25</v>
      </c>
      <c r="D49" s="120" t="s">
        <v>26</v>
      </c>
      <c r="E49" s="120"/>
      <c r="F49" s="101">
        <v>24</v>
      </c>
      <c r="H49" s="1471" t="s">
        <v>1767</v>
      </c>
      <c r="I49" s="1467" t="s">
        <v>1547</v>
      </c>
      <c r="J49" s="1470" t="s">
        <v>453</v>
      </c>
      <c r="K49" s="1468">
        <v>8560</v>
      </c>
      <c r="L49" s="1468">
        <v>6800</v>
      </c>
      <c r="M49" s="1468">
        <v>470</v>
      </c>
      <c r="N49" s="1468">
        <v>610</v>
      </c>
      <c r="O49" s="1468">
        <v>1430</v>
      </c>
      <c r="P49" s="1468">
        <v>1940</v>
      </c>
      <c r="Q49" s="1468">
        <v>2360</v>
      </c>
      <c r="R49" s="1468">
        <v>670</v>
      </c>
      <c r="S49" s="94"/>
    </row>
    <row r="50" spans="1:19" ht="12" customHeight="1">
      <c r="A50" s="120" t="s">
        <v>565</v>
      </c>
      <c r="B50" s="120" t="s">
        <v>24</v>
      </c>
      <c r="C50" s="120" t="s">
        <v>25</v>
      </c>
      <c r="D50" s="120" t="s">
        <v>26</v>
      </c>
      <c r="E50" s="120"/>
      <c r="F50" s="101">
        <v>25</v>
      </c>
      <c r="H50" s="1471" t="s">
        <v>1538</v>
      </c>
      <c r="I50" s="1467" t="s">
        <v>74</v>
      </c>
      <c r="J50" s="1470"/>
      <c r="K50" s="1468">
        <v>7320</v>
      </c>
      <c r="L50" s="1468">
        <v>6010</v>
      </c>
      <c r="M50" s="1468">
        <v>430</v>
      </c>
      <c r="N50" s="1468">
        <v>460</v>
      </c>
      <c r="O50" s="1468">
        <v>1230</v>
      </c>
      <c r="P50" s="1468">
        <v>1750</v>
      </c>
      <c r="Q50" s="1468">
        <v>2130</v>
      </c>
      <c r="R50" s="1468">
        <v>520</v>
      </c>
      <c r="S50" s="94"/>
    </row>
    <row r="51" spans="1:19" ht="12" customHeight="1">
      <c r="A51" s="120" t="s">
        <v>565</v>
      </c>
      <c r="B51" s="120" t="s">
        <v>24</v>
      </c>
      <c r="C51" s="120" t="s">
        <v>25</v>
      </c>
      <c r="D51" s="120" t="s">
        <v>26</v>
      </c>
      <c r="E51" s="120"/>
      <c r="F51" s="101">
        <v>26</v>
      </c>
      <c r="H51" s="1471" t="s">
        <v>1539</v>
      </c>
      <c r="I51" s="1467" t="s">
        <v>46</v>
      </c>
      <c r="J51" s="1470"/>
      <c r="K51" s="1468">
        <v>1200</v>
      </c>
      <c r="L51" s="1468">
        <v>760</v>
      </c>
      <c r="M51" s="1469" t="s">
        <v>34</v>
      </c>
      <c r="N51" s="1468">
        <v>150</v>
      </c>
      <c r="O51" s="1468">
        <v>200</v>
      </c>
      <c r="P51" s="1468">
        <v>180</v>
      </c>
      <c r="Q51" s="1468">
        <v>230</v>
      </c>
      <c r="R51" s="1468">
        <v>160</v>
      </c>
      <c r="S51" s="94"/>
    </row>
    <row r="52" spans="1:19" ht="12" customHeight="1">
      <c r="A52" s="120" t="s">
        <v>565</v>
      </c>
      <c r="B52" s="120" t="s">
        <v>24</v>
      </c>
      <c r="C52" s="120" t="s">
        <v>25</v>
      </c>
      <c r="D52" s="120" t="s">
        <v>26</v>
      </c>
      <c r="E52" s="120"/>
      <c r="F52" s="101">
        <v>27</v>
      </c>
      <c r="H52" s="1471" t="s">
        <v>1540</v>
      </c>
      <c r="I52" s="1467" t="s">
        <v>1541</v>
      </c>
      <c r="J52" s="1470"/>
      <c r="K52" s="1468">
        <v>210</v>
      </c>
      <c r="L52" s="1468">
        <v>140</v>
      </c>
      <c r="M52" s="1469" t="s">
        <v>34</v>
      </c>
      <c r="N52" s="1469" t="s">
        <v>34</v>
      </c>
      <c r="O52" s="1468">
        <v>80</v>
      </c>
      <c r="P52" s="1468">
        <v>50</v>
      </c>
      <c r="Q52" s="1469" t="s">
        <v>34</v>
      </c>
      <c r="R52" s="1468">
        <v>30</v>
      </c>
      <c r="S52" s="94"/>
    </row>
    <row r="53" spans="1:19" ht="12" customHeight="1">
      <c r="A53" s="120" t="s">
        <v>565</v>
      </c>
      <c r="B53" s="120" t="s">
        <v>24</v>
      </c>
      <c r="C53" s="120" t="s">
        <v>25</v>
      </c>
      <c r="D53" s="120" t="s">
        <v>26</v>
      </c>
      <c r="E53" s="120"/>
      <c r="F53" s="101">
        <v>28</v>
      </c>
      <c r="H53" s="1471" t="s">
        <v>1542</v>
      </c>
      <c r="I53" s="1467" t="s">
        <v>49</v>
      </c>
      <c r="J53" s="1470"/>
      <c r="K53" s="1468">
        <v>990</v>
      </c>
      <c r="L53" s="1468">
        <v>620</v>
      </c>
      <c r="M53" s="1469" t="s">
        <v>34</v>
      </c>
      <c r="N53" s="1468">
        <v>150</v>
      </c>
      <c r="O53" s="1468">
        <v>120</v>
      </c>
      <c r="P53" s="1468">
        <v>130</v>
      </c>
      <c r="Q53" s="1468">
        <v>230</v>
      </c>
      <c r="R53" s="1468">
        <v>120</v>
      </c>
      <c r="S53" s="94"/>
    </row>
    <row r="54" spans="1:19" s="94" customFormat="1" ht="12" customHeight="1">
      <c r="A54" s="449" t="s">
        <v>565</v>
      </c>
      <c r="B54" s="449" t="s">
        <v>24</v>
      </c>
      <c r="C54" s="449" t="s">
        <v>25</v>
      </c>
      <c r="D54" s="449" t="s">
        <v>26</v>
      </c>
      <c r="E54" s="449"/>
      <c r="F54" s="101">
        <v>29</v>
      </c>
      <c r="H54" s="1471" t="s">
        <v>1543</v>
      </c>
      <c r="I54" s="1467" t="s">
        <v>50</v>
      </c>
      <c r="J54" s="1470"/>
      <c r="K54" s="1469" t="s">
        <v>34</v>
      </c>
      <c r="L54" s="1469" t="s">
        <v>34</v>
      </c>
      <c r="M54" s="1469" t="s">
        <v>34</v>
      </c>
      <c r="N54" s="1469" t="s">
        <v>34</v>
      </c>
      <c r="O54" s="1469" t="s">
        <v>34</v>
      </c>
      <c r="P54" s="1469" t="s">
        <v>34</v>
      </c>
      <c r="Q54" s="1469" t="s">
        <v>34</v>
      </c>
      <c r="R54" s="1469" t="s">
        <v>34</v>
      </c>
    </row>
    <row r="55" spans="1:19" ht="12" customHeight="1">
      <c r="A55" s="120" t="s">
        <v>565</v>
      </c>
      <c r="B55" s="120" t="s">
        <v>24</v>
      </c>
      <c r="C55" s="120" t="s">
        <v>25</v>
      </c>
      <c r="D55" s="120" t="s">
        <v>26</v>
      </c>
      <c r="E55" s="120"/>
      <c r="F55" s="101">
        <v>30</v>
      </c>
      <c r="H55" s="1471" t="s">
        <v>1765</v>
      </c>
      <c r="I55" s="1467" t="s">
        <v>566</v>
      </c>
      <c r="J55" s="1470"/>
      <c r="K55" s="1468">
        <v>30</v>
      </c>
      <c r="L55" s="1468">
        <v>30</v>
      </c>
      <c r="M55" s="1468">
        <v>30</v>
      </c>
      <c r="N55" s="1469" t="s">
        <v>34</v>
      </c>
      <c r="O55" s="1469" t="s">
        <v>34</v>
      </c>
      <c r="P55" s="1469" t="s">
        <v>34</v>
      </c>
      <c r="Q55" s="1469" t="s">
        <v>34</v>
      </c>
      <c r="R55" s="1469" t="s">
        <v>34</v>
      </c>
      <c r="S55" s="94"/>
    </row>
    <row r="56" spans="1:19" ht="12" customHeight="1">
      <c r="A56" s="120" t="s">
        <v>565</v>
      </c>
      <c r="B56" s="120" t="s">
        <v>24</v>
      </c>
      <c r="C56" s="120" t="s">
        <v>25</v>
      </c>
      <c r="D56" s="120" t="s">
        <v>26</v>
      </c>
      <c r="E56" s="120"/>
      <c r="F56" s="101">
        <v>31</v>
      </c>
      <c r="H56" s="1471" t="s">
        <v>1763</v>
      </c>
      <c r="I56" s="1467" t="s">
        <v>1544</v>
      </c>
      <c r="J56" s="1470"/>
      <c r="K56" s="1469" t="s">
        <v>34</v>
      </c>
      <c r="L56" s="1469" t="s">
        <v>34</v>
      </c>
      <c r="M56" s="1469" t="s">
        <v>34</v>
      </c>
      <c r="N56" s="1469" t="s">
        <v>34</v>
      </c>
      <c r="O56" s="1469" t="s">
        <v>34</v>
      </c>
      <c r="P56" s="1469" t="s">
        <v>34</v>
      </c>
      <c r="Q56" s="1469" t="s">
        <v>34</v>
      </c>
      <c r="R56" s="1469" t="s">
        <v>34</v>
      </c>
      <c r="S56" s="94"/>
    </row>
    <row r="57" spans="1:19" ht="12" customHeight="1">
      <c r="F57" s="235"/>
      <c r="H57" s="1471" t="s">
        <v>1548</v>
      </c>
      <c r="I57" s="1467" t="s">
        <v>41</v>
      </c>
      <c r="J57" s="1470"/>
      <c r="K57" s="1468"/>
      <c r="L57" s="1468"/>
      <c r="M57" s="1468"/>
      <c r="N57" s="1468"/>
      <c r="O57" s="1468"/>
      <c r="P57" s="1468"/>
      <c r="Q57" s="1468"/>
      <c r="R57" s="1468"/>
      <c r="S57" s="94"/>
    </row>
    <row r="58" spans="1:19" ht="12" customHeight="1">
      <c r="A58" s="120" t="s">
        <v>565</v>
      </c>
      <c r="B58" s="120" t="s">
        <v>24</v>
      </c>
      <c r="C58" s="120" t="s">
        <v>25</v>
      </c>
      <c r="D58" s="120" t="s">
        <v>26</v>
      </c>
      <c r="E58" s="120"/>
      <c r="F58" s="101">
        <v>32</v>
      </c>
      <c r="H58" s="1471" t="s">
        <v>1768</v>
      </c>
      <c r="I58" s="1467" t="s">
        <v>1549</v>
      </c>
      <c r="J58" s="1470" t="s">
        <v>453</v>
      </c>
      <c r="K58" s="1468">
        <v>10830</v>
      </c>
      <c r="L58" s="1468">
        <v>8570</v>
      </c>
      <c r="M58" s="1468">
        <v>470</v>
      </c>
      <c r="N58" s="1468">
        <v>790</v>
      </c>
      <c r="O58" s="1468">
        <v>1660</v>
      </c>
      <c r="P58" s="1468">
        <v>2430</v>
      </c>
      <c r="Q58" s="1468">
        <v>3220</v>
      </c>
      <c r="R58" s="1468">
        <v>960</v>
      </c>
      <c r="S58" s="94"/>
    </row>
    <row r="59" spans="1:19" ht="12" customHeight="1">
      <c r="A59" s="120" t="s">
        <v>565</v>
      </c>
      <c r="B59" s="120" t="s">
        <v>24</v>
      </c>
      <c r="C59" s="120" t="s">
        <v>25</v>
      </c>
      <c r="D59" s="120" t="s">
        <v>26</v>
      </c>
      <c r="E59" s="120"/>
      <c r="F59" s="101">
        <v>33</v>
      </c>
      <c r="H59" s="1471" t="s">
        <v>1538</v>
      </c>
      <c r="I59" s="1467" t="s">
        <v>74</v>
      </c>
      <c r="J59" s="1470"/>
      <c r="K59" s="1468">
        <v>9340</v>
      </c>
      <c r="L59" s="1468">
        <v>7690</v>
      </c>
      <c r="M59" s="1468">
        <v>430</v>
      </c>
      <c r="N59" s="1468">
        <v>610</v>
      </c>
      <c r="O59" s="1468">
        <v>1460</v>
      </c>
      <c r="P59" s="1468">
        <v>2220</v>
      </c>
      <c r="Q59" s="1468">
        <v>2960</v>
      </c>
      <c r="R59" s="1468">
        <v>710</v>
      </c>
      <c r="S59" s="94"/>
    </row>
    <row r="60" spans="1:19" ht="12" customHeight="1">
      <c r="A60" s="120" t="s">
        <v>565</v>
      </c>
      <c r="B60" s="120" t="s">
        <v>24</v>
      </c>
      <c r="C60" s="120" t="s">
        <v>25</v>
      </c>
      <c r="D60" s="120" t="s">
        <v>26</v>
      </c>
      <c r="E60" s="120"/>
      <c r="F60" s="101">
        <v>34</v>
      </c>
      <c r="H60" s="1471" t="s">
        <v>1539</v>
      </c>
      <c r="I60" s="1467" t="s">
        <v>46</v>
      </c>
      <c r="J60" s="1470"/>
      <c r="K60" s="1468">
        <v>1410</v>
      </c>
      <c r="L60" s="1468">
        <v>820</v>
      </c>
      <c r="M60" s="1469" t="s">
        <v>34</v>
      </c>
      <c r="N60" s="1468">
        <v>150</v>
      </c>
      <c r="O60" s="1468">
        <v>200</v>
      </c>
      <c r="P60" s="1468">
        <v>210</v>
      </c>
      <c r="Q60" s="1468">
        <v>260</v>
      </c>
      <c r="R60" s="1468">
        <v>250</v>
      </c>
      <c r="S60" s="94"/>
    </row>
    <row r="61" spans="1:19" ht="12" customHeight="1">
      <c r="A61" s="120" t="s">
        <v>565</v>
      </c>
      <c r="B61" s="120" t="s">
        <v>24</v>
      </c>
      <c r="C61" s="120" t="s">
        <v>25</v>
      </c>
      <c r="D61" s="120" t="s">
        <v>26</v>
      </c>
      <c r="E61" s="120"/>
      <c r="F61" s="101">
        <v>35</v>
      </c>
      <c r="H61" s="1471" t="s">
        <v>1540</v>
      </c>
      <c r="I61" s="1467" t="s">
        <v>1541</v>
      </c>
      <c r="J61" s="1470"/>
      <c r="K61" s="1468">
        <v>240</v>
      </c>
      <c r="L61" s="1468">
        <v>140</v>
      </c>
      <c r="M61" s="1469" t="s">
        <v>34</v>
      </c>
      <c r="N61" s="1469" t="s">
        <v>34</v>
      </c>
      <c r="O61" s="1468">
        <v>80</v>
      </c>
      <c r="P61" s="1468">
        <v>50</v>
      </c>
      <c r="Q61" s="1469" t="s">
        <v>34</v>
      </c>
      <c r="R61" s="1468">
        <v>30</v>
      </c>
      <c r="S61" s="94"/>
    </row>
    <row r="62" spans="1:19" ht="12" customHeight="1">
      <c r="A62" s="120" t="s">
        <v>565</v>
      </c>
      <c r="B62" s="120" t="s">
        <v>24</v>
      </c>
      <c r="C62" s="120" t="s">
        <v>25</v>
      </c>
      <c r="D62" s="120" t="s">
        <v>26</v>
      </c>
      <c r="E62" s="120"/>
      <c r="F62" s="101">
        <v>36</v>
      </c>
      <c r="H62" s="1471" t="s">
        <v>1542</v>
      </c>
      <c r="I62" s="1467" t="s">
        <v>49</v>
      </c>
      <c r="J62" s="1470"/>
      <c r="K62" s="1468">
        <v>1170</v>
      </c>
      <c r="L62" s="1468">
        <v>680</v>
      </c>
      <c r="M62" s="1469" t="s">
        <v>34</v>
      </c>
      <c r="N62" s="1468">
        <v>150</v>
      </c>
      <c r="O62" s="1468">
        <v>120</v>
      </c>
      <c r="P62" s="1468">
        <v>150</v>
      </c>
      <c r="Q62" s="1468">
        <v>260</v>
      </c>
      <c r="R62" s="1468">
        <v>220</v>
      </c>
      <c r="S62" s="94"/>
    </row>
    <row r="63" spans="1:19" s="94" customFormat="1" ht="12" customHeight="1">
      <c r="A63" s="449" t="s">
        <v>565</v>
      </c>
      <c r="B63" s="449" t="s">
        <v>24</v>
      </c>
      <c r="C63" s="449" t="s">
        <v>25</v>
      </c>
      <c r="D63" s="449" t="s">
        <v>26</v>
      </c>
      <c r="E63" s="449"/>
      <c r="F63" s="101">
        <v>37</v>
      </c>
      <c r="H63" s="1471" t="s">
        <v>1543</v>
      </c>
      <c r="I63" s="1467" t="s">
        <v>50</v>
      </c>
      <c r="J63" s="1470"/>
      <c r="K63" s="1469" t="s">
        <v>34</v>
      </c>
      <c r="L63" s="1469" t="s">
        <v>34</v>
      </c>
      <c r="M63" s="1469" t="s">
        <v>34</v>
      </c>
      <c r="N63" s="1469" t="s">
        <v>34</v>
      </c>
      <c r="O63" s="1469" t="s">
        <v>34</v>
      </c>
      <c r="P63" s="1469" t="s">
        <v>34</v>
      </c>
      <c r="Q63" s="1469" t="s">
        <v>34</v>
      </c>
      <c r="R63" s="1469" t="s">
        <v>34</v>
      </c>
    </row>
    <row r="64" spans="1:19" ht="12" customHeight="1">
      <c r="A64" s="120" t="s">
        <v>565</v>
      </c>
      <c r="B64" s="120" t="s">
        <v>24</v>
      </c>
      <c r="C64" s="120" t="s">
        <v>25</v>
      </c>
      <c r="D64" s="120" t="s">
        <v>26</v>
      </c>
      <c r="E64" s="120"/>
      <c r="F64" s="101">
        <v>38</v>
      </c>
      <c r="H64" s="1471" t="s">
        <v>1765</v>
      </c>
      <c r="I64" s="1467" t="s">
        <v>566</v>
      </c>
      <c r="J64" s="1470"/>
      <c r="K64" s="1468">
        <v>70</v>
      </c>
      <c r="L64" s="1468">
        <v>70</v>
      </c>
      <c r="M64" s="1468">
        <v>30</v>
      </c>
      <c r="N64" s="1468">
        <v>40</v>
      </c>
      <c r="O64" s="1469" t="s">
        <v>34</v>
      </c>
      <c r="P64" s="1469" t="s">
        <v>34</v>
      </c>
      <c r="Q64" s="1469" t="s">
        <v>34</v>
      </c>
      <c r="R64" s="1469" t="s">
        <v>34</v>
      </c>
      <c r="S64" s="94"/>
    </row>
    <row r="65" spans="1:21" s="94" customFormat="1" ht="12" customHeight="1">
      <c r="A65" s="449" t="s">
        <v>565</v>
      </c>
      <c r="B65" s="449" t="s">
        <v>24</v>
      </c>
      <c r="C65" s="449" t="s">
        <v>25</v>
      </c>
      <c r="D65" s="449" t="s">
        <v>26</v>
      </c>
      <c r="E65" s="449"/>
      <c r="F65" s="101">
        <v>39</v>
      </c>
      <c r="H65" s="1471" t="s">
        <v>1763</v>
      </c>
      <c r="I65" s="1467" t="s">
        <v>1544</v>
      </c>
      <c r="J65" s="1470"/>
      <c r="K65" s="1469" t="s">
        <v>34</v>
      </c>
      <c r="L65" s="1469" t="s">
        <v>34</v>
      </c>
      <c r="M65" s="1469" t="s">
        <v>34</v>
      </c>
      <c r="N65" s="1469" t="s">
        <v>34</v>
      </c>
      <c r="O65" s="1469" t="s">
        <v>34</v>
      </c>
      <c r="P65" s="1469" t="s">
        <v>34</v>
      </c>
      <c r="Q65" s="1469" t="s">
        <v>34</v>
      </c>
      <c r="R65" s="1469" t="s">
        <v>34</v>
      </c>
    </row>
    <row r="66" spans="1:21" ht="6" customHeight="1">
      <c r="F66" s="174"/>
      <c r="H66" s="448"/>
      <c r="I66" s="448"/>
      <c r="J66" s="447"/>
      <c r="K66" s="446"/>
      <c r="L66" s="445"/>
      <c r="M66" s="445"/>
      <c r="N66" s="445"/>
      <c r="O66" s="445"/>
      <c r="P66" s="445"/>
      <c r="Q66" s="445"/>
      <c r="R66" s="445"/>
      <c r="S66" s="237"/>
      <c r="T66" s="288"/>
      <c r="U66" s="288"/>
    </row>
    <row r="67" spans="1:21" ht="6" customHeight="1">
      <c r="F67" s="174"/>
      <c r="H67" s="440"/>
      <c r="I67" s="440"/>
      <c r="J67" s="440"/>
      <c r="K67" s="439"/>
      <c r="L67" s="438"/>
      <c r="M67" s="438"/>
      <c r="N67" s="438"/>
      <c r="O67" s="438"/>
      <c r="P67" s="438"/>
      <c r="Q67" s="438"/>
      <c r="R67" s="438"/>
      <c r="S67" s="94"/>
    </row>
    <row r="68" spans="1:21" ht="12" customHeight="1">
      <c r="F68" s="174"/>
      <c r="H68" s="444" t="s">
        <v>563</v>
      </c>
      <c r="I68" s="440"/>
      <c r="J68" s="440"/>
      <c r="K68" s="442" t="s">
        <v>562</v>
      </c>
      <c r="L68" s="441"/>
      <c r="M68" s="439"/>
      <c r="N68" s="438"/>
      <c r="O68" s="438"/>
      <c r="P68" s="438"/>
      <c r="Q68" s="438"/>
      <c r="R68" s="438"/>
      <c r="S68" s="94"/>
    </row>
    <row r="69" spans="1:21" ht="12" customHeight="1">
      <c r="F69" s="174"/>
      <c r="H69" s="443" t="s">
        <v>561</v>
      </c>
      <c r="I69" s="440"/>
      <c r="J69" s="440"/>
      <c r="K69" s="442" t="s">
        <v>560</v>
      </c>
      <c r="L69" s="441"/>
      <c r="M69" s="439"/>
      <c r="N69" s="438"/>
      <c r="O69" s="438"/>
      <c r="P69" s="438"/>
      <c r="Q69" s="438"/>
      <c r="R69" s="438"/>
      <c r="S69" s="94"/>
    </row>
    <row r="70" spans="1:21" ht="12" customHeight="1">
      <c r="F70" s="102"/>
      <c r="H70" s="440"/>
      <c r="I70" s="440"/>
      <c r="J70" s="440"/>
      <c r="K70" s="439"/>
      <c r="L70" s="438"/>
      <c r="M70" s="438"/>
      <c r="N70" s="438"/>
      <c r="O70" s="438"/>
      <c r="P70" s="438"/>
      <c r="Q70" s="438"/>
      <c r="R70" s="438"/>
      <c r="S70" s="94"/>
    </row>
    <row r="71" spans="1:21" ht="12" customHeight="1">
      <c r="H71" s="440"/>
      <c r="I71" s="440"/>
      <c r="J71" s="440"/>
      <c r="K71" s="439"/>
      <c r="L71" s="438"/>
      <c r="M71" s="438"/>
      <c r="N71" s="438"/>
      <c r="O71" s="438"/>
      <c r="P71" s="438"/>
      <c r="Q71" s="438"/>
      <c r="R71" s="438"/>
      <c r="S71" s="94"/>
    </row>
    <row r="72" spans="1:21" ht="12" customHeight="1">
      <c r="H72" s="440"/>
      <c r="I72" s="440"/>
      <c r="J72" s="440"/>
      <c r="K72" s="439"/>
      <c r="L72" s="438"/>
      <c r="M72" s="438"/>
      <c r="N72" s="438"/>
      <c r="O72" s="438"/>
      <c r="P72" s="438"/>
      <c r="Q72" s="438"/>
      <c r="R72" s="438"/>
      <c r="S72" s="94"/>
    </row>
    <row r="73" spans="1:21" ht="12" customHeight="1">
      <c r="H73" s="440"/>
      <c r="I73" s="440"/>
      <c r="J73" s="440"/>
      <c r="K73" s="439"/>
      <c r="L73" s="438"/>
      <c r="M73" s="438"/>
      <c r="N73" s="438"/>
      <c r="O73" s="438"/>
      <c r="P73" s="438"/>
      <c r="Q73" s="438"/>
      <c r="R73" s="438"/>
      <c r="S73" s="94"/>
    </row>
    <row r="74" spans="1:21" ht="12" customHeight="1">
      <c r="H74" s="440"/>
      <c r="I74" s="440"/>
      <c r="J74" s="440"/>
      <c r="K74" s="439"/>
      <c r="L74" s="438"/>
      <c r="M74" s="438"/>
      <c r="N74" s="438"/>
      <c r="O74" s="438"/>
      <c r="P74" s="438"/>
      <c r="Q74" s="438"/>
      <c r="R74" s="438"/>
      <c r="S74" s="94"/>
    </row>
    <row r="75" spans="1:21" ht="12" customHeight="1">
      <c r="H75" s="440"/>
      <c r="I75" s="440"/>
      <c r="J75" s="440"/>
      <c r="K75" s="439"/>
      <c r="L75" s="438"/>
      <c r="M75" s="438"/>
      <c r="N75" s="438"/>
      <c r="O75" s="438"/>
      <c r="P75" s="438"/>
      <c r="Q75" s="438"/>
      <c r="R75" s="438"/>
      <c r="S75" s="94"/>
    </row>
    <row r="76" spans="1:21" ht="12" customHeight="1">
      <c r="H76" s="440"/>
      <c r="I76" s="440"/>
      <c r="J76" s="440"/>
      <c r="K76" s="439"/>
      <c r="L76" s="438"/>
      <c r="M76" s="438"/>
      <c r="N76" s="438"/>
      <c r="O76" s="438"/>
      <c r="P76" s="438"/>
      <c r="Q76" s="438"/>
      <c r="R76" s="438"/>
      <c r="S76" s="94"/>
    </row>
    <row r="77" spans="1:21" ht="12" customHeight="1">
      <c r="H77" s="440"/>
      <c r="I77" s="440"/>
      <c r="J77" s="440"/>
      <c r="K77" s="439"/>
      <c r="L77" s="438"/>
      <c r="M77" s="438"/>
      <c r="N77" s="438"/>
      <c r="O77" s="438"/>
      <c r="P77" s="438"/>
      <c r="Q77" s="438"/>
      <c r="R77" s="438"/>
      <c r="S77" s="94"/>
    </row>
    <row r="78" spans="1:21" ht="12" customHeight="1">
      <c r="H78" s="440"/>
      <c r="I78" s="440"/>
      <c r="J78" s="440"/>
      <c r="K78" s="439"/>
      <c r="L78" s="438"/>
      <c r="M78" s="438"/>
      <c r="N78" s="438"/>
      <c r="O78" s="438"/>
      <c r="P78" s="438"/>
      <c r="Q78" s="438"/>
      <c r="R78" s="438"/>
      <c r="S78" s="94"/>
    </row>
    <row r="79" spans="1:21" ht="12" customHeight="1">
      <c r="H79" s="440"/>
      <c r="I79" s="440"/>
      <c r="J79" s="440"/>
      <c r="K79" s="439"/>
      <c r="L79" s="438"/>
      <c r="M79" s="438"/>
      <c r="N79" s="438"/>
      <c r="O79" s="438"/>
      <c r="P79" s="438"/>
      <c r="Q79" s="438"/>
      <c r="R79" s="438"/>
      <c r="S79" s="94"/>
    </row>
    <row r="80" spans="1:21" ht="12" customHeight="1">
      <c r="H80" s="440"/>
      <c r="I80" s="440"/>
      <c r="J80" s="440"/>
      <c r="K80" s="439"/>
      <c r="L80" s="438"/>
      <c r="M80" s="438"/>
      <c r="N80" s="438"/>
      <c r="O80" s="438"/>
      <c r="P80" s="438"/>
      <c r="Q80" s="438"/>
      <c r="R80" s="438"/>
      <c r="S80" s="94"/>
    </row>
    <row r="81" spans="8:19" ht="12" customHeight="1">
      <c r="H81" s="440"/>
      <c r="I81" s="440"/>
      <c r="J81" s="440"/>
      <c r="K81" s="439"/>
      <c r="L81" s="438"/>
      <c r="M81" s="438"/>
      <c r="N81" s="438"/>
      <c r="O81" s="438"/>
      <c r="P81" s="438"/>
      <c r="Q81" s="438"/>
      <c r="R81" s="438"/>
      <c r="S81" s="94"/>
    </row>
    <row r="82" spans="8:19" ht="12" customHeight="1">
      <c r="H82" s="440"/>
      <c r="I82" s="440"/>
      <c r="J82" s="440"/>
      <c r="K82" s="439"/>
      <c r="L82" s="438"/>
      <c r="M82" s="438"/>
      <c r="N82" s="438"/>
      <c r="O82" s="438"/>
      <c r="P82" s="438"/>
      <c r="Q82" s="438"/>
      <c r="R82" s="438"/>
      <c r="S82" s="94"/>
    </row>
    <row r="83" spans="8:19" ht="12" customHeight="1">
      <c r="H83" s="440"/>
      <c r="I83" s="440"/>
      <c r="J83" s="440"/>
      <c r="K83" s="439"/>
      <c r="L83" s="438"/>
      <c r="M83" s="438"/>
      <c r="N83" s="438"/>
      <c r="O83" s="438"/>
      <c r="P83" s="438"/>
      <c r="Q83" s="438"/>
      <c r="R83" s="438"/>
      <c r="S83" s="94"/>
    </row>
    <row r="84" spans="8:19" ht="12" customHeight="1">
      <c r="H84" s="440"/>
      <c r="I84" s="440"/>
      <c r="J84" s="440"/>
      <c r="K84" s="439"/>
      <c r="L84" s="438"/>
      <c r="M84" s="438"/>
      <c r="N84" s="438"/>
      <c r="O84" s="438"/>
      <c r="P84" s="438"/>
      <c r="Q84" s="438"/>
      <c r="R84" s="438"/>
      <c r="S84" s="94"/>
    </row>
    <row r="85" spans="8:19" ht="12" customHeight="1">
      <c r="H85" s="440"/>
      <c r="I85" s="440"/>
      <c r="J85" s="440"/>
      <c r="K85" s="439"/>
      <c r="L85" s="438"/>
      <c r="M85" s="438"/>
      <c r="N85" s="438"/>
      <c r="O85" s="438"/>
      <c r="P85" s="438"/>
      <c r="Q85" s="438"/>
      <c r="R85" s="438"/>
      <c r="S85" s="94"/>
    </row>
    <row r="86" spans="8:19" ht="12" customHeight="1">
      <c r="H86" s="440"/>
      <c r="I86" s="440"/>
      <c r="J86" s="440"/>
      <c r="K86" s="439"/>
      <c r="L86" s="438"/>
      <c r="M86" s="438"/>
      <c r="N86" s="438"/>
      <c r="O86" s="438"/>
      <c r="P86" s="438"/>
      <c r="Q86" s="438"/>
      <c r="R86" s="438"/>
      <c r="S86" s="94"/>
    </row>
    <row r="87" spans="8:19" ht="12" customHeight="1">
      <c r="H87" s="440"/>
      <c r="I87" s="440"/>
      <c r="J87" s="440"/>
      <c r="K87" s="439"/>
      <c r="L87" s="438"/>
      <c r="M87" s="438"/>
      <c r="N87" s="438"/>
      <c r="O87" s="438"/>
      <c r="P87" s="438"/>
      <c r="Q87" s="438"/>
      <c r="R87" s="438"/>
      <c r="S87" s="94"/>
    </row>
    <row r="88" spans="8:19" ht="12" customHeight="1">
      <c r="H88" s="440"/>
      <c r="I88" s="440"/>
      <c r="J88" s="440"/>
      <c r="K88" s="439"/>
      <c r="L88" s="438"/>
      <c r="M88" s="438"/>
      <c r="N88" s="438"/>
      <c r="O88" s="438"/>
      <c r="P88" s="438"/>
      <c r="Q88" s="438"/>
      <c r="R88" s="438"/>
      <c r="S88" s="94"/>
    </row>
    <row r="89" spans="8:19" ht="12" customHeight="1">
      <c r="H89" s="440"/>
      <c r="I89" s="440"/>
      <c r="J89" s="440"/>
      <c r="K89" s="439"/>
      <c r="L89" s="438"/>
      <c r="M89" s="438"/>
      <c r="N89" s="438"/>
      <c r="O89" s="438"/>
      <c r="P89" s="438"/>
      <c r="Q89" s="438"/>
      <c r="R89" s="438"/>
      <c r="S89" s="94"/>
    </row>
    <row r="90" spans="8:19" ht="12" customHeight="1">
      <c r="H90" s="440"/>
      <c r="I90" s="440"/>
      <c r="J90" s="440"/>
      <c r="K90" s="439"/>
      <c r="L90" s="438"/>
      <c r="M90" s="438"/>
      <c r="N90" s="438"/>
      <c r="O90" s="438"/>
      <c r="P90" s="438"/>
      <c r="Q90" s="438"/>
      <c r="R90" s="438"/>
      <c r="S90" s="94"/>
    </row>
    <row r="91" spans="8:19" ht="12" customHeight="1">
      <c r="H91" s="440"/>
      <c r="I91" s="440"/>
      <c r="J91" s="440"/>
      <c r="K91" s="439"/>
      <c r="L91" s="438"/>
      <c r="M91" s="438"/>
      <c r="N91" s="438"/>
      <c r="O91" s="438"/>
      <c r="P91" s="438"/>
      <c r="Q91" s="438"/>
      <c r="R91" s="438"/>
      <c r="S91" s="94"/>
    </row>
    <row r="92" spans="8:19" ht="12" customHeight="1">
      <c r="H92" s="440"/>
      <c r="I92" s="440"/>
      <c r="J92" s="440"/>
      <c r="K92" s="439"/>
      <c r="L92" s="438"/>
      <c r="M92" s="438"/>
      <c r="N92" s="438"/>
      <c r="O92" s="438"/>
      <c r="P92" s="438"/>
      <c r="Q92" s="438"/>
      <c r="R92" s="438"/>
      <c r="S92" s="94"/>
    </row>
    <row r="93" spans="8:19" ht="12" customHeight="1">
      <c r="H93" s="440"/>
      <c r="I93" s="440"/>
      <c r="J93" s="440"/>
      <c r="K93" s="439"/>
      <c r="L93" s="438"/>
      <c r="M93" s="438"/>
      <c r="N93" s="438"/>
      <c r="O93" s="438"/>
      <c r="P93" s="438"/>
      <c r="Q93" s="438"/>
      <c r="R93" s="438"/>
      <c r="S93" s="94"/>
    </row>
    <row r="94" spans="8:19" ht="12" customHeight="1">
      <c r="H94" s="440"/>
      <c r="I94" s="440"/>
      <c r="J94" s="440"/>
      <c r="K94" s="439"/>
      <c r="L94" s="438"/>
      <c r="M94" s="438"/>
      <c r="N94" s="438"/>
      <c r="O94" s="438"/>
      <c r="P94" s="438"/>
      <c r="Q94" s="438"/>
      <c r="R94" s="438"/>
      <c r="S94" s="94"/>
    </row>
    <row r="95" spans="8:19" ht="12" customHeight="1">
      <c r="H95" s="440"/>
      <c r="I95" s="440"/>
      <c r="J95" s="440"/>
      <c r="K95" s="439"/>
      <c r="L95" s="438"/>
      <c r="M95" s="438"/>
      <c r="N95" s="438"/>
      <c r="O95" s="438"/>
      <c r="P95" s="438"/>
      <c r="Q95" s="438"/>
      <c r="R95" s="438"/>
      <c r="S95" s="94"/>
    </row>
    <row r="96" spans="8:19" ht="12" customHeight="1">
      <c r="H96" s="440"/>
      <c r="I96" s="440"/>
      <c r="J96" s="440"/>
      <c r="K96" s="439"/>
      <c r="L96" s="438"/>
      <c r="M96" s="438"/>
      <c r="N96" s="438"/>
      <c r="O96" s="438"/>
      <c r="P96" s="438"/>
      <c r="Q96" s="438"/>
      <c r="R96" s="438"/>
      <c r="S96" s="94"/>
    </row>
    <row r="97" spans="8:19" ht="12" customHeight="1">
      <c r="H97" s="440"/>
      <c r="I97" s="440"/>
      <c r="J97" s="440"/>
      <c r="K97" s="439"/>
      <c r="L97" s="438"/>
      <c r="M97" s="438"/>
      <c r="N97" s="438"/>
      <c r="O97" s="438"/>
      <c r="P97" s="438"/>
      <c r="Q97" s="438"/>
      <c r="R97" s="438"/>
      <c r="S97" s="94"/>
    </row>
    <row r="98" spans="8:19" ht="12" customHeight="1">
      <c r="H98" s="440"/>
      <c r="I98" s="440"/>
      <c r="J98" s="440"/>
      <c r="K98" s="439"/>
      <c r="L98" s="438"/>
      <c r="M98" s="438"/>
      <c r="N98" s="438"/>
      <c r="O98" s="438"/>
      <c r="P98" s="438"/>
      <c r="Q98" s="438"/>
      <c r="R98" s="438"/>
      <c r="S98" s="94"/>
    </row>
    <row r="99" spans="8:19" ht="12" customHeight="1">
      <c r="H99" s="440"/>
      <c r="I99" s="440"/>
      <c r="J99" s="440"/>
      <c r="K99" s="439"/>
      <c r="L99" s="438"/>
      <c r="M99" s="438"/>
      <c r="N99" s="438"/>
      <c r="O99" s="438"/>
      <c r="P99" s="438"/>
      <c r="Q99" s="438"/>
      <c r="R99" s="438"/>
      <c r="S99" s="94"/>
    </row>
    <row r="100" spans="8:19" ht="12" customHeight="1">
      <c r="H100" s="440"/>
      <c r="I100" s="440"/>
      <c r="J100" s="440"/>
      <c r="K100" s="439"/>
      <c r="L100" s="438"/>
      <c r="M100" s="438"/>
      <c r="N100" s="438"/>
      <c r="O100" s="438"/>
      <c r="P100" s="438"/>
      <c r="Q100" s="438"/>
      <c r="R100" s="438"/>
      <c r="S100" s="94"/>
    </row>
    <row r="101" spans="8:19" ht="12" customHeight="1">
      <c r="H101" s="440"/>
      <c r="I101" s="440"/>
      <c r="J101" s="440"/>
      <c r="K101" s="439"/>
      <c r="L101" s="438"/>
      <c r="M101" s="438"/>
      <c r="N101" s="438"/>
      <c r="O101" s="438"/>
      <c r="P101" s="438"/>
      <c r="Q101" s="438"/>
      <c r="R101" s="438"/>
      <c r="S101" s="94"/>
    </row>
    <row r="102" spans="8:19" ht="12" customHeight="1">
      <c r="H102" s="440"/>
      <c r="I102" s="440"/>
      <c r="J102" s="440"/>
      <c r="K102" s="439"/>
      <c r="L102" s="438"/>
      <c r="M102" s="438"/>
      <c r="N102" s="438"/>
      <c r="O102" s="438"/>
      <c r="P102" s="438"/>
      <c r="Q102" s="438"/>
      <c r="R102" s="438"/>
      <c r="S102" s="94"/>
    </row>
    <row r="103" spans="8:19" ht="12" customHeight="1">
      <c r="H103" s="440"/>
      <c r="I103" s="440"/>
      <c r="J103" s="440"/>
      <c r="K103" s="439"/>
      <c r="L103" s="438"/>
      <c r="M103" s="438"/>
      <c r="N103" s="438"/>
      <c r="O103" s="438"/>
      <c r="P103" s="438"/>
      <c r="Q103" s="438"/>
      <c r="R103" s="438"/>
      <c r="S103" s="94"/>
    </row>
    <row r="104" spans="8:19" ht="12" customHeight="1">
      <c r="H104" s="440"/>
      <c r="I104" s="440"/>
      <c r="J104" s="440"/>
      <c r="K104" s="439"/>
      <c r="L104" s="438"/>
      <c r="M104" s="438"/>
      <c r="N104" s="438"/>
      <c r="O104" s="438"/>
      <c r="P104" s="438"/>
      <c r="Q104" s="438"/>
      <c r="R104" s="438"/>
      <c r="S104" s="94"/>
    </row>
    <row r="105" spans="8:19" ht="12" customHeight="1">
      <c r="H105" s="440"/>
      <c r="I105" s="440"/>
      <c r="J105" s="440"/>
      <c r="K105" s="439"/>
      <c r="L105" s="438"/>
      <c r="M105" s="438"/>
      <c r="N105" s="438"/>
      <c r="O105" s="438"/>
      <c r="P105" s="438"/>
      <c r="Q105" s="438"/>
      <c r="R105" s="438"/>
      <c r="S105" s="94"/>
    </row>
    <row r="106" spans="8:19" ht="12" customHeight="1">
      <c r="H106" s="440"/>
      <c r="I106" s="440"/>
      <c r="J106" s="440"/>
      <c r="K106" s="439"/>
      <c r="L106" s="438"/>
      <c r="M106" s="438"/>
      <c r="N106" s="438"/>
      <c r="O106" s="438"/>
      <c r="P106" s="438"/>
      <c r="Q106" s="438"/>
      <c r="R106" s="438"/>
      <c r="S106" s="94"/>
    </row>
    <row r="107" spans="8:19" ht="12" customHeight="1">
      <c r="H107" s="440"/>
      <c r="I107" s="440"/>
      <c r="J107" s="440"/>
      <c r="K107" s="439"/>
      <c r="L107" s="438"/>
      <c r="M107" s="438"/>
      <c r="N107" s="438"/>
      <c r="O107" s="438"/>
      <c r="P107" s="438"/>
      <c r="Q107" s="438"/>
      <c r="R107" s="438"/>
      <c r="S107" s="94"/>
    </row>
    <row r="108" spans="8:19" ht="12" customHeight="1">
      <c r="H108" s="440"/>
      <c r="I108" s="440"/>
      <c r="J108" s="440"/>
      <c r="K108" s="439"/>
      <c r="L108" s="438"/>
      <c r="M108" s="438"/>
      <c r="N108" s="438"/>
      <c r="O108" s="438"/>
      <c r="P108" s="438"/>
      <c r="Q108" s="438"/>
      <c r="R108" s="438"/>
      <c r="S108" s="94"/>
    </row>
    <row r="109" spans="8:19" ht="12" customHeight="1">
      <c r="H109" s="440"/>
      <c r="I109" s="440"/>
      <c r="J109" s="440"/>
      <c r="K109" s="439"/>
      <c r="L109" s="438"/>
      <c r="M109" s="438"/>
      <c r="N109" s="438"/>
      <c r="O109" s="438"/>
      <c r="P109" s="438"/>
      <c r="Q109" s="438"/>
      <c r="R109" s="438"/>
      <c r="S109" s="94"/>
    </row>
    <row r="110" spans="8:19" ht="12" customHeight="1">
      <c r="H110" s="440"/>
      <c r="I110" s="440"/>
      <c r="J110" s="440"/>
      <c r="K110" s="439"/>
      <c r="L110" s="438"/>
      <c r="M110" s="438"/>
      <c r="N110" s="438"/>
      <c r="O110" s="438"/>
      <c r="P110" s="438"/>
      <c r="Q110" s="438"/>
      <c r="R110" s="438"/>
      <c r="S110" s="94"/>
    </row>
    <row r="111" spans="8:19" ht="12" customHeight="1">
      <c r="H111" s="440"/>
      <c r="I111" s="440"/>
      <c r="J111" s="440"/>
      <c r="K111" s="439"/>
      <c r="L111" s="438"/>
      <c r="M111" s="438"/>
      <c r="N111" s="438"/>
      <c r="O111" s="438"/>
      <c r="P111" s="438"/>
      <c r="Q111" s="438"/>
      <c r="R111" s="438"/>
      <c r="S111" s="94"/>
    </row>
    <row r="112" spans="8:19" ht="12" customHeight="1">
      <c r="H112" s="440"/>
      <c r="I112" s="440"/>
      <c r="J112" s="440"/>
      <c r="K112" s="439"/>
      <c r="L112" s="438"/>
      <c r="M112" s="438"/>
      <c r="N112" s="438"/>
      <c r="O112" s="438"/>
      <c r="P112" s="438"/>
      <c r="Q112" s="438"/>
      <c r="R112" s="438"/>
      <c r="S112" s="94"/>
    </row>
    <row r="113" spans="8:19" ht="12" customHeight="1">
      <c r="H113" s="440"/>
      <c r="I113" s="440"/>
      <c r="J113" s="440"/>
      <c r="K113" s="439"/>
      <c r="L113" s="438"/>
      <c r="M113" s="438"/>
      <c r="N113" s="438"/>
      <c r="O113" s="438"/>
      <c r="P113" s="438"/>
      <c r="Q113" s="438"/>
      <c r="R113" s="438"/>
      <c r="S113" s="94"/>
    </row>
    <row r="114" spans="8:19" ht="12" customHeight="1">
      <c r="H114" s="440"/>
      <c r="I114" s="440"/>
      <c r="J114" s="440"/>
      <c r="K114" s="439"/>
      <c r="L114" s="438"/>
      <c r="M114" s="438"/>
      <c r="N114" s="438"/>
      <c r="O114" s="438"/>
      <c r="P114" s="438"/>
      <c r="Q114" s="438"/>
      <c r="R114" s="438"/>
      <c r="S114" s="94"/>
    </row>
    <row r="115" spans="8:19" ht="12" customHeight="1">
      <c r="H115" s="440"/>
      <c r="I115" s="440"/>
      <c r="J115" s="440"/>
      <c r="K115" s="439"/>
      <c r="L115" s="438"/>
      <c r="M115" s="438"/>
      <c r="N115" s="438"/>
      <c r="O115" s="438"/>
      <c r="P115" s="438"/>
      <c r="Q115" s="438"/>
      <c r="R115" s="438"/>
      <c r="S115" s="94"/>
    </row>
    <row r="116" spans="8:19" ht="12" customHeight="1">
      <c r="H116" s="440"/>
      <c r="I116" s="440"/>
      <c r="J116" s="440"/>
      <c r="K116" s="439"/>
      <c r="L116" s="438"/>
      <c r="M116" s="438"/>
      <c r="N116" s="438"/>
      <c r="O116" s="438"/>
      <c r="P116" s="438"/>
      <c r="Q116" s="438"/>
      <c r="R116" s="438"/>
      <c r="S116" s="94"/>
    </row>
    <row r="117" spans="8:19" ht="12" customHeight="1">
      <c r="H117" s="440"/>
      <c r="I117" s="440"/>
      <c r="J117" s="440"/>
      <c r="K117" s="439"/>
      <c r="L117" s="438"/>
      <c r="M117" s="438"/>
      <c r="N117" s="438"/>
      <c r="O117" s="438"/>
      <c r="P117" s="438"/>
      <c r="Q117" s="438"/>
      <c r="R117" s="438"/>
      <c r="S117" s="94"/>
    </row>
    <row r="118" spans="8:19" ht="12" customHeight="1">
      <c r="H118" s="440"/>
      <c r="I118" s="440"/>
      <c r="J118" s="440"/>
      <c r="K118" s="439"/>
      <c r="L118" s="438"/>
      <c r="M118" s="438"/>
      <c r="N118" s="438"/>
      <c r="O118" s="438"/>
      <c r="P118" s="438"/>
      <c r="Q118" s="438"/>
      <c r="R118" s="438"/>
      <c r="S118" s="94"/>
    </row>
    <row r="119" spans="8:19" ht="12" customHeight="1">
      <c r="H119" s="440"/>
      <c r="I119" s="440"/>
      <c r="J119" s="440"/>
      <c r="K119" s="439"/>
      <c r="L119" s="438"/>
      <c r="M119" s="438"/>
      <c r="N119" s="438"/>
      <c r="O119" s="438"/>
      <c r="P119" s="438"/>
      <c r="Q119" s="438"/>
      <c r="R119" s="438"/>
      <c r="S119" s="94"/>
    </row>
    <row r="120" spans="8:19" ht="12" customHeight="1">
      <c r="H120" s="440"/>
      <c r="I120" s="440"/>
      <c r="J120" s="440"/>
      <c r="K120" s="439"/>
      <c r="L120" s="438"/>
      <c r="M120" s="438"/>
      <c r="N120" s="438"/>
      <c r="O120" s="438"/>
      <c r="P120" s="438"/>
      <c r="Q120" s="438"/>
      <c r="R120" s="438"/>
      <c r="S120" s="94"/>
    </row>
    <row r="121" spans="8:19" ht="12" customHeight="1">
      <c r="H121" s="440"/>
      <c r="I121" s="440"/>
      <c r="J121" s="440"/>
      <c r="K121" s="439"/>
      <c r="L121" s="438"/>
      <c r="M121" s="438"/>
      <c r="N121" s="438"/>
      <c r="O121" s="438"/>
      <c r="P121" s="438"/>
      <c r="Q121" s="438"/>
      <c r="R121" s="438"/>
      <c r="S121" s="94"/>
    </row>
    <row r="122" spans="8:19" ht="12" customHeight="1">
      <c r="H122" s="440"/>
      <c r="I122" s="440"/>
      <c r="J122" s="440"/>
      <c r="K122" s="439"/>
      <c r="L122" s="438"/>
      <c r="M122" s="438"/>
      <c r="N122" s="438"/>
      <c r="O122" s="438"/>
      <c r="P122" s="438"/>
      <c r="Q122" s="438"/>
      <c r="R122" s="438"/>
      <c r="S122" s="94"/>
    </row>
    <row r="123" spans="8:19" ht="12" customHeight="1">
      <c r="H123" s="440"/>
      <c r="I123" s="440"/>
      <c r="J123" s="440"/>
      <c r="K123" s="439"/>
      <c r="L123" s="438"/>
      <c r="M123" s="438"/>
      <c r="N123" s="438"/>
      <c r="O123" s="438"/>
      <c r="P123" s="438"/>
      <c r="Q123" s="438"/>
      <c r="R123" s="438"/>
      <c r="S123" s="94"/>
    </row>
    <row r="124" spans="8:19" ht="12" customHeight="1">
      <c r="H124" s="440"/>
      <c r="I124" s="440"/>
      <c r="J124" s="440"/>
      <c r="K124" s="439"/>
      <c r="L124" s="438"/>
      <c r="M124" s="438"/>
      <c r="N124" s="438"/>
      <c r="O124" s="438"/>
      <c r="P124" s="438"/>
      <c r="Q124" s="438"/>
      <c r="R124" s="438"/>
      <c r="S124" s="94"/>
    </row>
    <row r="125" spans="8:19" ht="12" customHeight="1">
      <c r="H125" s="440"/>
      <c r="I125" s="440"/>
      <c r="J125" s="440"/>
      <c r="K125" s="439"/>
      <c r="L125" s="438"/>
      <c r="M125" s="438"/>
      <c r="N125" s="438"/>
      <c r="O125" s="438"/>
      <c r="P125" s="438"/>
      <c r="Q125" s="438"/>
      <c r="R125" s="438"/>
      <c r="S125" s="94"/>
    </row>
    <row r="126" spans="8:19" ht="12" customHeight="1">
      <c r="H126" s="440"/>
      <c r="I126" s="440"/>
      <c r="J126" s="440"/>
      <c r="K126" s="439"/>
      <c r="L126" s="438"/>
      <c r="M126" s="438"/>
      <c r="N126" s="438"/>
      <c r="O126" s="438"/>
      <c r="P126" s="438"/>
      <c r="Q126" s="438"/>
      <c r="R126" s="438"/>
      <c r="S126" s="94"/>
    </row>
    <row r="127" spans="8:19" ht="12" customHeight="1">
      <c r="H127" s="440"/>
      <c r="I127" s="440"/>
      <c r="J127" s="440"/>
      <c r="K127" s="439"/>
      <c r="L127" s="438"/>
      <c r="M127" s="438"/>
      <c r="N127" s="438"/>
      <c r="O127" s="438"/>
      <c r="P127" s="438"/>
      <c r="Q127" s="438"/>
      <c r="R127" s="438"/>
      <c r="S127" s="94"/>
    </row>
    <row r="128" spans="8:19" ht="12" customHeight="1">
      <c r="H128" s="440"/>
      <c r="I128" s="440"/>
      <c r="J128" s="440"/>
      <c r="K128" s="439"/>
      <c r="L128" s="438"/>
      <c r="M128" s="438"/>
      <c r="N128" s="438"/>
      <c r="O128" s="438"/>
      <c r="P128" s="438"/>
      <c r="Q128" s="438"/>
      <c r="R128" s="438"/>
      <c r="S128" s="94"/>
    </row>
    <row r="129" spans="8:19" ht="12" customHeight="1">
      <c r="H129" s="440"/>
      <c r="I129" s="440"/>
      <c r="J129" s="440"/>
      <c r="K129" s="439"/>
      <c r="L129" s="438"/>
      <c r="M129" s="438"/>
      <c r="N129" s="438"/>
      <c r="O129" s="438"/>
      <c r="P129" s="438"/>
      <c r="Q129" s="438"/>
      <c r="R129" s="438"/>
      <c r="S129" s="94"/>
    </row>
    <row r="130" spans="8:19" ht="12" customHeight="1">
      <c r="H130" s="440"/>
      <c r="I130" s="440"/>
      <c r="J130" s="440"/>
      <c r="K130" s="439"/>
      <c r="L130" s="438"/>
      <c r="M130" s="438"/>
      <c r="N130" s="438"/>
      <c r="O130" s="438"/>
      <c r="P130" s="438"/>
      <c r="Q130" s="438"/>
      <c r="R130" s="438"/>
      <c r="S130" s="94"/>
    </row>
    <row r="131" spans="8:19" ht="12" customHeight="1">
      <c r="H131" s="440"/>
      <c r="I131" s="440"/>
      <c r="J131" s="440"/>
      <c r="K131" s="439"/>
      <c r="L131" s="438"/>
      <c r="M131" s="438"/>
      <c r="N131" s="438"/>
      <c r="O131" s="438"/>
      <c r="P131" s="438"/>
      <c r="Q131" s="438"/>
      <c r="R131" s="438"/>
      <c r="S131" s="94"/>
    </row>
    <row r="132" spans="8:19" ht="12" customHeight="1">
      <c r="H132" s="440"/>
      <c r="I132" s="440"/>
      <c r="J132" s="440"/>
      <c r="K132" s="439"/>
      <c r="L132" s="438"/>
      <c r="M132" s="438"/>
      <c r="N132" s="438"/>
      <c r="O132" s="438"/>
      <c r="P132" s="438"/>
      <c r="Q132" s="438"/>
      <c r="R132" s="438"/>
      <c r="S132" s="94"/>
    </row>
    <row r="133" spans="8:19" ht="12" customHeight="1">
      <c r="H133" s="440"/>
      <c r="I133" s="440"/>
      <c r="J133" s="440"/>
      <c r="K133" s="439"/>
      <c r="L133" s="438"/>
      <c r="M133" s="438"/>
      <c r="N133" s="438"/>
      <c r="O133" s="438"/>
      <c r="P133" s="438"/>
      <c r="Q133" s="438"/>
      <c r="R133" s="438"/>
      <c r="S133" s="94"/>
    </row>
    <row r="134" spans="8:19" ht="12" customHeight="1">
      <c r="H134" s="440"/>
      <c r="I134" s="440"/>
      <c r="J134" s="440"/>
      <c r="K134" s="439"/>
      <c r="L134" s="438"/>
      <c r="M134" s="438"/>
      <c r="N134" s="438"/>
      <c r="O134" s="438"/>
      <c r="P134" s="438"/>
      <c r="Q134" s="438"/>
      <c r="R134" s="438"/>
      <c r="S134" s="94"/>
    </row>
    <row r="135" spans="8:19" ht="12" customHeight="1">
      <c r="H135" s="440"/>
      <c r="I135" s="440"/>
      <c r="J135" s="440"/>
      <c r="K135" s="439"/>
      <c r="L135" s="438"/>
      <c r="M135" s="438"/>
      <c r="N135" s="438"/>
      <c r="O135" s="438"/>
      <c r="P135" s="438"/>
      <c r="Q135" s="438"/>
      <c r="R135" s="438"/>
      <c r="S135" s="94"/>
    </row>
    <row r="136" spans="8:19" ht="12" customHeight="1">
      <c r="H136" s="440"/>
      <c r="I136" s="440"/>
      <c r="J136" s="440"/>
      <c r="K136" s="439"/>
      <c r="L136" s="438"/>
      <c r="M136" s="438"/>
      <c r="N136" s="438"/>
      <c r="O136" s="438"/>
      <c r="P136" s="438"/>
      <c r="Q136" s="438"/>
      <c r="R136" s="438"/>
      <c r="S136" s="94"/>
    </row>
    <row r="137" spans="8:19" ht="12" customHeight="1">
      <c r="H137" s="440"/>
      <c r="I137" s="440"/>
      <c r="J137" s="440"/>
      <c r="K137" s="439"/>
      <c r="L137" s="438"/>
      <c r="M137" s="438"/>
      <c r="N137" s="438"/>
      <c r="O137" s="438"/>
      <c r="P137" s="438"/>
      <c r="Q137" s="438"/>
      <c r="R137" s="438"/>
      <c r="S137" s="94"/>
    </row>
    <row r="138" spans="8:19" ht="12" customHeight="1">
      <c r="H138" s="440"/>
      <c r="I138" s="440"/>
      <c r="J138" s="440"/>
      <c r="K138" s="439"/>
      <c r="L138" s="438"/>
      <c r="M138" s="438"/>
      <c r="N138" s="438"/>
      <c r="O138" s="438"/>
      <c r="P138" s="438"/>
      <c r="Q138" s="438"/>
      <c r="R138" s="438"/>
      <c r="S138" s="94"/>
    </row>
    <row r="139" spans="8:19" ht="12" customHeight="1">
      <c r="H139" s="440"/>
      <c r="I139" s="440"/>
      <c r="J139" s="440"/>
      <c r="K139" s="439"/>
      <c r="L139" s="438"/>
      <c r="M139" s="438"/>
      <c r="N139" s="438"/>
      <c r="O139" s="438"/>
      <c r="P139" s="438"/>
      <c r="Q139" s="438"/>
      <c r="R139" s="438"/>
      <c r="S139" s="94"/>
    </row>
    <row r="140" spans="8:19" ht="12" customHeight="1">
      <c r="H140" s="440"/>
      <c r="I140" s="440"/>
      <c r="J140" s="440"/>
      <c r="K140" s="439"/>
      <c r="L140" s="438"/>
      <c r="M140" s="438"/>
      <c r="N140" s="438"/>
      <c r="O140" s="438"/>
      <c r="P140" s="438"/>
      <c r="Q140" s="438"/>
      <c r="R140" s="438"/>
      <c r="S140" s="94"/>
    </row>
    <row r="141" spans="8:19" ht="12" customHeight="1">
      <c r="H141" s="440"/>
      <c r="I141" s="440"/>
      <c r="J141" s="440"/>
      <c r="K141" s="439"/>
      <c r="L141" s="438"/>
      <c r="M141" s="438"/>
      <c r="N141" s="438"/>
      <c r="O141" s="438"/>
      <c r="P141" s="438"/>
      <c r="Q141" s="438"/>
      <c r="R141" s="438"/>
      <c r="S141" s="94"/>
    </row>
    <row r="142" spans="8:19" ht="12" customHeight="1">
      <c r="H142" s="440"/>
      <c r="I142" s="440"/>
      <c r="J142" s="440"/>
      <c r="K142" s="439"/>
      <c r="L142" s="438"/>
      <c r="M142" s="438"/>
      <c r="N142" s="438"/>
      <c r="O142" s="438"/>
      <c r="P142" s="438"/>
      <c r="Q142" s="438"/>
      <c r="R142" s="438"/>
      <c r="S142" s="94"/>
    </row>
    <row r="143" spans="8:19" ht="12" customHeight="1">
      <c r="H143" s="440"/>
      <c r="I143" s="440"/>
      <c r="J143" s="440"/>
      <c r="K143" s="439"/>
      <c r="L143" s="438"/>
      <c r="M143" s="438"/>
      <c r="N143" s="438"/>
      <c r="O143" s="438"/>
      <c r="P143" s="438"/>
      <c r="Q143" s="438"/>
      <c r="R143" s="438"/>
      <c r="S143" s="94"/>
    </row>
    <row r="144" spans="8:19" ht="12" customHeight="1">
      <c r="H144" s="440"/>
      <c r="I144" s="440"/>
      <c r="J144" s="440"/>
      <c r="K144" s="439"/>
      <c r="L144" s="438"/>
      <c r="M144" s="438"/>
      <c r="N144" s="438"/>
      <c r="O144" s="438"/>
      <c r="P144" s="438"/>
      <c r="Q144" s="438"/>
      <c r="R144" s="438"/>
      <c r="S144" s="94"/>
    </row>
    <row r="145" spans="8:19" ht="12" customHeight="1">
      <c r="H145" s="440"/>
      <c r="I145" s="440"/>
      <c r="J145" s="440"/>
      <c r="K145" s="439"/>
      <c r="L145" s="438"/>
      <c r="M145" s="438"/>
      <c r="N145" s="438"/>
      <c r="O145" s="438"/>
      <c r="P145" s="438"/>
      <c r="Q145" s="438"/>
      <c r="R145" s="438"/>
      <c r="S145" s="94"/>
    </row>
    <row r="146" spans="8:19" ht="12" customHeight="1">
      <c r="H146" s="440"/>
      <c r="I146" s="440"/>
      <c r="J146" s="440"/>
      <c r="K146" s="439"/>
      <c r="L146" s="438"/>
      <c r="M146" s="438"/>
      <c r="N146" s="438"/>
      <c r="O146" s="438"/>
      <c r="P146" s="438"/>
      <c r="Q146" s="438"/>
      <c r="R146" s="438"/>
      <c r="S146" s="94"/>
    </row>
    <row r="147" spans="8:19" ht="12" customHeight="1">
      <c r="H147" s="440"/>
      <c r="I147" s="440"/>
      <c r="J147" s="440"/>
      <c r="K147" s="439"/>
      <c r="L147" s="438"/>
      <c r="M147" s="438"/>
      <c r="N147" s="438"/>
      <c r="O147" s="438"/>
      <c r="P147" s="438"/>
      <c r="Q147" s="438"/>
      <c r="R147" s="438"/>
      <c r="S147" s="94"/>
    </row>
    <row r="148" spans="8:19" ht="12" customHeight="1">
      <c r="H148" s="440"/>
      <c r="I148" s="440"/>
      <c r="J148" s="440"/>
      <c r="K148" s="439"/>
      <c r="L148" s="438"/>
      <c r="M148" s="438"/>
      <c r="N148" s="438"/>
      <c r="O148" s="438"/>
      <c r="P148" s="438"/>
      <c r="Q148" s="438"/>
      <c r="R148" s="438"/>
      <c r="S148" s="94"/>
    </row>
    <row r="149" spans="8:19" ht="12" customHeight="1">
      <c r="H149" s="440"/>
      <c r="I149" s="440"/>
      <c r="J149" s="440"/>
      <c r="K149" s="439"/>
      <c r="L149" s="438"/>
      <c r="M149" s="438"/>
      <c r="N149" s="438"/>
      <c r="O149" s="438"/>
      <c r="P149" s="438"/>
      <c r="Q149" s="438"/>
      <c r="R149" s="438"/>
      <c r="S149" s="94"/>
    </row>
    <row r="150" spans="8:19" ht="12" customHeight="1">
      <c r="H150" s="440"/>
      <c r="I150" s="440"/>
      <c r="J150" s="440"/>
      <c r="K150" s="439"/>
      <c r="L150" s="438"/>
      <c r="M150" s="438"/>
      <c r="N150" s="438"/>
      <c r="O150" s="438"/>
      <c r="P150" s="438"/>
      <c r="Q150" s="438"/>
      <c r="R150" s="438"/>
      <c r="S150" s="94"/>
    </row>
    <row r="151" spans="8:19" ht="12" customHeight="1">
      <c r="H151" s="440"/>
      <c r="I151" s="440"/>
      <c r="J151" s="440"/>
      <c r="K151" s="439"/>
      <c r="L151" s="438"/>
      <c r="M151" s="438"/>
      <c r="N151" s="438"/>
      <c r="O151" s="438"/>
      <c r="P151" s="438"/>
      <c r="Q151" s="438"/>
      <c r="R151" s="438"/>
      <c r="S151" s="94"/>
    </row>
    <row r="152" spans="8:19" ht="12" customHeight="1">
      <c r="H152" s="440"/>
      <c r="I152" s="440"/>
      <c r="J152" s="440"/>
      <c r="K152" s="439"/>
      <c r="L152" s="438"/>
      <c r="M152" s="438"/>
      <c r="N152" s="438"/>
      <c r="O152" s="438"/>
      <c r="P152" s="438"/>
      <c r="Q152" s="438"/>
      <c r="R152" s="438"/>
      <c r="S152" s="94"/>
    </row>
    <row r="153" spans="8:19" ht="12" customHeight="1">
      <c r="H153" s="440"/>
      <c r="I153" s="440"/>
      <c r="J153" s="440"/>
      <c r="K153" s="439"/>
      <c r="L153" s="438"/>
      <c r="M153" s="438"/>
      <c r="N153" s="438"/>
      <c r="O153" s="438"/>
      <c r="P153" s="438"/>
      <c r="Q153" s="438"/>
      <c r="R153" s="438"/>
      <c r="S153" s="94"/>
    </row>
    <row r="154" spans="8:19" ht="12" customHeight="1">
      <c r="H154" s="440"/>
      <c r="I154" s="440"/>
      <c r="J154" s="440"/>
      <c r="K154" s="439"/>
      <c r="L154" s="438"/>
      <c r="M154" s="438"/>
      <c r="N154" s="438"/>
      <c r="O154" s="438"/>
      <c r="P154" s="438"/>
      <c r="Q154" s="438"/>
      <c r="R154" s="438"/>
      <c r="S154" s="94"/>
    </row>
    <row r="155" spans="8:19" ht="12" customHeight="1">
      <c r="H155" s="440"/>
      <c r="I155" s="440"/>
      <c r="J155" s="440"/>
      <c r="K155" s="439"/>
      <c r="L155" s="438"/>
      <c r="M155" s="438"/>
      <c r="N155" s="438"/>
      <c r="O155" s="438"/>
      <c r="P155" s="438"/>
      <c r="Q155" s="438"/>
      <c r="R155" s="438"/>
      <c r="S155" s="94"/>
    </row>
    <row r="156" spans="8:19" ht="12" customHeight="1">
      <c r="H156" s="440"/>
      <c r="I156" s="440"/>
      <c r="J156" s="440"/>
      <c r="K156" s="439"/>
      <c r="L156" s="438"/>
      <c r="M156" s="438"/>
      <c r="N156" s="438"/>
      <c r="O156" s="438"/>
      <c r="P156" s="438"/>
      <c r="Q156" s="438"/>
      <c r="R156" s="438"/>
      <c r="S156" s="94"/>
    </row>
    <row r="157" spans="8:19" ht="12" customHeight="1">
      <c r="H157" s="440"/>
      <c r="I157" s="440"/>
      <c r="J157" s="440"/>
      <c r="K157" s="439"/>
      <c r="L157" s="438"/>
      <c r="M157" s="438"/>
      <c r="N157" s="438"/>
      <c r="O157" s="438"/>
      <c r="P157" s="438"/>
      <c r="Q157" s="438"/>
      <c r="R157" s="438"/>
      <c r="S157" s="94"/>
    </row>
    <row r="158" spans="8:19" ht="12" customHeight="1">
      <c r="H158" s="440"/>
      <c r="I158" s="440"/>
      <c r="J158" s="440"/>
      <c r="K158" s="439"/>
      <c r="L158" s="438"/>
      <c r="M158" s="438"/>
      <c r="N158" s="438"/>
      <c r="O158" s="438"/>
      <c r="P158" s="438"/>
      <c r="Q158" s="438"/>
      <c r="R158" s="438"/>
      <c r="S158" s="94"/>
    </row>
    <row r="159" spans="8:19" ht="12" customHeight="1">
      <c r="H159" s="440"/>
      <c r="I159" s="440"/>
      <c r="J159" s="440"/>
      <c r="K159" s="439"/>
      <c r="L159" s="438"/>
      <c r="M159" s="438"/>
      <c r="N159" s="438"/>
      <c r="O159" s="438"/>
      <c r="P159" s="438"/>
      <c r="Q159" s="438"/>
      <c r="R159" s="438"/>
      <c r="S159" s="94"/>
    </row>
    <row r="160" spans="8:19" ht="12" customHeight="1">
      <c r="H160" s="440"/>
      <c r="I160" s="440"/>
      <c r="J160" s="440"/>
      <c r="K160" s="439"/>
      <c r="L160" s="438"/>
      <c r="M160" s="438"/>
      <c r="N160" s="438"/>
      <c r="O160" s="438"/>
      <c r="P160" s="438"/>
      <c r="Q160" s="438"/>
      <c r="R160" s="438"/>
      <c r="S160" s="94"/>
    </row>
    <row r="161" spans="8:19" ht="12" customHeight="1">
      <c r="H161" s="440"/>
      <c r="I161" s="440"/>
      <c r="J161" s="440"/>
      <c r="K161" s="439"/>
      <c r="L161" s="438"/>
      <c r="M161" s="438"/>
      <c r="N161" s="438"/>
      <c r="O161" s="438"/>
      <c r="P161" s="438"/>
      <c r="Q161" s="438"/>
      <c r="R161" s="438"/>
      <c r="S161" s="94"/>
    </row>
    <row r="162" spans="8:19" ht="12" customHeight="1">
      <c r="H162" s="440"/>
      <c r="I162" s="440"/>
      <c r="J162" s="440"/>
      <c r="K162" s="439"/>
      <c r="L162" s="438"/>
      <c r="M162" s="438"/>
      <c r="N162" s="438"/>
      <c r="O162" s="438"/>
      <c r="P162" s="438"/>
      <c r="Q162" s="438"/>
      <c r="R162" s="438"/>
      <c r="S162" s="94"/>
    </row>
    <row r="163" spans="8:19" ht="12" customHeight="1">
      <c r="H163" s="440"/>
      <c r="I163" s="440"/>
      <c r="J163" s="440"/>
      <c r="K163" s="439"/>
      <c r="L163" s="438"/>
      <c r="M163" s="438"/>
      <c r="N163" s="438"/>
      <c r="O163" s="438"/>
      <c r="P163" s="438"/>
      <c r="Q163" s="438"/>
      <c r="R163" s="438"/>
      <c r="S163" s="94"/>
    </row>
    <row r="164" spans="8:19" ht="12" customHeight="1">
      <c r="H164" s="440"/>
      <c r="I164" s="440"/>
      <c r="J164" s="440"/>
      <c r="K164" s="439"/>
      <c r="L164" s="438"/>
      <c r="M164" s="438"/>
      <c r="N164" s="438"/>
      <c r="O164" s="438"/>
      <c r="P164" s="438"/>
      <c r="Q164" s="438"/>
      <c r="R164" s="438"/>
      <c r="S164" s="94"/>
    </row>
    <row r="165" spans="8:19" ht="12" customHeight="1">
      <c r="H165" s="440"/>
      <c r="I165" s="440"/>
      <c r="J165" s="440"/>
      <c r="K165" s="439"/>
      <c r="L165" s="438"/>
      <c r="M165" s="438"/>
      <c r="N165" s="438"/>
      <c r="O165" s="438"/>
      <c r="P165" s="438"/>
      <c r="Q165" s="438"/>
      <c r="R165" s="438"/>
      <c r="S165" s="94"/>
    </row>
    <row r="166" spans="8:19" ht="12" customHeight="1">
      <c r="H166" s="440"/>
      <c r="I166" s="440"/>
      <c r="J166" s="440"/>
      <c r="K166" s="439"/>
      <c r="L166" s="438"/>
      <c r="M166" s="438"/>
      <c r="N166" s="438"/>
      <c r="O166" s="438"/>
      <c r="P166" s="438"/>
      <c r="Q166" s="438"/>
      <c r="R166" s="438"/>
      <c r="S166" s="94"/>
    </row>
    <row r="167" spans="8:19" ht="12" customHeight="1">
      <c r="H167" s="440"/>
      <c r="I167" s="440"/>
      <c r="J167" s="440"/>
      <c r="K167" s="439"/>
      <c r="L167" s="438"/>
      <c r="M167" s="438"/>
      <c r="N167" s="438"/>
      <c r="O167" s="438"/>
      <c r="P167" s="438"/>
      <c r="Q167" s="438"/>
      <c r="R167" s="438"/>
      <c r="S167" s="94"/>
    </row>
    <row r="168" spans="8:19" ht="12" customHeight="1">
      <c r="H168" s="440"/>
      <c r="I168" s="440"/>
      <c r="J168" s="440"/>
      <c r="K168" s="439"/>
      <c r="L168" s="438"/>
      <c r="M168" s="438"/>
      <c r="N168" s="438"/>
      <c r="O168" s="438"/>
      <c r="P168" s="438"/>
      <c r="Q168" s="438"/>
      <c r="R168" s="438"/>
      <c r="S168" s="94"/>
    </row>
    <row r="169" spans="8:19" ht="12" customHeight="1">
      <c r="H169" s="440"/>
      <c r="I169" s="440"/>
      <c r="J169" s="440"/>
      <c r="K169" s="439"/>
      <c r="L169" s="438"/>
      <c r="M169" s="438"/>
      <c r="N169" s="438"/>
      <c r="O169" s="438"/>
      <c r="P169" s="438"/>
      <c r="Q169" s="438"/>
      <c r="R169" s="438"/>
      <c r="S169" s="94"/>
    </row>
    <row r="170" spans="8:19" ht="12" customHeight="1">
      <c r="H170" s="440"/>
      <c r="I170" s="440"/>
      <c r="J170" s="440"/>
      <c r="K170" s="439"/>
      <c r="L170" s="438"/>
      <c r="M170" s="438"/>
      <c r="N170" s="438"/>
      <c r="O170" s="438"/>
      <c r="P170" s="438"/>
      <c r="Q170" s="438"/>
      <c r="R170" s="438"/>
      <c r="S170" s="94"/>
    </row>
    <row r="171" spans="8:19" ht="12" customHeight="1">
      <c r="H171" s="440"/>
      <c r="I171" s="440"/>
      <c r="J171" s="440"/>
      <c r="K171" s="439"/>
      <c r="L171" s="438"/>
      <c r="M171" s="438"/>
      <c r="N171" s="438"/>
      <c r="O171" s="438"/>
      <c r="P171" s="438"/>
      <c r="Q171" s="438"/>
      <c r="R171" s="438"/>
      <c r="S171" s="94"/>
    </row>
    <row r="172" spans="8:19" ht="12" customHeight="1">
      <c r="H172" s="440"/>
      <c r="I172" s="440"/>
      <c r="J172" s="440"/>
      <c r="K172" s="439"/>
      <c r="L172" s="438"/>
      <c r="M172" s="438"/>
      <c r="N172" s="438"/>
      <c r="O172" s="438"/>
      <c r="P172" s="438"/>
      <c r="Q172" s="438"/>
      <c r="R172" s="438"/>
      <c r="S172" s="94"/>
    </row>
    <row r="173" spans="8:19" ht="12" customHeight="1">
      <c r="H173" s="440"/>
      <c r="I173" s="440"/>
      <c r="J173" s="440"/>
      <c r="K173" s="439"/>
      <c r="L173" s="438"/>
      <c r="M173" s="438"/>
      <c r="N173" s="438"/>
      <c r="O173" s="438"/>
      <c r="P173" s="438"/>
      <c r="Q173" s="438"/>
      <c r="R173" s="438"/>
      <c r="S173" s="94"/>
    </row>
    <row r="174" spans="8:19" ht="12" customHeight="1">
      <c r="H174" s="440"/>
      <c r="I174" s="440"/>
      <c r="J174" s="440"/>
      <c r="K174" s="439"/>
      <c r="L174" s="438"/>
      <c r="M174" s="438"/>
      <c r="N174" s="438"/>
      <c r="O174" s="438"/>
      <c r="P174" s="438"/>
      <c r="Q174" s="438"/>
      <c r="R174" s="438"/>
      <c r="S174" s="94"/>
    </row>
    <row r="175" spans="8:19" ht="12" customHeight="1">
      <c r="H175" s="440"/>
      <c r="I175" s="440"/>
      <c r="J175" s="440"/>
      <c r="K175" s="439"/>
      <c r="L175" s="438"/>
      <c r="M175" s="438"/>
      <c r="N175" s="438"/>
      <c r="O175" s="438"/>
      <c r="P175" s="438"/>
      <c r="Q175" s="438"/>
      <c r="R175" s="438"/>
      <c r="S175" s="94"/>
    </row>
    <row r="176" spans="8:19" ht="12" customHeight="1">
      <c r="H176" s="440"/>
      <c r="I176" s="440"/>
      <c r="J176" s="440"/>
      <c r="K176" s="439"/>
      <c r="L176" s="438"/>
      <c r="M176" s="438"/>
      <c r="N176" s="438"/>
      <c r="O176" s="438"/>
      <c r="P176" s="438"/>
      <c r="Q176" s="438"/>
      <c r="R176" s="438"/>
      <c r="S176" s="94"/>
    </row>
    <row r="177" spans="8:19" ht="12" customHeight="1">
      <c r="H177" s="440"/>
      <c r="I177" s="440"/>
      <c r="J177" s="440"/>
      <c r="K177" s="439"/>
      <c r="L177" s="438"/>
      <c r="M177" s="438"/>
      <c r="N177" s="438"/>
      <c r="O177" s="438"/>
      <c r="P177" s="438"/>
      <c r="Q177" s="438"/>
      <c r="R177" s="438"/>
      <c r="S177" s="94"/>
    </row>
    <row r="178" spans="8:19" ht="12" customHeight="1">
      <c r="H178" s="440"/>
      <c r="I178" s="440"/>
      <c r="J178" s="440"/>
      <c r="K178" s="439"/>
      <c r="L178" s="438"/>
      <c r="M178" s="438"/>
      <c r="N178" s="438"/>
      <c r="O178" s="438"/>
      <c r="P178" s="438"/>
      <c r="Q178" s="438"/>
      <c r="R178" s="438"/>
      <c r="S178" s="94"/>
    </row>
    <row r="179" spans="8:19" ht="12" customHeight="1">
      <c r="H179" s="440"/>
      <c r="I179" s="440"/>
      <c r="J179" s="440"/>
      <c r="K179" s="439"/>
      <c r="L179" s="438"/>
      <c r="M179" s="438"/>
      <c r="N179" s="438"/>
      <c r="O179" s="438"/>
      <c r="P179" s="438"/>
      <c r="Q179" s="438"/>
      <c r="R179" s="438"/>
      <c r="S179" s="94"/>
    </row>
    <row r="180" spans="8:19" ht="12" customHeight="1">
      <c r="H180" s="440"/>
      <c r="I180" s="440"/>
      <c r="J180" s="440"/>
      <c r="K180" s="439"/>
      <c r="L180" s="438"/>
      <c r="M180" s="438"/>
      <c r="N180" s="438"/>
      <c r="O180" s="438"/>
      <c r="P180" s="438"/>
      <c r="Q180" s="438"/>
      <c r="R180" s="438"/>
      <c r="S180" s="94"/>
    </row>
    <row r="181" spans="8:19" ht="12" customHeight="1">
      <c r="H181" s="440"/>
      <c r="I181" s="440"/>
      <c r="J181" s="440"/>
      <c r="K181" s="439"/>
      <c r="L181" s="438"/>
      <c r="M181" s="438"/>
      <c r="N181" s="438"/>
      <c r="O181" s="438"/>
      <c r="P181" s="438"/>
      <c r="Q181" s="438"/>
      <c r="R181" s="438"/>
      <c r="S181" s="94"/>
    </row>
    <row r="182" spans="8:19" ht="12" customHeight="1">
      <c r="H182" s="440"/>
      <c r="I182" s="440"/>
      <c r="J182" s="440"/>
      <c r="K182" s="439"/>
      <c r="L182" s="438"/>
      <c r="M182" s="438"/>
      <c r="N182" s="438"/>
      <c r="O182" s="438"/>
      <c r="P182" s="438"/>
      <c r="Q182" s="438"/>
      <c r="R182" s="438"/>
      <c r="S182" s="94"/>
    </row>
    <row r="183" spans="8:19" ht="12" customHeight="1">
      <c r="H183" s="440"/>
      <c r="I183" s="440"/>
      <c r="J183" s="440"/>
      <c r="K183" s="439"/>
      <c r="L183" s="438"/>
      <c r="M183" s="438"/>
      <c r="N183" s="438"/>
      <c r="O183" s="438"/>
      <c r="P183" s="438"/>
      <c r="Q183" s="438"/>
      <c r="R183" s="438"/>
      <c r="S183" s="94"/>
    </row>
    <row r="184" spans="8:19" ht="12" customHeight="1">
      <c r="H184" s="440"/>
      <c r="I184" s="440"/>
      <c r="J184" s="440"/>
      <c r="K184" s="439"/>
      <c r="L184" s="438"/>
      <c r="M184" s="438"/>
      <c r="N184" s="438"/>
      <c r="O184" s="438"/>
      <c r="P184" s="438"/>
      <c r="Q184" s="438"/>
      <c r="R184" s="438"/>
      <c r="S184" s="94"/>
    </row>
    <row r="185" spans="8:19" ht="12" customHeight="1">
      <c r="H185" s="440"/>
      <c r="I185" s="440"/>
      <c r="J185" s="440"/>
      <c r="K185" s="439"/>
      <c r="L185" s="438"/>
      <c r="M185" s="438"/>
      <c r="N185" s="438"/>
      <c r="O185" s="438"/>
      <c r="P185" s="438"/>
      <c r="Q185" s="438"/>
      <c r="R185" s="438"/>
      <c r="S185" s="94"/>
    </row>
    <row r="186" spans="8:19" ht="12" customHeight="1">
      <c r="H186" s="440"/>
      <c r="I186" s="440"/>
      <c r="J186" s="440"/>
      <c r="K186" s="439"/>
      <c r="L186" s="438"/>
      <c r="M186" s="438"/>
      <c r="N186" s="438"/>
      <c r="O186" s="438"/>
      <c r="P186" s="438"/>
      <c r="Q186" s="438"/>
      <c r="R186" s="438"/>
      <c r="S186" s="94"/>
    </row>
    <row r="187" spans="8:19" ht="12" customHeight="1">
      <c r="H187" s="440"/>
      <c r="I187" s="440"/>
      <c r="J187" s="440"/>
      <c r="K187" s="439"/>
      <c r="L187" s="438"/>
      <c r="M187" s="438"/>
      <c r="N187" s="438"/>
      <c r="O187" s="438"/>
      <c r="P187" s="438"/>
      <c r="Q187" s="438"/>
      <c r="R187" s="438"/>
      <c r="S187" s="94"/>
    </row>
    <row r="188" spans="8:19" ht="12" customHeight="1">
      <c r="H188" s="440"/>
      <c r="I188" s="440"/>
      <c r="J188" s="440"/>
      <c r="K188" s="439"/>
      <c r="L188" s="438"/>
      <c r="M188" s="438"/>
      <c r="N188" s="438"/>
      <c r="O188" s="438"/>
      <c r="P188" s="438"/>
      <c r="Q188" s="438"/>
      <c r="R188" s="438"/>
      <c r="S188" s="94"/>
    </row>
    <row r="189" spans="8:19" ht="12" customHeight="1">
      <c r="H189" s="440"/>
      <c r="I189" s="440"/>
      <c r="J189" s="440"/>
      <c r="K189" s="439"/>
      <c r="L189" s="438"/>
      <c r="M189" s="438"/>
      <c r="N189" s="438"/>
      <c r="O189" s="438"/>
      <c r="P189" s="438"/>
      <c r="Q189" s="438"/>
      <c r="R189" s="438"/>
      <c r="S189" s="94"/>
    </row>
    <row r="190" spans="8:19" ht="12" customHeight="1">
      <c r="H190" s="440"/>
      <c r="I190" s="440"/>
      <c r="J190" s="440"/>
      <c r="K190" s="439"/>
      <c r="L190" s="438"/>
      <c r="M190" s="438"/>
      <c r="N190" s="438"/>
      <c r="O190" s="438"/>
      <c r="P190" s="438"/>
      <c r="Q190" s="438"/>
      <c r="R190" s="438"/>
      <c r="S190" s="94"/>
    </row>
    <row r="191" spans="8:19" ht="12" customHeight="1">
      <c r="H191" s="440"/>
      <c r="I191" s="440"/>
      <c r="J191" s="440"/>
      <c r="K191" s="439"/>
      <c r="L191" s="438"/>
      <c r="M191" s="438"/>
      <c r="N191" s="438"/>
      <c r="O191" s="438"/>
      <c r="P191" s="438"/>
      <c r="Q191" s="438"/>
      <c r="R191" s="438"/>
      <c r="S191" s="94"/>
    </row>
    <row r="192" spans="8:19" ht="12" customHeight="1">
      <c r="H192" s="440"/>
      <c r="I192" s="440"/>
      <c r="J192" s="440"/>
      <c r="K192" s="439"/>
      <c r="L192" s="438"/>
      <c r="M192" s="438"/>
      <c r="N192" s="438"/>
      <c r="O192" s="438"/>
      <c r="P192" s="438"/>
      <c r="Q192" s="438"/>
      <c r="R192" s="438"/>
      <c r="S192" s="94"/>
    </row>
    <row r="193" spans="8:19" ht="12" customHeight="1">
      <c r="H193" s="440"/>
      <c r="I193" s="440"/>
      <c r="J193" s="440"/>
      <c r="K193" s="439"/>
      <c r="L193" s="438"/>
      <c r="M193" s="438"/>
      <c r="N193" s="438"/>
      <c r="O193" s="438"/>
      <c r="P193" s="438"/>
      <c r="Q193" s="438"/>
      <c r="R193" s="438"/>
      <c r="S193" s="94"/>
    </row>
    <row r="194" spans="8:19" ht="12" customHeight="1">
      <c r="H194" s="440"/>
      <c r="I194" s="440"/>
      <c r="J194" s="440"/>
      <c r="K194" s="439"/>
      <c r="L194" s="438"/>
      <c r="M194" s="438"/>
      <c r="N194" s="438"/>
      <c r="O194" s="438"/>
      <c r="P194" s="438"/>
      <c r="Q194" s="438"/>
      <c r="R194" s="438"/>
      <c r="S194" s="94"/>
    </row>
    <row r="195" spans="8:19" ht="12" customHeight="1">
      <c r="H195" s="440"/>
      <c r="I195" s="440"/>
      <c r="J195" s="440"/>
      <c r="K195" s="439"/>
      <c r="L195" s="438"/>
      <c r="M195" s="438"/>
      <c r="N195" s="438"/>
      <c r="O195" s="438"/>
      <c r="P195" s="438"/>
      <c r="Q195" s="438"/>
      <c r="R195" s="438"/>
      <c r="S195" s="94"/>
    </row>
    <row r="196" spans="8:19" ht="12" customHeight="1">
      <c r="H196" s="440"/>
      <c r="I196" s="440"/>
      <c r="J196" s="440"/>
      <c r="K196" s="439"/>
      <c r="L196" s="438"/>
      <c r="M196" s="438"/>
      <c r="N196" s="438"/>
      <c r="O196" s="438"/>
      <c r="P196" s="438"/>
      <c r="Q196" s="438"/>
      <c r="R196" s="438"/>
      <c r="S196" s="94"/>
    </row>
    <row r="197" spans="8:19" ht="12" customHeight="1">
      <c r="H197" s="440"/>
      <c r="I197" s="440"/>
      <c r="J197" s="440"/>
      <c r="K197" s="439"/>
      <c r="L197" s="438"/>
      <c r="M197" s="438"/>
      <c r="N197" s="438"/>
      <c r="O197" s="438"/>
      <c r="P197" s="438"/>
      <c r="Q197" s="438"/>
      <c r="R197" s="438"/>
      <c r="S197" s="94"/>
    </row>
    <row r="198" spans="8:19" ht="12" customHeight="1">
      <c r="H198" s="440"/>
      <c r="I198" s="440"/>
      <c r="J198" s="440"/>
      <c r="K198" s="439"/>
      <c r="L198" s="438"/>
      <c r="M198" s="438"/>
      <c r="N198" s="438"/>
      <c r="O198" s="438"/>
      <c r="P198" s="438"/>
      <c r="Q198" s="438"/>
      <c r="R198" s="438"/>
      <c r="S198" s="94"/>
    </row>
    <row r="199" spans="8:19" ht="12" customHeight="1">
      <c r="H199" s="440"/>
      <c r="I199" s="440"/>
      <c r="J199" s="440"/>
      <c r="K199" s="439"/>
      <c r="L199" s="438"/>
      <c r="M199" s="438"/>
      <c r="N199" s="438"/>
      <c r="O199" s="438"/>
      <c r="P199" s="438"/>
      <c r="Q199" s="438"/>
      <c r="R199" s="438"/>
      <c r="S199" s="94"/>
    </row>
    <row r="200" spans="8:19" ht="12" customHeight="1">
      <c r="H200" s="440"/>
      <c r="I200" s="440"/>
      <c r="J200" s="440"/>
      <c r="K200" s="439"/>
      <c r="L200" s="438"/>
      <c r="M200" s="438"/>
      <c r="N200" s="438"/>
      <c r="O200" s="438"/>
      <c r="P200" s="438"/>
      <c r="Q200" s="438"/>
      <c r="R200" s="438"/>
      <c r="S200" s="94"/>
    </row>
    <row r="201" spans="8:19" ht="12" customHeight="1">
      <c r="H201" s="440"/>
      <c r="I201" s="440"/>
      <c r="J201" s="440"/>
      <c r="K201" s="439"/>
      <c r="L201" s="438"/>
      <c r="M201" s="438"/>
      <c r="N201" s="438"/>
      <c r="O201" s="438"/>
      <c r="P201" s="438"/>
      <c r="Q201" s="438"/>
      <c r="R201" s="438"/>
      <c r="S201" s="94"/>
    </row>
    <row r="202" spans="8:19" ht="12" customHeight="1">
      <c r="H202" s="440"/>
      <c r="I202" s="440"/>
      <c r="J202" s="440"/>
      <c r="K202" s="439"/>
      <c r="L202" s="438"/>
      <c r="M202" s="438"/>
      <c r="N202" s="438"/>
      <c r="O202" s="438"/>
      <c r="P202" s="438"/>
      <c r="Q202" s="438"/>
      <c r="R202" s="438"/>
      <c r="S202" s="94"/>
    </row>
    <row r="203" spans="8:19" ht="12" customHeight="1">
      <c r="H203" s="440"/>
      <c r="I203" s="440"/>
      <c r="J203" s="440"/>
      <c r="K203" s="439"/>
      <c r="L203" s="438"/>
      <c r="M203" s="438"/>
      <c r="N203" s="438"/>
      <c r="O203" s="438"/>
      <c r="P203" s="438"/>
      <c r="Q203" s="438"/>
      <c r="R203" s="438"/>
      <c r="S203" s="94"/>
    </row>
    <row r="204" spans="8:19" ht="12" customHeight="1">
      <c r="H204" s="440"/>
      <c r="I204" s="440"/>
      <c r="J204" s="440"/>
      <c r="K204" s="439"/>
      <c r="L204" s="438"/>
      <c r="M204" s="438"/>
      <c r="N204" s="438"/>
      <c r="O204" s="438"/>
      <c r="P204" s="438"/>
      <c r="Q204" s="438"/>
      <c r="R204" s="438"/>
      <c r="S204" s="94"/>
    </row>
    <row r="205" spans="8:19" ht="12" customHeight="1">
      <c r="H205" s="440"/>
      <c r="I205" s="440"/>
      <c r="J205" s="440"/>
      <c r="K205" s="439"/>
      <c r="L205" s="438"/>
      <c r="M205" s="438"/>
      <c r="N205" s="438"/>
      <c r="O205" s="438"/>
      <c r="P205" s="438"/>
      <c r="Q205" s="438"/>
      <c r="R205" s="438"/>
      <c r="S205" s="94"/>
    </row>
    <row r="206" spans="8:19" ht="12" customHeight="1">
      <c r="H206" s="440"/>
      <c r="I206" s="440"/>
      <c r="J206" s="440"/>
      <c r="K206" s="439"/>
      <c r="L206" s="438"/>
      <c r="M206" s="438"/>
      <c r="N206" s="438"/>
      <c r="O206" s="438"/>
      <c r="P206" s="438"/>
      <c r="Q206" s="438"/>
      <c r="R206" s="438"/>
      <c r="S206" s="94"/>
    </row>
    <row r="207" spans="8:19" ht="12" customHeight="1">
      <c r="H207" s="440"/>
      <c r="I207" s="440"/>
      <c r="J207" s="440"/>
      <c r="K207" s="439"/>
      <c r="L207" s="438"/>
      <c r="M207" s="438"/>
      <c r="N207" s="438"/>
      <c r="O207" s="438"/>
      <c r="P207" s="438"/>
      <c r="Q207" s="438"/>
      <c r="R207" s="438"/>
      <c r="S207" s="94"/>
    </row>
    <row r="208" spans="8:19" ht="12" customHeight="1">
      <c r="H208" s="440"/>
      <c r="I208" s="440"/>
      <c r="J208" s="440"/>
      <c r="K208" s="439"/>
      <c r="L208" s="438"/>
      <c r="M208" s="438"/>
      <c r="N208" s="438"/>
      <c r="O208" s="438"/>
      <c r="P208" s="438"/>
      <c r="Q208" s="438"/>
      <c r="R208" s="438"/>
      <c r="S208" s="94"/>
    </row>
    <row r="209" spans="8:19" ht="12" customHeight="1">
      <c r="H209" s="440"/>
      <c r="I209" s="440"/>
      <c r="J209" s="440"/>
      <c r="K209" s="439"/>
      <c r="L209" s="438"/>
      <c r="M209" s="438"/>
      <c r="N209" s="438"/>
      <c r="O209" s="438"/>
      <c r="P209" s="438"/>
      <c r="Q209" s="438"/>
      <c r="R209" s="438"/>
      <c r="S209" s="94"/>
    </row>
    <row r="210" spans="8:19" ht="12" customHeight="1">
      <c r="H210" s="440"/>
      <c r="I210" s="440"/>
      <c r="J210" s="440"/>
      <c r="K210" s="439"/>
      <c r="L210" s="438"/>
      <c r="M210" s="438"/>
      <c r="N210" s="438"/>
      <c r="O210" s="438"/>
      <c r="P210" s="438"/>
      <c r="Q210" s="438"/>
      <c r="R210" s="438"/>
      <c r="S210" s="94"/>
    </row>
    <row r="211" spans="8:19" ht="12" customHeight="1">
      <c r="H211" s="440"/>
      <c r="I211" s="440"/>
      <c r="J211" s="440"/>
      <c r="K211" s="439"/>
      <c r="L211" s="438"/>
      <c r="M211" s="438"/>
      <c r="N211" s="438"/>
      <c r="O211" s="438"/>
      <c r="P211" s="438"/>
      <c r="Q211" s="438"/>
      <c r="R211" s="438"/>
      <c r="S211" s="94"/>
    </row>
    <row r="212" spans="8:19" ht="12" customHeight="1">
      <c r="H212" s="440"/>
      <c r="I212" s="440"/>
      <c r="J212" s="440"/>
      <c r="K212" s="439"/>
      <c r="L212" s="438"/>
      <c r="M212" s="438"/>
      <c r="N212" s="438"/>
      <c r="O212" s="438"/>
      <c r="P212" s="438"/>
      <c r="Q212" s="438"/>
      <c r="R212" s="438"/>
      <c r="S212" s="94"/>
    </row>
    <row r="213" spans="8:19" ht="12" customHeight="1">
      <c r="H213" s="440"/>
      <c r="I213" s="440"/>
      <c r="J213" s="440"/>
      <c r="K213" s="439"/>
      <c r="L213" s="438"/>
      <c r="M213" s="438"/>
      <c r="N213" s="438"/>
      <c r="O213" s="438"/>
      <c r="P213" s="438"/>
      <c r="Q213" s="438"/>
      <c r="R213" s="438"/>
      <c r="S213" s="94"/>
    </row>
    <row r="214" spans="8:19" ht="12" customHeight="1">
      <c r="H214" s="440"/>
      <c r="I214" s="440"/>
      <c r="J214" s="440"/>
      <c r="K214" s="439"/>
      <c r="L214" s="438"/>
      <c r="M214" s="438"/>
      <c r="N214" s="438"/>
      <c r="O214" s="438"/>
      <c r="P214" s="438"/>
      <c r="Q214" s="438"/>
      <c r="R214" s="438"/>
      <c r="S214" s="94"/>
    </row>
    <row r="215" spans="8:19" ht="12" customHeight="1">
      <c r="H215" s="440"/>
      <c r="I215" s="440"/>
      <c r="J215" s="440"/>
      <c r="K215" s="439"/>
      <c r="L215" s="438"/>
      <c r="M215" s="438"/>
      <c r="N215" s="438"/>
      <c r="O215" s="438"/>
      <c r="P215" s="438"/>
      <c r="Q215" s="438"/>
      <c r="R215" s="438"/>
      <c r="S215" s="94"/>
    </row>
    <row r="216" spans="8:19" ht="12" customHeight="1">
      <c r="H216" s="440"/>
      <c r="I216" s="440"/>
      <c r="J216" s="440"/>
      <c r="K216" s="439"/>
      <c r="L216" s="438"/>
      <c r="M216" s="438"/>
      <c r="N216" s="438"/>
      <c r="O216" s="438"/>
      <c r="P216" s="438"/>
      <c r="Q216" s="438"/>
      <c r="R216" s="438"/>
      <c r="S216" s="94"/>
    </row>
    <row r="217" spans="8:19" ht="12" customHeight="1">
      <c r="H217" s="440"/>
      <c r="I217" s="440"/>
      <c r="J217" s="440"/>
      <c r="K217" s="439"/>
      <c r="L217" s="438"/>
      <c r="M217" s="438"/>
      <c r="N217" s="438"/>
      <c r="O217" s="438"/>
      <c r="P217" s="438"/>
      <c r="Q217" s="438"/>
      <c r="R217" s="438"/>
      <c r="S217" s="94"/>
    </row>
    <row r="218" spans="8:19" ht="12" customHeight="1">
      <c r="H218" s="440"/>
      <c r="I218" s="440"/>
      <c r="J218" s="440"/>
      <c r="K218" s="439"/>
      <c r="L218" s="438"/>
      <c r="M218" s="438"/>
      <c r="N218" s="438"/>
      <c r="O218" s="438"/>
      <c r="P218" s="438"/>
      <c r="Q218" s="438"/>
      <c r="R218" s="438"/>
      <c r="S218" s="94"/>
    </row>
    <row r="219" spans="8:19" ht="12" customHeight="1">
      <c r="H219" s="440"/>
      <c r="I219" s="440"/>
      <c r="J219" s="440"/>
      <c r="K219" s="439"/>
      <c r="L219" s="438"/>
      <c r="M219" s="438"/>
      <c r="N219" s="438"/>
      <c r="O219" s="438"/>
      <c r="P219" s="438"/>
      <c r="Q219" s="438"/>
      <c r="R219" s="438"/>
      <c r="S219" s="94"/>
    </row>
    <row r="220" spans="8:19" ht="12" customHeight="1">
      <c r="H220" s="440"/>
      <c r="I220" s="440"/>
      <c r="J220" s="440"/>
      <c r="K220" s="439"/>
      <c r="L220" s="438"/>
      <c r="M220" s="438"/>
      <c r="N220" s="438"/>
      <c r="O220" s="438"/>
      <c r="P220" s="438"/>
      <c r="Q220" s="438"/>
      <c r="R220" s="438"/>
      <c r="S220" s="94"/>
    </row>
    <row r="221" spans="8:19" ht="12" customHeight="1">
      <c r="H221" s="440"/>
      <c r="I221" s="440"/>
      <c r="J221" s="440"/>
      <c r="K221" s="439"/>
      <c r="L221" s="438"/>
      <c r="M221" s="438"/>
      <c r="N221" s="438"/>
      <c r="O221" s="438"/>
      <c r="P221" s="438"/>
      <c r="Q221" s="438"/>
      <c r="R221" s="438"/>
      <c r="S221" s="94"/>
    </row>
    <row r="222" spans="8:19" ht="12" customHeight="1">
      <c r="H222" s="440"/>
      <c r="I222" s="440"/>
      <c r="J222" s="440"/>
      <c r="K222" s="439"/>
      <c r="L222" s="438"/>
      <c r="M222" s="438"/>
      <c r="N222" s="438"/>
      <c r="O222" s="438"/>
      <c r="P222" s="438"/>
      <c r="Q222" s="438"/>
      <c r="R222" s="438"/>
      <c r="S222" s="94"/>
    </row>
    <row r="223" spans="8:19" ht="12" customHeight="1">
      <c r="H223" s="440"/>
      <c r="I223" s="440"/>
      <c r="J223" s="440"/>
      <c r="K223" s="439"/>
      <c r="L223" s="438"/>
      <c r="M223" s="438"/>
      <c r="N223" s="438"/>
      <c r="O223" s="438"/>
      <c r="P223" s="438"/>
      <c r="Q223" s="438"/>
      <c r="R223" s="438"/>
      <c r="S223" s="94"/>
    </row>
    <row r="224" spans="8:19" ht="12" customHeight="1">
      <c r="H224" s="440"/>
      <c r="I224" s="440"/>
      <c r="J224" s="440"/>
      <c r="K224" s="439"/>
      <c r="L224" s="438"/>
      <c r="M224" s="438"/>
      <c r="N224" s="438"/>
      <c r="O224" s="438"/>
      <c r="P224" s="438"/>
      <c r="Q224" s="438"/>
      <c r="R224" s="438"/>
      <c r="S224" s="94"/>
    </row>
    <row r="225" spans="8:19" ht="12" customHeight="1">
      <c r="H225" s="440"/>
      <c r="I225" s="440"/>
      <c r="J225" s="440"/>
      <c r="K225" s="439"/>
      <c r="L225" s="438"/>
      <c r="M225" s="438"/>
      <c r="N225" s="438"/>
      <c r="O225" s="438"/>
      <c r="P225" s="438"/>
      <c r="Q225" s="438"/>
      <c r="R225" s="438"/>
      <c r="S225" s="94"/>
    </row>
    <row r="226" spans="8:19" ht="12" customHeight="1">
      <c r="H226" s="440"/>
      <c r="I226" s="440"/>
      <c r="J226" s="440"/>
      <c r="K226" s="439"/>
      <c r="L226" s="438"/>
      <c r="M226" s="438"/>
      <c r="N226" s="438"/>
      <c r="O226" s="438"/>
      <c r="P226" s="438"/>
      <c r="Q226" s="438"/>
      <c r="R226" s="438"/>
      <c r="S226" s="94"/>
    </row>
    <row r="227" spans="8:19" ht="12" customHeight="1">
      <c r="H227" s="440"/>
      <c r="I227" s="440"/>
      <c r="J227" s="440"/>
      <c r="K227" s="439"/>
      <c r="L227" s="438"/>
      <c r="M227" s="438"/>
      <c r="N227" s="438"/>
      <c r="O227" s="438"/>
      <c r="P227" s="438"/>
      <c r="Q227" s="438"/>
      <c r="R227" s="438"/>
      <c r="S227" s="94"/>
    </row>
    <row r="228" spans="8:19" ht="12" customHeight="1">
      <c r="H228" s="440"/>
      <c r="I228" s="440"/>
      <c r="J228" s="440"/>
      <c r="K228" s="439"/>
      <c r="L228" s="438"/>
      <c r="M228" s="438"/>
      <c r="N228" s="438"/>
      <c r="O228" s="438"/>
      <c r="P228" s="438"/>
      <c r="Q228" s="438"/>
      <c r="R228" s="438"/>
      <c r="S228" s="94"/>
    </row>
    <row r="229" spans="8:19" ht="12" customHeight="1">
      <c r="H229" s="440"/>
      <c r="I229" s="440"/>
      <c r="J229" s="440"/>
      <c r="K229" s="439"/>
      <c r="L229" s="438"/>
      <c r="M229" s="438"/>
      <c r="N229" s="438"/>
      <c r="O229" s="438"/>
      <c r="P229" s="438"/>
      <c r="Q229" s="438"/>
      <c r="R229" s="438"/>
      <c r="S229" s="94"/>
    </row>
    <row r="230" spans="8:19" ht="12" customHeight="1">
      <c r="H230" s="440"/>
      <c r="I230" s="440"/>
      <c r="J230" s="440"/>
      <c r="K230" s="439"/>
      <c r="L230" s="438"/>
      <c r="M230" s="438"/>
      <c r="N230" s="438"/>
      <c r="O230" s="438"/>
      <c r="P230" s="438"/>
      <c r="Q230" s="438"/>
      <c r="R230" s="438"/>
      <c r="S230" s="94"/>
    </row>
    <row r="231" spans="8:19" ht="12" customHeight="1">
      <c r="H231" s="440"/>
      <c r="I231" s="440"/>
      <c r="J231" s="440"/>
      <c r="K231" s="439"/>
      <c r="L231" s="438"/>
      <c r="M231" s="438"/>
      <c r="N231" s="438"/>
      <c r="O231" s="438"/>
      <c r="P231" s="438"/>
      <c r="Q231" s="438"/>
      <c r="R231" s="438"/>
      <c r="S231" s="94"/>
    </row>
    <row r="232" spans="8:19" ht="12" customHeight="1">
      <c r="H232" s="440"/>
      <c r="I232" s="440"/>
      <c r="J232" s="440"/>
      <c r="K232" s="439"/>
      <c r="L232" s="438"/>
      <c r="M232" s="438"/>
      <c r="N232" s="438"/>
      <c r="O232" s="438"/>
      <c r="P232" s="438"/>
      <c r="Q232" s="438"/>
      <c r="R232" s="438"/>
      <c r="S232" s="94"/>
    </row>
    <row r="233" spans="8:19" ht="12" customHeight="1">
      <c r="H233" s="440"/>
      <c r="I233" s="440"/>
      <c r="J233" s="440"/>
      <c r="K233" s="439"/>
      <c r="L233" s="438"/>
      <c r="M233" s="438"/>
      <c r="N233" s="438"/>
      <c r="O233" s="438"/>
      <c r="P233" s="438"/>
      <c r="Q233" s="438"/>
      <c r="R233" s="438"/>
      <c r="S233" s="94"/>
    </row>
    <row r="234" spans="8:19" ht="12" customHeight="1">
      <c r="H234" s="440"/>
      <c r="I234" s="440"/>
      <c r="J234" s="440"/>
      <c r="K234" s="439"/>
      <c r="L234" s="438"/>
      <c r="M234" s="438"/>
      <c r="N234" s="438"/>
      <c r="O234" s="438"/>
      <c r="P234" s="438"/>
      <c r="Q234" s="438"/>
      <c r="R234" s="438"/>
      <c r="S234" s="94"/>
    </row>
    <row r="235" spans="8:19" ht="12" customHeight="1">
      <c r="H235" s="440"/>
      <c r="I235" s="440"/>
      <c r="J235" s="440"/>
      <c r="K235" s="439"/>
      <c r="L235" s="438"/>
      <c r="M235" s="438"/>
      <c r="N235" s="438"/>
      <c r="O235" s="438"/>
      <c r="P235" s="438"/>
      <c r="Q235" s="438"/>
      <c r="R235" s="438"/>
      <c r="S235" s="94"/>
    </row>
    <row r="236" spans="8:19" ht="12" customHeight="1">
      <c r="H236" s="440"/>
      <c r="I236" s="440"/>
      <c r="J236" s="440"/>
      <c r="K236" s="439"/>
      <c r="L236" s="438"/>
      <c r="M236" s="438"/>
      <c r="N236" s="438"/>
      <c r="O236" s="438"/>
      <c r="P236" s="438"/>
      <c r="Q236" s="438"/>
      <c r="R236" s="438"/>
      <c r="S236" s="94"/>
    </row>
    <row r="237" spans="8:19" ht="12" customHeight="1">
      <c r="H237" s="440"/>
      <c r="I237" s="440"/>
      <c r="J237" s="440"/>
      <c r="K237" s="439"/>
      <c r="L237" s="438"/>
      <c r="M237" s="438"/>
      <c r="N237" s="438"/>
      <c r="O237" s="438"/>
      <c r="P237" s="438"/>
      <c r="Q237" s="438"/>
      <c r="R237" s="438"/>
      <c r="S237" s="94"/>
    </row>
    <row r="238" spans="8:19" ht="12" customHeight="1">
      <c r="H238" s="440"/>
      <c r="I238" s="440"/>
      <c r="J238" s="440"/>
      <c r="K238" s="439"/>
      <c r="L238" s="438"/>
      <c r="M238" s="438"/>
      <c r="N238" s="438"/>
      <c r="O238" s="438"/>
      <c r="P238" s="438"/>
      <c r="Q238" s="438"/>
      <c r="R238" s="438"/>
      <c r="S238" s="94"/>
    </row>
    <row r="239" spans="8:19" ht="12" customHeight="1">
      <c r="H239" s="440"/>
      <c r="I239" s="440"/>
      <c r="J239" s="440"/>
      <c r="K239" s="439"/>
      <c r="L239" s="438"/>
      <c r="M239" s="438"/>
      <c r="N239" s="438"/>
      <c r="O239" s="438"/>
      <c r="P239" s="438"/>
      <c r="Q239" s="438"/>
      <c r="R239" s="438"/>
      <c r="S239" s="94"/>
    </row>
    <row r="240" spans="8:19" ht="12" customHeight="1">
      <c r="H240" s="440"/>
      <c r="I240" s="440"/>
      <c r="J240" s="440"/>
      <c r="K240" s="439"/>
      <c r="L240" s="438"/>
      <c r="M240" s="438"/>
      <c r="N240" s="438"/>
      <c r="O240" s="438"/>
      <c r="P240" s="438"/>
      <c r="Q240" s="438"/>
      <c r="R240" s="438"/>
      <c r="S240" s="94"/>
    </row>
    <row r="241" spans="8:19" ht="12" customHeight="1">
      <c r="H241" s="440"/>
      <c r="I241" s="440"/>
      <c r="J241" s="440"/>
      <c r="K241" s="439"/>
      <c r="L241" s="438"/>
      <c r="M241" s="438"/>
      <c r="N241" s="438"/>
      <c r="O241" s="438"/>
      <c r="P241" s="438"/>
      <c r="Q241" s="438"/>
      <c r="R241" s="438"/>
      <c r="S241" s="94"/>
    </row>
    <row r="242" spans="8:19" ht="12" customHeight="1">
      <c r="H242" s="440"/>
      <c r="I242" s="440"/>
      <c r="J242" s="440"/>
      <c r="K242" s="439"/>
      <c r="L242" s="438"/>
      <c r="M242" s="438"/>
      <c r="N242" s="438"/>
      <c r="O242" s="438"/>
      <c r="P242" s="438"/>
      <c r="Q242" s="438"/>
      <c r="R242" s="438"/>
      <c r="S242" s="94"/>
    </row>
    <row r="243" spans="8:19" ht="12" customHeight="1">
      <c r="H243" s="440"/>
      <c r="I243" s="440"/>
      <c r="J243" s="440"/>
      <c r="K243" s="439"/>
      <c r="L243" s="438"/>
      <c r="M243" s="438"/>
      <c r="N243" s="438"/>
      <c r="O243" s="438"/>
      <c r="P243" s="438"/>
      <c r="Q243" s="438"/>
      <c r="R243" s="438"/>
      <c r="S243" s="94"/>
    </row>
    <row r="244" spans="8:19" ht="12" customHeight="1">
      <c r="H244" s="440"/>
      <c r="I244" s="440"/>
      <c r="J244" s="440"/>
      <c r="K244" s="439"/>
      <c r="L244" s="438"/>
      <c r="M244" s="438"/>
      <c r="N244" s="438"/>
      <c r="O244" s="438"/>
      <c r="P244" s="438"/>
      <c r="Q244" s="438"/>
      <c r="R244" s="438"/>
      <c r="S244" s="94"/>
    </row>
    <row r="245" spans="8:19" ht="12" customHeight="1">
      <c r="H245" s="440"/>
      <c r="I245" s="440"/>
      <c r="J245" s="440"/>
      <c r="K245" s="439"/>
      <c r="L245" s="438"/>
      <c r="M245" s="438"/>
      <c r="N245" s="438"/>
      <c r="O245" s="438"/>
      <c r="P245" s="438"/>
      <c r="Q245" s="438"/>
      <c r="R245" s="438"/>
      <c r="S245" s="94"/>
    </row>
    <row r="246" spans="8:19" ht="12" customHeight="1">
      <c r="H246" s="440"/>
      <c r="I246" s="440"/>
      <c r="J246" s="440"/>
      <c r="K246" s="439"/>
      <c r="L246" s="438"/>
      <c r="M246" s="438"/>
      <c r="N246" s="438"/>
      <c r="O246" s="438"/>
      <c r="P246" s="438"/>
      <c r="Q246" s="438"/>
      <c r="R246" s="438"/>
      <c r="S246" s="94"/>
    </row>
    <row r="247" spans="8:19" ht="12" customHeight="1">
      <c r="H247" s="440"/>
      <c r="I247" s="440"/>
      <c r="J247" s="440"/>
      <c r="K247" s="439"/>
      <c r="L247" s="438"/>
      <c r="M247" s="438"/>
      <c r="N247" s="438"/>
      <c r="O247" s="438"/>
      <c r="P247" s="438"/>
      <c r="Q247" s="438"/>
      <c r="R247" s="438"/>
      <c r="S247" s="94"/>
    </row>
    <row r="248" spans="8:19" ht="12" customHeight="1">
      <c r="H248" s="440"/>
      <c r="I248" s="440"/>
      <c r="J248" s="440"/>
      <c r="K248" s="439"/>
      <c r="L248" s="438"/>
      <c r="M248" s="438"/>
      <c r="N248" s="438"/>
      <c r="O248" s="438"/>
      <c r="P248" s="438"/>
      <c r="Q248" s="438"/>
      <c r="R248" s="438"/>
      <c r="S248" s="94"/>
    </row>
    <row r="249" spans="8:19" ht="12" customHeight="1">
      <c r="H249" s="440"/>
      <c r="I249" s="440"/>
      <c r="J249" s="440"/>
      <c r="K249" s="439"/>
      <c r="L249" s="438"/>
      <c r="M249" s="438"/>
      <c r="N249" s="438"/>
      <c r="O249" s="438"/>
      <c r="P249" s="438"/>
      <c r="Q249" s="438"/>
      <c r="R249" s="438"/>
      <c r="S249" s="94"/>
    </row>
    <row r="250" spans="8:19" ht="12" customHeight="1">
      <c r="H250" s="440"/>
      <c r="I250" s="440"/>
      <c r="J250" s="440"/>
      <c r="K250" s="439"/>
      <c r="L250" s="438"/>
      <c r="M250" s="438"/>
      <c r="N250" s="438"/>
      <c r="O250" s="438"/>
      <c r="P250" s="438"/>
      <c r="Q250" s="438"/>
      <c r="R250" s="438"/>
      <c r="S250" s="94"/>
    </row>
    <row r="251" spans="8:19" ht="12" customHeight="1">
      <c r="H251" s="440"/>
      <c r="I251" s="440"/>
      <c r="J251" s="440"/>
      <c r="K251" s="439"/>
      <c r="L251" s="438"/>
      <c r="M251" s="438"/>
      <c r="N251" s="438"/>
      <c r="O251" s="438"/>
      <c r="P251" s="438"/>
      <c r="Q251" s="438"/>
      <c r="R251" s="438"/>
      <c r="S251" s="94"/>
    </row>
    <row r="252" spans="8:19" ht="12" customHeight="1">
      <c r="H252" s="440"/>
      <c r="I252" s="440"/>
      <c r="J252" s="440"/>
      <c r="K252" s="439"/>
      <c r="L252" s="438"/>
      <c r="M252" s="438"/>
      <c r="N252" s="438"/>
      <c r="O252" s="438"/>
      <c r="P252" s="438"/>
      <c r="Q252" s="438"/>
      <c r="R252" s="438"/>
      <c r="S252" s="94"/>
    </row>
    <row r="253" spans="8:19" ht="12" customHeight="1">
      <c r="H253" s="440"/>
      <c r="I253" s="440"/>
      <c r="J253" s="440"/>
      <c r="K253" s="439"/>
      <c r="L253" s="438"/>
      <c r="M253" s="438"/>
      <c r="N253" s="438"/>
      <c r="O253" s="438"/>
      <c r="P253" s="438"/>
      <c r="Q253" s="438"/>
      <c r="R253" s="438"/>
      <c r="S253" s="94"/>
    </row>
    <row r="254" spans="8:19" ht="12" customHeight="1">
      <c r="H254" s="440"/>
      <c r="I254" s="440"/>
      <c r="J254" s="440"/>
      <c r="K254" s="439"/>
      <c r="L254" s="438"/>
      <c r="M254" s="438"/>
      <c r="N254" s="438"/>
      <c r="O254" s="438"/>
      <c r="P254" s="438"/>
      <c r="Q254" s="438"/>
      <c r="R254" s="438"/>
      <c r="S254" s="94"/>
    </row>
    <row r="255" spans="8:19" ht="12" customHeight="1">
      <c r="H255" s="440"/>
      <c r="I255" s="440"/>
      <c r="J255" s="440"/>
      <c r="K255" s="439"/>
      <c r="L255" s="438"/>
      <c r="M255" s="438"/>
      <c r="N255" s="438"/>
      <c r="O255" s="438"/>
      <c r="P255" s="438"/>
      <c r="Q255" s="438"/>
      <c r="R255" s="438"/>
      <c r="S255" s="94"/>
    </row>
    <row r="256" spans="8:19" ht="12" customHeight="1">
      <c r="H256" s="440"/>
      <c r="I256" s="440"/>
      <c r="J256" s="440"/>
      <c r="K256" s="439"/>
      <c r="L256" s="438"/>
      <c r="M256" s="438"/>
      <c r="N256" s="438"/>
      <c r="O256" s="438"/>
      <c r="P256" s="438"/>
      <c r="Q256" s="438"/>
      <c r="R256" s="438"/>
      <c r="S256" s="94"/>
    </row>
    <row r="257" spans="8:19" ht="12" customHeight="1">
      <c r="H257" s="440"/>
      <c r="I257" s="440"/>
      <c r="J257" s="440"/>
      <c r="K257" s="439"/>
      <c r="L257" s="438"/>
      <c r="M257" s="438"/>
      <c r="N257" s="438"/>
      <c r="O257" s="438"/>
      <c r="P257" s="438"/>
      <c r="Q257" s="438"/>
      <c r="R257" s="438"/>
      <c r="S257" s="94"/>
    </row>
    <row r="258" spans="8:19" ht="12" customHeight="1">
      <c r="H258" s="440"/>
      <c r="I258" s="440"/>
      <c r="J258" s="440"/>
      <c r="K258" s="439"/>
      <c r="L258" s="438"/>
      <c r="M258" s="438"/>
      <c r="N258" s="438"/>
      <c r="O258" s="438"/>
      <c r="P258" s="438"/>
      <c r="Q258" s="438"/>
      <c r="R258" s="438"/>
      <c r="S258" s="94"/>
    </row>
    <row r="259" spans="8:19" ht="12" customHeight="1">
      <c r="H259" s="440"/>
      <c r="I259" s="440"/>
      <c r="J259" s="440"/>
      <c r="K259" s="439"/>
      <c r="L259" s="438"/>
      <c r="M259" s="438"/>
      <c r="N259" s="438"/>
      <c r="O259" s="438"/>
      <c r="P259" s="438"/>
      <c r="Q259" s="438"/>
      <c r="R259" s="438"/>
      <c r="S259" s="94"/>
    </row>
    <row r="260" spans="8:19" ht="12" customHeight="1">
      <c r="H260" s="440"/>
      <c r="I260" s="440"/>
      <c r="J260" s="440"/>
      <c r="K260" s="439"/>
      <c r="L260" s="438"/>
      <c r="M260" s="438"/>
      <c r="N260" s="438"/>
      <c r="O260" s="438"/>
      <c r="P260" s="438"/>
      <c r="Q260" s="438"/>
      <c r="R260" s="438"/>
      <c r="S260" s="94"/>
    </row>
    <row r="261" spans="8:19" ht="12" customHeight="1">
      <c r="H261" s="440"/>
      <c r="I261" s="440"/>
      <c r="J261" s="440"/>
      <c r="K261" s="439"/>
      <c r="L261" s="438"/>
      <c r="M261" s="438"/>
      <c r="N261" s="438"/>
      <c r="O261" s="438"/>
      <c r="P261" s="438"/>
      <c r="Q261" s="438"/>
      <c r="R261" s="438"/>
      <c r="S261" s="94"/>
    </row>
    <row r="262" spans="8:19" ht="12" customHeight="1">
      <c r="H262" s="440"/>
      <c r="I262" s="440"/>
      <c r="J262" s="440"/>
      <c r="K262" s="439"/>
      <c r="L262" s="438"/>
      <c r="M262" s="438"/>
      <c r="N262" s="438"/>
      <c r="O262" s="438"/>
      <c r="P262" s="438"/>
      <c r="Q262" s="438"/>
      <c r="R262" s="438"/>
      <c r="S262" s="94"/>
    </row>
    <row r="263" spans="8:19" ht="12" customHeight="1">
      <c r="H263" s="440"/>
      <c r="I263" s="440"/>
      <c r="J263" s="440"/>
      <c r="K263" s="439"/>
      <c r="L263" s="438"/>
      <c r="M263" s="438"/>
      <c r="N263" s="438"/>
      <c r="O263" s="438"/>
      <c r="P263" s="438"/>
      <c r="Q263" s="438"/>
      <c r="R263" s="438"/>
      <c r="S263" s="94"/>
    </row>
    <row r="264" spans="8:19" ht="12" customHeight="1">
      <c r="H264" s="440"/>
      <c r="I264" s="440"/>
      <c r="J264" s="440"/>
      <c r="K264" s="439"/>
      <c r="L264" s="438"/>
      <c r="M264" s="438"/>
      <c r="N264" s="438"/>
      <c r="O264" s="438"/>
      <c r="P264" s="438"/>
      <c r="Q264" s="438"/>
      <c r="R264" s="438"/>
      <c r="S264" s="94"/>
    </row>
    <row r="265" spans="8:19" ht="12" customHeight="1">
      <c r="H265" s="440"/>
      <c r="I265" s="440"/>
      <c r="J265" s="440"/>
      <c r="K265" s="439"/>
      <c r="L265" s="438"/>
      <c r="M265" s="438"/>
      <c r="N265" s="438"/>
      <c r="O265" s="438"/>
      <c r="P265" s="438"/>
      <c r="Q265" s="438"/>
      <c r="R265" s="438"/>
      <c r="S265" s="94"/>
    </row>
    <row r="266" spans="8:19" ht="12" customHeight="1">
      <c r="H266" s="440"/>
      <c r="I266" s="440"/>
      <c r="J266" s="440"/>
      <c r="K266" s="439"/>
      <c r="L266" s="438"/>
      <c r="M266" s="438"/>
      <c r="N266" s="438"/>
      <c r="O266" s="438"/>
      <c r="P266" s="438"/>
      <c r="Q266" s="438"/>
      <c r="R266" s="438"/>
      <c r="S266" s="94"/>
    </row>
    <row r="267" spans="8:19" ht="12" customHeight="1">
      <c r="H267" s="440"/>
      <c r="I267" s="440"/>
      <c r="J267" s="440"/>
      <c r="K267" s="439"/>
      <c r="L267" s="438"/>
      <c r="M267" s="438"/>
      <c r="N267" s="438"/>
      <c r="O267" s="438"/>
      <c r="P267" s="438"/>
      <c r="Q267" s="438"/>
      <c r="R267" s="438"/>
      <c r="S267" s="94"/>
    </row>
    <row r="268" spans="8:19" ht="12" customHeight="1">
      <c r="H268" s="440"/>
      <c r="I268" s="440"/>
      <c r="J268" s="440"/>
      <c r="K268" s="439"/>
      <c r="L268" s="438"/>
      <c r="M268" s="438"/>
      <c r="N268" s="438"/>
      <c r="O268" s="438"/>
      <c r="P268" s="438"/>
      <c r="Q268" s="438"/>
      <c r="R268" s="438"/>
      <c r="S268" s="94"/>
    </row>
    <row r="269" spans="8:19" ht="12" customHeight="1">
      <c r="H269" s="440"/>
      <c r="I269" s="440"/>
      <c r="J269" s="440"/>
      <c r="K269" s="439"/>
      <c r="L269" s="438"/>
      <c r="M269" s="438"/>
      <c r="N269" s="438"/>
      <c r="O269" s="438"/>
      <c r="P269" s="438"/>
      <c r="Q269" s="438"/>
      <c r="R269" s="438"/>
      <c r="S269" s="94"/>
    </row>
    <row r="270" spans="8:19" ht="12" customHeight="1">
      <c r="H270" s="440"/>
      <c r="I270" s="440"/>
      <c r="J270" s="440"/>
      <c r="K270" s="439"/>
      <c r="L270" s="438"/>
      <c r="M270" s="438"/>
      <c r="N270" s="438"/>
      <c r="O270" s="438"/>
      <c r="P270" s="438"/>
      <c r="Q270" s="438"/>
      <c r="R270" s="438"/>
      <c r="S270" s="94"/>
    </row>
    <row r="271" spans="8:19" ht="12" customHeight="1">
      <c r="H271" s="440"/>
      <c r="I271" s="440"/>
      <c r="J271" s="440"/>
      <c r="K271" s="439"/>
      <c r="L271" s="438"/>
      <c r="M271" s="438"/>
      <c r="N271" s="438"/>
      <c r="O271" s="438"/>
      <c r="P271" s="438"/>
      <c r="Q271" s="438"/>
      <c r="R271" s="438"/>
      <c r="S271" s="94"/>
    </row>
    <row r="272" spans="8:19" ht="12" customHeight="1">
      <c r="H272" s="440"/>
      <c r="I272" s="440"/>
      <c r="J272" s="440"/>
      <c r="K272" s="439"/>
      <c r="L272" s="438"/>
      <c r="M272" s="438"/>
      <c r="N272" s="438"/>
      <c r="O272" s="438"/>
      <c r="P272" s="438"/>
      <c r="Q272" s="438"/>
      <c r="R272" s="438"/>
      <c r="S272" s="94"/>
    </row>
    <row r="273" spans="8:19" ht="12" customHeight="1">
      <c r="H273" s="440"/>
      <c r="I273" s="440"/>
      <c r="J273" s="440"/>
      <c r="K273" s="439"/>
      <c r="L273" s="438"/>
      <c r="M273" s="438"/>
      <c r="N273" s="438"/>
      <c r="O273" s="438"/>
      <c r="P273" s="438"/>
      <c r="Q273" s="438"/>
      <c r="R273" s="438"/>
      <c r="S273" s="94"/>
    </row>
    <row r="274" spans="8:19" ht="12" customHeight="1">
      <c r="H274" s="440"/>
      <c r="I274" s="440"/>
      <c r="J274" s="440"/>
      <c r="K274" s="439"/>
      <c r="L274" s="438"/>
      <c r="M274" s="438"/>
      <c r="N274" s="438"/>
      <c r="O274" s="438"/>
      <c r="P274" s="438"/>
      <c r="Q274" s="438"/>
      <c r="R274" s="438"/>
      <c r="S274" s="94"/>
    </row>
    <row r="275" spans="8:19" ht="12" customHeight="1">
      <c r="H275" s="440"/>
      <c r="I275" s="440"/>
      <c r="J275" s="440"/>
      <c r="K275" s="439"/>
      <c r="L275" s="438"/>
      <c r="M275" s="438"/>
      <c r="N275" s="438"/>
      <c r="O275" s="438"/>
      <c r="P275" s="438"/>
      <c r="Q275" s="438"/>
      <c r="R275" s="438"/>
      <c r="S275" s="94"/>
    </row>
    <row r="276" spans="8:19" ht="12" customHeight="1">
      <c r="H276" s="440"/>
      <c r="I276" s="440"/>
      <c r="J276" s="440"/>
      <c r="K276" s="439"/>
      <c r="L276" s="438"/>
      <c r="M276" s="438"/>
      <c r="N276" s="438"/>
      <c r="O276" s="438"/>
      <c r="P276" s="438"/>
      <c r="Q276" s="438"/>
      <c r="R276" s="438"/>
      <c r="S276" s="94"/>
    </row>
    <row r="277" spans="8:19" ht="12" customHeight="1">
      <c r="H277" s="440"/>
      <c r="I277" s="440"/>
      <c r="J277" s="440"/>
      <c r="K277" s="439"/>
      <c r="L277" s="438"/>
      <c r="M277" s="438"/>
      <c r="N277" s="438"/>
      <c r="O277" s="438"/>
      <c r="P277" s="438"/>
      <c r="Q277" s="438"/>
      <c r="R277" s="438"/>
      <c r="S277" s="94"/>
    </row>
    <row r="278" spans="8:19" ht="12" customHeight="1">
      <c r="H278" s="440"/>
      <c r="I278" s="440"/>
      <c r="J278" s="440"/>
      <c r="K278" s="439"/>
      <c r="L278" s="438"/>
      <c r="M278" s="438"/>
      <c r="N278" s="438"/>
      <c r="O278" s="438"/>
      <c r="P278" s="438"/>
      <c r="Q278" s="438"/>
      <c r="R278" s="438"/>
      <c r="S278" s="94"/>
    </row>
    <row r="279" spans="8:19" ht="12" customHeight="1">
      <c r="H279" s="440"/>
      <c r="I279" s="440"/>
      <c r="J279" s="440"/>
      <c r="K279" s="439"/>
      <c r="L279" s="438"/>
      <c r="M279" s="438"/>
      <c r="N279" s="438"/>
      <c r="O279" s="438"/>
      <c r="P279" s="438"/>
      <c r="Q279" s="438"/>
      <c r="R279" s="438"/>
      <c r="S279" s="94"/>
    </row>
    <row r="280" spans="8:19" ht="12" customHeight="1">
      <c r="H280" s="440"/>
      <c r="I280" s="440"/>
      <c r="J280" s="440"/>
      <c r="K280" s="439"/>
      <c r="L280" s="438"/>
      <c r="M280" s="438"/>
      <c r="N280" s="438"/>
      <c r="O280" s="438"/>
      <c r="P280" s="438"/>
      <c r="Q280" s="438"/>
      <c r="R280" s="438"/>
      <c r="S280" s="94"/>
    </row>
    <row r="281" spans="8:19" ht="12" customHeight="1">
      <c r="H281" s="440"/>
      <c r="I281" s="440"/>
      <c r="J281" s="440"/>
      <c r="K281" s="439"/>
      <c r="L281" s="438"/>
      <c r="M281" s="438"/>
      <c r="N281" s="438"/>
      <c r="O281" s="438"/>
      <c r="P281" s="438"/>
      <c r="Q281" s="438"/>
      <c r="R281" s="438"/>
      <c r="S281" s="94"/>
    </row>
    <row r="282" spans="8:19" ht="12" customHeight="1">
      <c r="H282" s="440"/>
      <c r="I282" s="440"/>
      <c r="J282" s="440"/>
      <c r="K282" s="439"/>
      <c r="L282" s="438"/>
      <c r="M282" s="438"/>
      <c r="N282" s="438"/>
      <c r="O282" s="438"/>
      <c r="P282" s="438"/>
      <c r="Q282" s="438"/>
      <c r="R282" s="438"/>
      <c r="S282" s="94"/>
    </row>
    <row r="283" spans="8:19" ht="12" customHeight="1">
      <c r="H283" s="440"/>
      <c r="I283" s="440"/>
      <c r="J283" s="440"/>
      <c r="K283" s="439"/>
      <c r="L283" s="438"/>
      <c r="M283" s="438"/>
      <c r="N283" s="438"/>
      <c r="O283" s="438"/>
      <c r="P283" s="438"/>
      <c r="Q283" s="438"/>
      <c r="R283" s="438"/>
      <c r="S283" s="94"/>
    </row>
    <row r="284" spans="8:19" ht="12" customHeight="1">
      <c r="H284" s="440"/>
      <c r="I284" s="440"/>
      <c r="J284" s="440"/>
      <c r="K284" s="439"/>
      <c r="L284" s="438"/>
      <c r="M284" s="438"/>
      <c r="N284" s="438"/>
      <c r="O284" s="438"/>
      <c r="P284" s="438"/>
      <c r="Q284" s="438"/>
      <c r="R284" s="438"/>
      <c r="S284" s="94"/>
    </row>
    <row r="285" spans="8:19" ht="12" customHeight="1">
      <c r="H285" s="440"/>
      <c r="I285" s="440"/>
      <c r="J285" s="440"/>
      <c r="K285" s="439"/>
      <c r="L285" s="438"/>
      <c r="M285" s="438"/>
      <c r="N285" s="438"/>
      <c r="O285" s="438"/>
      <c r="P285" s="438"/>
      <c r="Q285" s="438"/>
      <c r="R285" s="438"/>
      <c r="S285" s="94"/>
    </row>
    <row r="286" spans="8:19" ht="12" customHeight="1">
      <c r="H286" s="440"/>
      <c r="I286" s="440"/>
      <c r="J286" s="440"/>
      <c r="K286" s="439"/>
      <c r="L286" s="438"/>
      <c r="M286" s="438"/>
      <c r="N286" s="438"/>
      <c r="O286" s="438"/>
      <c r="P286" s="438"/>
      <c r="Q286" s="438"/>
      <c r="R286" s="438"/>
      <c r="S286" s="94"/>
    </row>
    <row r="287" spans="8:19" ht="12" customHeight="1">
      <c r="H287" s="440"/>
      <c r="I287" s="440"/>
      <c r="J287" s="440"/>
      <c r="K287" s="439"/>
      <c r="L287" s="438"/>
      <c r="M287" s="438"/>
      <c r="N287" s="438"/>
      <c r="O287" s="438"/>
      <c r="P287" s="438"/>
      <c r="Q287" s="438"/>
      <c r="R287" s="438"/>
      <c r="S287" s="94"/>
    </row>
    <row r="288" spans="8:19" ht="12" customHeight="1">
      <c r="H288" s="440"/>
      <c r="I288" s="440"/>
      <c r="J288" s="440"/>
      <c r="K288" s="439"/>
      <c r="L288" s="438"/>
      <c r="M288" s="438"/>
      <c r="N288" s="438"/>
      <c r="O288" s="438"/>
      <c r="P288" s="438"/>
      <c r="Q288" s="438"/>
      <c r="R288" s="438"/>
      <c r="S288" s="94"/>
    </row>
    <row r="289" spans="8:19" ht="12" customHeight="1">
      <c r="H289" s="440"/>
      <c r="I289" s="440"/>
      <c r="J289" s="440"/>
      <c r="K289" s="439"/>
      <c r="L289" s="438"/>
      <c r="M289" s="438"/>
      <c r="N289" s="438"/>
      <c r="O289" s="438"/>
      <c r="P289" s="438"/>
      <c r="Q289" s="438"/>
      <c r="R289" s="438"/>
      <c r="S289" s="94"/>
    </row>
    <row r="290" spans="8:19" ht="12" customHeight="1">
      <c r="H290" s="440"/>
      <c r="I290" s="440"/>
      <c r="J290" s="440"/>
      <c r="K290" s="439"/>
      <c r="L290" s="438"/>
      <c r="M290" s="438"/>
      <c r="N290" s="438"/>
      <c r="O290" s="438"/>
      <c r="P290" s="438"/>
      <c r="Q290" s="438"/>
      <c r="R290" s="438"/>
      <c r="S290" s="94"/>
    </row>
    <row r="291" spans="8:19" ht="12" customHeight="1">
      <c r="H291" s="440"/>
      <c r="I291" s="440"/>
      <c r="J291" s="440"/>
      <c r="K291" s="439"/>
      <c r="L291" s="438"/>
      <c r="M291" s="438"/>
      <c r="N291" s="438"/>
      <c r="O291" s="438"/>
      <c r="P291" s="438"/>
      <c r="Q291" s="438"/>
      <c r="R291" s="438"/>
      <c r="S291" s="94"/>
    </row>
    <row r="292" spans="8:19" ht="12" customHeight="1">
      <c r="H292" s="440"/>
      <c r="I292" s="440"/>
      <c r="J292" s="440"/>
      <c r="K292" s="439"/>
      <c r="L292" s="438"/>
      <c r="M292" s="438"/>
      <c r="N292" s="438"/>
      <c r="O292" s="438"/>
      <c r="P292" s="438"/>
      <c r="Q292" s="438"/>
      <c r="R292" s="438"/>
      <c r="S292" s="94"/>
    </row>
    <row r="293" spans="8:19" ht="12" customHeight="1">
      <c r="H293" s="440"/>
      <c r="I293" s="440"/>
      <c r="J293" s="440"/>
      <c r="K293" s="439"/>
      <c r="L293" s="438"/>
      <c r="M293" s="438"/>
      <c r="N293" s="438"/>
      <c r="O293" s="438"/>
      <c r="P293" s="438"/>
      <c r="Q293" s="438"/>
      <c r="R293" s="438"/>
      <c r="S293" s="94"/>
    </row>
    <row r="294" spans="8:19" ht="12" customHeight="1">
      <c r="H294" s="440"/>
      <c r="I294" s="440"/>
      <c r="J294" s="440"/>
      <c r="K294" s="439"/>
      <c r="L294" s="438"/>
      <c r="M294" s="438"/>
      <c r="N294" s="438"/>
      <c r="O294" s="438"/>
      <c r="P294" s="438"/>
      <c r="Q294" s="438"/>
      <c r="R294" s="438"/>
      <c r="S294" s="94"/>
    </row>
    <row r="295" spans="8:19" ht="12" customHeight="1">
      <c r="H295" s="440"/>
      <c r="I295" s="440"/>
      <c r="J295" s="440"/>
      <c r="K295" s="439"/>
      <c r="L295" s="438"/>
      <c r="M295" s="438"/>
      <c r="N295" s="438"/>
      <c r="O295" s="438"/>
      <c r="P295" s="438"/>
      <c r="Q295" s="438"/>
      <c r="R295" s="438"/>
      <c r="S295" s="94"/>
    </row>
    <row r="296" spans="8:19" ht="12" customHeight="1">
      <c r="H296" s="440"/>
      <c r="I296" s="440"/>
      <c r="J296" s="440"/>
      <c r="K296" s="439"/>
      <c r="L296" s="438"/>
      <c r="M296" s="438"/>
      <c r="N296" s="438"/>
      <c r="O296" s="438"/>
      <c r="P296" s="438"/>
      <c r="Q296" s="438"/>
      <c r="R296" s="438"/>
      <c r="S296" s="94"/>
    </row>
    <row r="297" spans="8:19" ht="12" customHeight="1">
      <c r="H297" s="440"/>
      <c r="I297" s="440"/>
      <c r="J297" s="440"/>
      <c r="K297" s="439"/>
      <c r="L297" s="438"/>
      <c r="M297" s="438"/>
      <c r="N297" s="438"/>
      <c r="O297" s="438"/>
      <c r="P297" s="438"/>
      <c r="Q297" s="438"/>
      <c r="R297" s="438"/>
      <c r="S297" s="94"/>
    </row>
    <row r="298" spans="8:19" ht="12" customHeight="1">
      <c r="H298" s="440"/>
      <c r="I298" s="440"/>
      <c r="J298" s="440"/>
      <c r="K298" s="439"/>
      <c r="L298" s="438"/>
      <c r="M298" s="438"/>
      <c r="N298" s="438"/>
      <c r="O298" s="438"/>
      <c r="P298" s="438"/>
      <c r="Q298" s="438"/>
      <c r="R298" s="438"/>
      <c r="S298" s="94"/>
    </row>
    <row r="299" spans="8:19" ht="12" customHeight="1">
      <c r="H299" s="440"/>
      <c r="I299" s="440"/>
      <c r="J299" s="440"/>
      <c r="K299" s="439"/>
      <c r="L299" s="438"/>
      <c r="M299" s="438"/>
      <c r="N299" s="438"/>
      <c r="O299" s="438"/>
      <c r="P299" s="438"/>
      <c r="Q299" s="438"/>
      <c r="R299" s="438"/>
      <c r="S299" s="94"/>
    </row>
    <row r="300" spans="8:19" ht="12" customHeight="1">
      <c r="H300" s="440"/>
      <c r="I300" s="440"/>
      <c r="J300" s="440"/>
      <c r="K300" s="439"/>
      <c r="L300" s="438"/>
      <c r="M300" s="438"/>
      <c r="N300" s="438"/>
      <c r="O300" s="438"/>
      <c r="P300" s="438"/>
      <c r="Q300" s="438"/>
      <c r="R300" s="438"/>
      <c r="S300" s="94"/>
    </row>
    <row r="301" spans="8:19" ht="12" customHeight="1">
      <c r="H301" s="440"/>
      <c r="I301" s="440"/>
      <c r="J301" s="440"/>
      <c r="K301" s="439"/>
      <c r="L301" s="438"/>
      <c r="M301" s="438"/>
      <c r="N301" s="438"/>
      <c r="O301" s="438"/>
      <c r="P301" s="438"/>
      <c r="Q301" s="438"/>
      <c r="R301" s="438"/>
      <c r="S301" s="94"/>
    </row>
    <row r="302" spans="8:19" ht="12" customHeight="1">
      <c r="H302" s="440"/>
      <c r="I302" s="440"/>
      <c r="J302" s="440"/>
      <c r="K302" s="439"/>
      <c r="L302" s="438"/>
      <c r="M302" s="438"/>
      <c r="N302" s="438"/>
      <c r="O302" s="438"/>
      <c r="P302" s="438"/>
      <c r="Q302" s="438"/>
      <c r="R302" s="438"/>
      <c r="S302" s="94"/>
    </row>
    <row r="303" spans="8:19" ht="12" customHeight="1">
      <c r="H303" s="440"/>
      <c r="I303" s="440"/>
      <c r="J303" s="440"/>
      <c r="K303" s="439"/>
      <c r="L303" s="438"/>
      <c r="M303" s="438"/>
      <c r="N303" s="438"/>
      <c r="O303" s="438"/>
      <c r="P303" s="438"/>
      <c r="Q303" s="438"/>
      <c r="R303" s="438"/>
      <c r="S303" s="94"/>
    </row>
    <row r="304" spans="8:19" ht="12" customHeight="1">
      <c r="H304" s="440"/>
      <c r="I304" s="440"/>
      <c r="J304" s="440"/>
      <c r="K304" s="439"/>
      <c r="L304" s="438"/>
      <c r="M304" s="438"/>
      <c r="N304" s="438"/>
      <c r="O304" s="438"/>
      <c r="P304" s="438"/>
      <c r="Q304" s="438"/>
      <c r="R304" s="438"/>
      <c r="S304" s="94"/>
    </row>
    <row r="305" spans="8:19" ht="12" customHeight="1">
      <c r="H305" s="440"/>
      <c r="I305" s="440"/>
      <c r="J305" s="440"/>
      <c r="K305" s="439"/>
      <c r="L305" s="438"/>
      <c r="M305" s="438"/>
      <c r="N305" s="438"/>
      <c r="O305" s="438"/>
      <c r="P305" s="438"/>
      <c r="Q305" s="438"/>
      <c r="R305" s="438"/>
      <c r="S305" s="94"/>
    </row>
    <row r="306" spans="8:19" ht="12" customHeight="1">
      <c r="H306" s="440"/>
      <c r="I306" s="440"/>
      <c r="J306" s="440"/>
      <c r="K306" s="439"/>
      <c r="L306" s="438"/>
      <c r="M306" s="438"/>
      <c r="N306" s="438"/>
      <c r="O306" s="438"/>
      <c r="P306" s="438"/>
      <c r="Q306" s="438"/>
      <c r="R306" s="438"/>
      <c r="S306" s="94"/>
    </row>
    <row r="307" spans="8:19" ht="12" customHeight="1">
      <c r="H307" s="440"/>
      <c r="I307" s="440"/>
      <c r="J307" s="440"/>
      <c r="K307" s="439"/>
      <c r="L307" s="438"/>
      <c r="M307" s="438"/>
      <c r="N307" s="438"/>
      <c r="O307" s="438"/>
      <c r="P307" s="438"/>
      <c r="Q307" s="438"/>
      <c r="R307" s="438"/>
      <c r="S307" s="94"/>
    </row>
    <row r="308" spans="8:19" ht="12" customHeight="1">
      <c r="H308" s="440"/>
      <c r="I308" s="440"/>
      <c r="J308" s="440"/>
      <c r="K308" s="439"/>
      <c r="L308" s="438"/>
      <c r="M308" s="438"/>
      <c r="N308" s="438"/>
      <c r="O308" s="438"/>
      <c r="P308" s="438"/>
      <c r="Q308" s="438"/>
      <c r="R308" s="438"/>
      <c r="S308" s="94"/>
    </row>
    <row r="309" spans="8:19" ht="12" customHeight="1">
      <c r="H309" s="440"/>
      <c r="I309" s="440"/>
      <c r="J309" s="440"/>
      <c r="K309" s="439"/>
      <c r="L309" s="438"/>
      <c r="M309" s="438"/>
      <c r="N309" s="438"/>
      <c r="O309" s="438"/>
      <c r="P309" s="438"/>
      <c r="Q309" s="438"/>
      <c r="R309" s="438"/>
      <c r="S309" s="94"/>
    </row>
    <row r="310" spans="8:19" ht="12" customHeight="1">
      <c r="H310" s="440"/>
      <c r="I310" s="440"/>
      <c r="J310" s="440"/>
      <c r="K310" s="439"/>
      <c r="L310" s="438"/>
      <c r="M310" s="438"/>
      <c r="N310" s="438"/>
      <c r="O310" s="438"/>
      <c r="P310" s="438"/>
      <c r="Q310" s="438"/>
      <c r="R310" s="438"/>
      <c r="S310" s="94"/>
    </row>
    <row r="311" spans="8:19" ht="12" customHeight="1">
      <c r="H311" s="440"/>
      <c r="I311" s="440"/>
      <c r="J311" s="440"/>
      <c r="K311" s="439"/>
      <c r="L311" s="438"/>
      <c r="M311" s="438"/>
      <c r="N311" s="438"/>
      <c r="O311" s="438"/>
      <c r="P311" s="438"/>
      <c r="Q311" s="438"/>
      <c r="R311" s="438"/>
      <c r="S311" s="94"/>
    </row>
    <row r="312" spans="8:19" ht="12" customHeight="1">
      <c r="H312" s="440"/>
      <c r="I312" s="440"/>
      <c r="J312" s="440"/>
      <c r="K312" s="439"/>
      <c r="L312" s="438"/>
      <c r="M312" s="438"/>
      <c r="N312" s="438"/>
      <c r="O312" s="438"/>
      <c r="P312" s="438"/>
      <c r="Q312" s="438"/>
      <c r="R312" s="438"/>
      <c r="S312" s="94"/>
    </row>
    <row r="313" spans="8:19" ht="12" customHeight="1">
      <c r="H313" s="440"/>
      <c r="I313" s="440"/>
      <c r="J313" s="440"/>
      <c r="K313" s="439"/>
      <c r="L313" s="438"/>
      <c r="M313" s="438"/>
      <c r="N313" s="438"/>
      <c r="O313" s="438"/>
      <c r="P313" s="438"/>
      <c r="Q313" s="438"/>
      <c r="R313" s="438"/>
      <c r="S313" s="94"/>
    </row>
    <row r="314" spans="8:19" ht="12" customHeight="1">
      <c r="H314" s="440"/>
      <c r="I314" s="440"/>
      <c r="J314" s="440"/>
      <c r="K314" s="439"/>
      <c r="L314" s="438"/>
      <c r="M314" s="438"/>
      <c r="N314" s="438"/>
      <c r="O314" s="438"/>
      <c r="P314" s="438"/>
      <c r="Q314" s="438"/>
      <c r="R314" s="438"/>
      <c r="S314" s="94"/>
    </row>
    <row r="315" spans="8:19" ht="12" customHeight="1">
      <c r="H315" s="440"/>
      <c r="I315" s="440"/>
      <c r="J315" s="440"/>
      <c r="K315" s="439"/>
      <c r="L315" s="438"/>
      <c r="M315" s="438"/>
      <c r="N315" s="438"/>
      <c r="O315" s="438"/>
      <c r="P315" s="438"/>
      <c r="Q315" s="438"/>
      <c r="R315" s="438"/>
      <c r="S315" s="94"/>
    </row>
    <row r="316" spans="8:19" ht="12" customHeight="1">
      <c r="H316" s="440"/>
      <c r="I316" s="440"/>
      <c r="J316" s="440"/>
      <c r="K316" s="439"/>
      <c r="L316" s="438"/>
      <c r="M316" s="438"/>
      <c r="N316" s="438"/>
      <c r="O316" s="438"/>
      <c r="P316" s="438"/>
      <c r="Q316" s="438"/>
      <c r="R316" s="438"/>
      <c r="S316" s="94"/>
    </row>
    <row r="317" spans="8:19" ht="12" customHeight="1">
      <c r="H317" s="440"/>
      <c r="I317" s="440"/>
      <c r="J317" s="440"/>
      <c r="K317" s="439"/>
      <c r="L317" s="438"/>
      <c r="M317" s="438"/>
      <c r="N317" s="438"/>
      <c r="O317" s="438"/>
      <c r="P317" s="438"/>
      <c r="Q317" s="438"/>
      <c r="R317" s="438"/>
      <c r="S317" s="94"/>
    </row>
    <row r="318" spans="8:19" ht="12" customHeight="1">
      <c r="H318" s="440"/>
      <c r="I318" s="440"/>
      <c r="J318" s="440"/>
      <c r="K318" s="439"/>
      <c r="L318" s="438"/>
      <c r="M318" s="438"/>
      <c r="N318" s="438"/>
      <c r="O318" s="438"/>
      <c r="P318" s="438"/>
      <c r="Q318" s="438"/>
      <c r="R318" s="438"/>
      <c r="S318" s="94"/>
    </row>
    <row r="319" spans="8:19" ht="12" customHeight="1">
      <c r="H319" s="440"/>
      <c r="I319" s="440"/>
      <c r="J319" s="440"/>
      <c r="K319" s="439"/>
      <c r="L319" s="438"/>
      <c r="M319" s="438"/>
      <c r="N319" s="438"/>
      <c r="O319" s="438"/>
      <c r="P319" s="438"/>
      <c r="Q319" s="438"/>
      <c r="R319" s="438"/>
      <c r="S319" s="94"/>
    </row>
    <row r="320" spans="8:19" ht="12" customHeight="1">
      <c r="H320" s="440"/>
      <c r="I320" s="440"/>
      <c r="J320" s="440"/>
      <c r="K320" s="439"/>
      <c r="L320" s="438"/>
      <c r="M320" s="438"/>
      <c r="N320" s="438"/>
      <c r="O320" s="438"/>
      <c r="P320" s="438"/>
      <c r="Q320" s="438"/>
      <c r="R320" s="438"/>
      <c r="S320" s="94"/>
    </row>
    <row r="321" spans="8:19" ht="12" customHeight="1">
      <c r="H321" s="440"/>
      <c r="I321" s="440"/>
      <c r="J321" s="440"/>
      <c r="K321" s="439"/>
      <c r="L321" s="438"/>
      <c r="M321" s="438"/>
      <c r="N321" s="438"/>
      <c r="O321" s="438"/>
      <c r="P321" s="438"/>
      <c r="Q321" s="438"/>
      <c r="R321" s="438"/>
      <c r="S321" s="94"/>
    </row>
    <row r="322" spans="8:19" ht="12" customHeight="1">
      <c r="H322" s="440"/>
      <c r="I322" s="440"/>
      <c r="J322" s="440"/>
      <c r="K322" s="439"/>
      <c r="L322" s="438"/>
      <c r="M322" s="438"/>
      <c r="N322" s="438"/>
      <c r="O322" s="438"/>
      <c r="P322" s="438"/>
      <c r="Q322" s="438"/>
      <c r="R322" s="438"/>
      <c r="S322" s="94"/>
    </row>
    <row r="323" spans="8:19" ht="12" customHeight="1">
      <c r="H323" s="440"/>
      <c r="I323" s="440"/>
      <c r="J323" s="440"/>
      <c r="K323" s="439"/>
      <c r="L323" s="438"/>
      <c r="M323" s="438"/>
      <c r="N323" s="438"/>
      <c r="O323" s="438"/>
      <c r="P323" s="438"/>
      <c r="Q323" s="438"/>
      <c r="R323" s="438"/>
      <c r="S323" s="94"/>
    </row>
    <row r="324" spans="8:19" ht="12" customHeight="1">
      <c r="H324" s="440"/>
      <c r="I324" s="440"/>
      <c r="J324" s="440"/>
      <c r="K324" s="439"/>
      <c r="L324" s="438"/>
      <c r="M324" s="438"/>
      <c r="N324" s="438"/>
      <c r="O324" s="438"/>
      <c r="P324" s="438"/>
      <c r="Q324" s="438"/>
      <c r="R324" s="438"/>
      <c r="S324" s="94"/>
    </row>
    <row r="325" spans="8:19" ht="12" customHeight="1">
      <c r="H325" s="440"/>
      <c r="I325" s="440"/>
      <c r="J325" s="440"/>
      <c r="K325" s="439"/>
      <c r="L325" s="438"/>
      <c r="M325" s="438"/>
      <c r="N325" s="438"/>
      <c r="O325" s="438"/>
      <c r="P325" s="438"/>
      <c r="Q325" s="438"/>
      <c r="R325" s="438"/>
      <c r="S325" s="94"/>
    </row>
    <row r="326" spans="8:19" ht="12" customHeight="1">
      <c r="H326" s="440"/>
      <c r="I326" s="440"/>
      <c r="J326" s="440"/>
      <c r="K326" s="439"/>
      <c r="L326" s="438"/>
      <c r="M326" s="438"/>
      <c r="N326" s="438"/>
      <c r="O326" s="438"/>
      <c r="P326" s="438"/>
      <c r="Q326" s="438"/>
      <c r="R326" s="438"/>
      <c r="S326" s="94"/>
    </row>
    <row r="327" spans="8:19" ht="12" customHeight="1">
      <c r="H327" s="440"/>
      <c r="I327" s="440"/>
      <c r="J327" s="440"/>
      <c r="K327" s="439"/>
      <c r="L327" s="438"/>
      <c r="M327" s="438"/>
      <c r="N327" s="438"/>
      <c r="O327" s="438"/>
      <c r="P327" s="438"/>
      <c r="Q327" s="438"/>
      <c r="R327" s="438"/>
      <c r="S327" s="94"/>
    </row>
    <row r="328" spans="8:19" ht="12" customHeight="1">
      <c r="H328" s="440"/>
      <c r="I328" s="440"/>
      <c r="J328" s="440"/>
      <c r="K328" s="439"/>
      <c r="L328" s="438"/>
      <c r="M328" s="438"/>
      <c r="N328" s="438"/>
      <c r="O328" s="438"/>
      <c r="P328" s="438"/>
      <c r="Q328" s="438"/>
      <c r="R328" s="438"/>
      <c r="S328" s="94"/>
    </row>
    <row r="329" spans="8:19" ht="12" customHeight="1">
      <c r="H329" s="440"/>
      <c r="I329" s="440"/>
      <c r="J329" s="440"/>
      <c r="K329" s="439"/>
      <c r="L329" s="438"/>
      <c r="M329" s="438"/>
      <c r="N329" s="438"/>
      <c r="O329" s="438"/>
      <c r="P329" s="438"/>
      <c r="Q329" s="438"/>
      <c r="R329" s="438"/>
      <c r="S329" s="94"/>
    </row>
    <row r="330" spans="8:19" ht="12" customHeight="1">
      <c r="H330" s="440"/>
      <c r="I330" s="440"/>
      <c r="J330" s="440"/>
      <c r="K330" s="439"/>
      <c r="L330" s="438"/>
      <c r="M330" s="438"/>
      <c r="N330" s="438"/>
      <c r="O330" s="438"/>
      <c r="P330" s="438"/>
      <c r="Q330" s="438"/>
      <c r="R330" s="438"/>
      <c r="S330" s="94"/>
    </row>
    <row r="331" spans="8:19" ht="12" customHeight="1">
      <c r="H331" s="440"/>
      <c r="I331" s="440"/>
      <c r="J331" s="440"/>
      <c r="K331" s="439"/>
      <c r="L331" s="438"/>
      <c r="M331" s="438"/>
      <c r="N331" s="438"/>
      <c r="O331" s="438"/>
      <c r="P331" s="438"/>
      <c r="Q331" s="438"/>
      <c r="R331" s="438"/>
      <c r="S331" s="94"/>
    </row>
    <row r="332" spans="8:19" ht="12" customHeight="1">
      <c r="H332" s="440"/>
      <c r="I332" s="440"/>
      <c r="J332" s="440"/>
      <c r="K332" s="439"/>
      <c r="L332" s="438"/>
      <c r="M332" s="438"/>
      <c r="N332" s="438"/>
      <c r="O332" s="438"/>
      <c r="P332" s="438"/>
      <c r="Q332" s="438"/>
      <c r="R332" s="438"/>
      <c r="S332" s="94"/>
    </row>
    <row r="333" spans="8:19" ht="12" customHeight="1">
      <c r="H333" s="440"/>
      <c r="I333" s="440"/>
      <c r="J333" s="440"/>
      <c r="K333" s="439"/>
      <c r="L333" s="438"/>
      <c r="M333" s="438"/>
      <c r="N333" s="438"/>
      <c r="O333" s="438"/>
      <c r="P333" s="438"/>
      <c r="Q333" s="438"/>
      <c r="R333" s="438"/>
      <c r="S333" s="94"/>
    </row>
    <row r="334" spans="8:19" ht="12" customHeight="1">
      <c r="H334" s="440"/>
      <c r="I334" s="440"/>
      <c r="J334" s="440"/>
      <c r="K334" s="439"/>
      <c r="L334" s="438"/>
      <c r="M334" s="438"/>
      <c r="N334" s="438"/>
      <c r="O334" s="438"/>
      <c r="P334" s="438"/>
      <c r="Q334" s="438"/>
      <c r="R334" s="438"/>
      <c r="S334" s="94"/>
    </row>
    <row r="335" spans="8:19" ht="12" customHeight="1">
      <c r="H335" s="440"/>
      <c r="I335" s="440"/>
      <c r="J335" s="440"/>
      <c r="K335" s="439"/>
      <c r="L335" s="438"/>
      <c r="M335" s="438"/>
      <c r="N335" s="438"/>
      <c r="O335" s="438"/>
      <c r="P335" s="438"/>
      <c r="Q335" s="438"/>
      <c r="R335" s="438"/>
      <c r="S335" s="94"/>
    </row>
    <row r="336" spans="8:19" ht="12" customHeight="1">
      <c r="H336" s="440"/>
      <c r="I336" s="440"/>
      <c r="J336" s="440"/>
      <c r="K336" s="439"/>
      <c r="L336" s="438"/>
      <c r="M336" s="438"/>
      <c r="N336" s="438"/>
      <c r="O336" s="438"/>
      <c r="P336" s="438"/>
      <c r="Q336" s="438"/>
      <c r="R336" s="438"/>
      <c r="S336" s="94"/>
    </row>
    <row r="337" spans="8:19" ht="12" customHeight="1">
      <c r="H337" s="440"/>
      <c r="I337" s="440"/>
      <c r="J337" s="440"/>
      <c r="K337" s="439"/>
      <c r="L337" s="438"/>
      <c r="M337" s="438"/>
      <c r="N337" s="438"/>
      <c r="O337" s="438"/>
      <c r="P337" s="438"/>
      <c r="Q337" s="438"/>
      <c r="R337" s="438"/>
      <c r="S337" s="94"/>
    </row>
    <row r="338" spans="8:19" ht="12" customHeight="1">
      <c r="H338" s="440"/>
      <c r="I338" s="440"/>
      <c r="J338" s="440"/>
      <c r="K338" s="439"/>
      <c r="L338" s="438"/>
      <c r="M338" s="438"/>
      <c r="N338" s="438"/>
      <c r="O338" s="438"/>
      <c r="P338" s="438"/>
      <c r="Q338" s="438"/>
      <c r="R338" s="438"/>
      <c r="S338" s="94"/>
    </row>
    <row r="339" spans="8:19" ht="12" customHeight="1">
      <c r="H339" s="440"/>
      <c r="I339" s="440"/>
      <c r="J339" s="440"/>
      <c r="K339" s="439"/>
      <c r="L339" s="438"/>
      <c r="M339" s="438"/>
      <c r="N339" s="438"/>
      <c r="O339" s="438"/>
      <c r="P339" s="438"/>
      <c r="Q339" s="438"/>
      <c r="R339" s="438"/>
      <c r="S339" s="94"/>
    </row>
    <row r="340" spans="8:19" ht="12" customHeight="1">
      <c r="H340" s="440"/>
      <c r="I340" s="440"/>
      <c r="J340" s="440"/>
      <c r="K340" s="439"/>
      <c r="L340" s="438"/>
      <c r="M340" s="438"/>
      <c r="N340" s="438"/>
      <c r="O340" s="438"/>
      <c r="P340" s="438"/>
      <c r="Q340" s="438"/>
      <c r="R340" s="438"/>
      <c r="S340" s="94"/>
    </row>
    <row r="341" spans="8:19" ht="12" customHeight="1">
      <c r="H341" s="440"/>
      <c r="I341" s="440"/>
      <c r="J341" s="440"/>
      <c r="K341" s="439"/>
      <c r="L341" s="438"/>
      <c r="M341" s="438"/>
      <c r="N341" s="438"/>
      <c r="O341" s="438"/>
      <c r="P341" s="438"/>
      <c r="Q341" s="438"/>
      <c r="R341" s="438"/>
      <c r="S341" s="94"/>
    </row>
    <row r="342" spans="8:19" ht="12" customHeight="1">
      <c r="H342" s="440"/>
      <c r="I342" s="440"/>
      <c r="J342" s="440"/>
      <c r="K342" s="439"/>
      <c r="L342" s="438"/>
      <c r="M342" s="438"/>
      <c r="N342" s="438"/>
      <c r="O342" s="438"/>
      <c r="P342" s="438"/>
      <c r="Q342" s="438"/>
      <c r="R342" s="438"/>
      <c r="S342" s="94"/>
    </row>
    <row r="343" spans="8:19" ht="12" customHeight="1">
      <c r="H343" s="440"/>
      <c r="I343" s="440"/>
      <c r="J343" s="440"/>
      <c r="K343" s="439"/>
      <c r="L343" s="438"/>
      <c r="M343" s="438"/>
      <c r="N343" s="438"/>
      <c r="O343" s="438"/>
      <c r="P343" s="438"/>
      <c r="Q343" s="438"/>
      <c r="R343" s="438"/>
      <c r="S343" s="94"/>
    </row>
    <row r="344" spans="8:19" ht="12" customHeight="1">
      <c r="H344" s="440"/>
      <c r="I344" s="440"/>
      <c r="J344" s="440"/>
      <c r="K344" s="439"/>
      <c r="L344" s="438"/>
      <c r="M344" s="438"/>
      <c r="N344" s="438"/>
      <c r="O344" s="438"/>
      <c r="P344" s="438"/>
      <c r="Q344" s="438"/>
      <c r="R344" s="438"/>
      <c r="S344" s="94"/>
    </row>
    <row r="345" spans="8:19" ht="12" customHeight="1">
      <c r="H345" s="440"/>
      <c r="I345" s="440"/>
      <c r="J345" s="440"/>
      <c r="K345" s="439"/>
      <c r="L345" s="438"/>
      <c r="M345" s="438"/>
      <c r="N345" s="438"/>
      <c r="O345" s="438"/>
      <c r="P345" s="438"/>
      <c r="Q345" s="438"/>
      <c r="R345" s="438"/>
      <c r="S345" s="94"/>
    </row>
    <row r="346" spans="8:19" ht="12" customHeight="1">
      <c r="H346" s="440"/>
      <c r="I346" s="440"/>
      <c r="J346" s="440"/>
      <c r="K346" s="439"/>
      <c r="L346" s="438"/>
      <c r="M346" s="438"/>
      <c r="N346" s="438"/>
      <c r="O346" s="438"/>
      <c r="P346" s="438"/>
      <c r="Q346" s="438"/>
      <c r="R346" s="438"/>
      <c r="S346" s="94"/>
    </row>
    <row r="347" spans="8:19" ht="12" customHeight="1">
      <c r="H347" s="440"/>
      <c r="I347" s="440"/>
      <c r="J347" s="440"/>
      <c r="K347" s="439"/>
      <c r="L347" s="438"/>
      <c r="M347" s="438"/>
      <c r="N347" s="438"/>
      <c r="O347" s="438"/>
      <c r="P347" s="438"/>
      <c r="Q347" s="438"/>
      <c r="R347" s="438"/>
      <c r="S347" s="94"/>
    </row>
    <row r="348" spans="8:19" ht="12" customHeight="1">
      <c r="H348" s="440"/>
      <c r="I348" s="440"/>
      <c r="J348" s="440"/>
      <c r="K348" s="439"/>
      <c r="L348" s="438"/>
      <c r="M348" s="438"/>
      <c r="N348" s="438"/>
      <c r="O348" s="438"/>
      <c r="P348" s="438"/>
      <c r="Q348" s="438"/>
      <c r="R348" s="438"/>
      <c r="S348" s="94"/>
    </row>
    <row r="349" spans="8:19" ht="12" customHeight="1">
      <c r="H349" s="440"/>
      <c r="I349" s="440"/>
      <c r="J349" s="440"/>
      <c r="K349" s="439"/>
      <c r="L349" s="438"/>
      <c r="M349" s="438"/>
      <c r="N349" s="438"/>
      <c r="O349" s="438"/>
      <c r="P349" s="438"/>
      <c r="Q349" s="438"/>
      <c r="R349" s="438"/>
      <c r="S349" s="94"/>
    </row>
    <row r="350" spans="8:19" ht="12" customHeight="1">
      <c r="H350" s="440"/>
      <c r="I350" s="440"/>
      <c r="J350" s="440"/>
      <c r="K350" s="439"/>
      <c r="L350" s="438"/>
      <c r="M350" s="438"/>
      <c r="N350" s="438"/>
      <c r="O350" s="438"/>
      <c r="P350" s="438"/>
      <c r="Q350" s="438"/>
      <c r="R350" s="438"/>
      <c r="S350" s="94"/>
    </row>
    <row r="351" spans="8:19" ht="12" customHeight="1">
      <c r="H351" s="440"/>
      <c r="I351" s="440"/>
      <c r="J351" s="440"/>
      <c r="K351" s="439"/>
      <c r="L351" s="438"/>
      <c r="M351" s="438"/>
      <c r="N351" s="438"/>
      <c r="O351" s="438"/>
      <c r="P351" s="438"/>
      <c r="Q351" s="438"/>
      <c r="R351" s="438"/>
      <c r="S351" s="94"/>
    </row>
    <row r="352" spans="8:19" ht="12" customHeight="1">
      <c r="H352" s="440"/>
      <c r="I352" s="440"/>
      <c r="J352" s="440"/>
      <c r="K352" s="439"/>
      <c r="L352" s="438"/>
      <c r="M352" s="438"/>
      <c r="N352" s="438"/>
      <c r="O352" s="438"/>
      <c r="P352" s="438"/>
      <c r="Q352" s="438"/>
      <c r="R352" s="438"/>
      <c r="S352" s="94"/>
    </row>
    <row r="353" spans="8:19" ht="12" customHeight="1">
      <c r="H353" s="440"/>
      <c r="I353" s="440"/>
      <c r="J353" s="440"/>
      <c r="K353" s="439"/>
      <c r="L353" s="438"/>
      <c r="M353" s="438"/>
      <c r="N353" s="438"/>
      <c r="O353" s="438"/>
      <c r="P353" s="438"/>
      <c r="Q353" s="438"/>
      <c r="R353" s="438"/>
      <c r="S353" s="94"/>
    </row>
    <row r="354" spans="8:19" ht="12" customHeight="1">
      <c r="H354" s="440"/>
      <c r="I354" s="440"/>
      <c r="J354" s="440"/>
      <c r="K354" s="439"/>
      <c r="L354" s="438"/>
      <c r="M354" s="438"/>
      <c r="N354" s="438"/>
      <c r="O354" s="438"/>
      <c r="P354" s="438"/>
      <c r="Q354" s="438"/>
      <c r="R354" s="438"/>
      <c r="S354" s="94"/>
    </row>
    <row r="355" spans="8:19" ht="12" customHeight="1">
      <c r="H355" s="440"/>
      <c r="I355" s="440"/>
      <c r="J355" s="440"/>
      <c r="K355" s="439"/>
      <c r="L355" s="438"/>
      <c r="M355" s="438"/>
      <c r="N355" s="438"/>
      <c r="O355" s="438"/>
      <c r="P355" s="438"/>
      <c r="Q355" s="438"/>
      <c r="R355" s="438"/>
      <c r="S355" s="94"/>
    </row>
    <row r="356" spans="8:19" ht="12" customHeight="1">
      <c r="H356" s="440"/>
      <c r="I356" s="440"/>
      <c r="J356" s="440"/>
      <c r="K356" s="439"/>
      <c r="L356" s="438"/>
      <c r="M356" s="438"/>
      <c r="N356" s="438"/>
      <c r="O356" s="438"/>
      <c r="P356" s="438"/>
      <c r="Q356" s="438"/>
      <c r="R356" s="438"/>
      <c r="S356" s="94"/>
    </row>
    <row r="357" spans="8:19" ht="12" customHeight="1">
      <c r="H357" s="440"/>
      <c r="I357" s="440"/>
      <c r="J357" s="440"/>
      <c r="K357" s="439"/>
      <c r="L357" s="438"/>
      <c r="M357" s="438"/>
      <c r="N357" s="438"/>
      <c r="O357" s="438"/>
      <c r="P357" s="438"/>
      <c r="Q357" s="438"/>
      <c r="R357" s="438"/>
      <c r="S357" s="94"/>
    </row>
    <row r="358" spans="8:19" ht="12" customHeight="1">
      <c r="H358" s="440"/>
      <c r="I358" s="440"/>
      <c r="J358" s="440"/>
      <c r="K358" s="439"/>
      <c r="L358" s="438"/>
      <c r="M358" s="438"/>
      <c r="N358" s="438"/>
      <c r="O358" s="438"/>
      <c r="P358" s="438"/>
      <c r="Q358" s="438"/>
      <c r="R358" s="438"/>
      <c r="S358" s="94"/>
    </row>
    <row r="359" spans="8:19" ht="12" customHeight="1">
      <c r="H359" s="440"/>
      <c r="I359" s="440"/>
      <c r="J359" s="440"/>
      <c r="K359" s="439"/>
      <c r="L359" s="438"/>
      <c r="M359" s="438"/>
      <c r="N359" s="438"/>
      <c r="O359" s="438"/>
      <c r="P359" s="438"/>
      <c r="Q359" s="438"/>
      <c r="R359" s="438"/>
      <c r="S359" s="94"/>
    </row>
    <row r="360" spans="8:19" ht="12" customHeight="1">
      <c r="H360" s="440"/>
      <c r="I360" s="440"/>
      <c r="J360" s="440"/>
      <c r="K360" s="439"/>
      <c r="L360" s="438"/>
      <c r="M360" s="438"/>
      <c r="N360" s="438"/>
      <c r="O360" s="438"/>
      <c r="P360" s="438"/>
      <c r="Q360" s="438"/>
      <c r="R360" s="438"/>
      <c r="S360" s="94"/>
    </row>
    <row r="361" spans="8:19" ht="12" customHeight="1">
      <c r="H361" s="440"/>
      <c r="I361" s="440"/>
      <c r="J361" s="440"/>
      <c r="K361" s="439"/>
      <c r="L361" s="438"/>
      <c r="M361" s="438"/>
      <c r="N361" s="438"/>
      <c r="O361" s="438"/>
      <c r="P361" s="438"/>
      <c r="Q361" s="438"/>
      <c r="R361" s="438"/>
      <c r="S361" s="94"/>
    </row>
    <row r="362" spans="8:19" ht="12" customHeight="1">
      <c r="H362" s="440"/>
      <c r="I362" s="440"/>
      <c r="J362" s="440"/>
      <c r="K362" s="439"/>
      <c r="L362" s="438"/>
      <c r="M362" s="438"/>
      <c r="N362" s="438"/>
      <c r="O362" s="438"/>
      <c r="P362" s="438"/>
      <c r="Q362" s="438"/>
      <c r="R362" s="438"/>
      <c r="S362" s="94"/>
    </row>
    <row r="363" spans="8:19" ht="12" customHeight="1">
      <c r="H363" s="440"/>
      <c r="I363" s="440"/>
      <c r="J363" s="440"/>
      <c r="K363" s="439"/>
      <c r="L363" s="438"/>
      <c r="M363" s="438"/>
      <c r="N363" s="438"/>
      <c r="O363" s="438"/>
      <c r="P363" s="438"/>
      <c r="Q363" s="438"/>
      <c r="R363" s="438"/>
      <c r="S363" s="94"/>
    </row>
    <row r="364" spans="8:19" ht="12" customHeight="1">
      <c r="H364" s="440"/>
      <c r="I364" s="440"/>
      <c r="J364" s="440"/>
      <c r="K364" s="439"/>
      <c r="L364" s="438"/>
      <c r="M364" s="438"/>
      <c r="N364" s="438"/>
      <c r="O364" s="438"/>
      <c r="P364" s="438"/>
      <c r="Q364" s="438"/>
      <c r="R364" s="438"/>
      <c r="S364" s="94"/>
    </row>
    <row r="365" spans="8:19" ht="12" customHeight="1">
      <c r="H365" s="440"/>
      <c r="I365" s="440"/>
      <c r="J365" s="440"/>
      <c r="K365" s="439"/>
      <c r="L365" s="438"/>
      <c r="M365" s="438"/>
      <c r="N365" s="438"/>
      <c r="O365" s="438"/>
      <c r="P365" s="438"/>
      <c r="Q365" s="438"/>
      <c r="R365" s="438"/>
      <c r="S365" s="94"/>
    </row>
    <row r="366" spans="8:19" ht="12" customHeight="1">
      <c r="H366" s="440"/>
      <c r="I366" s="440"/>
      <c r="J366" s="440"/>
      <c r="K366" s="439"/>
      <c r="L366" s="438"/>
      <c r="M366" s="438"/>
      <c r="N366" s="438"/>
      <c r="O366" s="438"/>
      <c r="P366" s="438"/>
      <c r="Q366" s="438"/>
      <c r="R366" s="438"/>
      <c r="S366" s="94"/>
    </row>
    <row r="367" spans="8:19" ht="12" customHeight="1">
      <c r="H367" s="440"/>
      <c r="I367" s="440"/>
      <c r="J367" s="440"/>
      <c r="K367" s="439"/>
      <c r="L367" s="438"/>
      <c r="M367" s="438"/>
      <c r="N367" s="438"/>
      <c r="O367" s="438"/>
      <c r="P367" s="438"/>
      <c r="Q367" s="438"/>
      <c r="R367" s="438"/>
      <c r="S367" s="94"/>
    </row>
    <row r="368" spans="8:19" ht="12" customHeight="1">
      <c r="H368" s="440"/>
      <c r="I368" s="440"/>
      <c r="J368" s="440"/>
      <c r="K368" s="439"/>
      <c r="L368" s="438"/>
      <c r="M368" s="438"/>
      <c r="N368" s="438"/>
      <c r="O368" s="438"/>
      <c r="P368" s="438"/>
      <c r="Q368" s="438"/>
      <c r="R368" s="438"/>
      <c r="S368" s="94"/>
    </row>
    <row r="369" spans="8:19" ht="12" customHeight="1">
      <c r="H369" s="440"/>
      <c r="I369" s="440"/>
      <c r="J369" s="440"/>
      <c r="K369" s="439"/>
      <c r="L369" s="438"/>
      <c r="M369" s="438"/>
      <c r="N369" s="438"/>
      <c r="O369" s="438"/>
      <c r="P369" s="438"/>
      <c r="Q369" s="438"/>
      <c r="R369" s="438"/>
      <c r="S369" s="94"/>
    </row>
    <row r="370" spans="8:19" ht="12" customHeight="1">
      <c r="H370" s="440"/>
      <c r="I370" s="440"/>
      <c r="J370" s="440"/>
      <c r="K370" s="439"/>
      <c r="L370" s="438"/>
      <c r="M370" s="438"/>
      <c r="N370" s="438"/>
      <c r="O370" s="438"/>
      <c r="P370" s="438"/>
      <c r="Q370" s="438"/>
      <c r="R370" s="438"/>
      <c r="S370" s="94"/>
    </row>
    <row r="371" spans="8:19" ht="12" customHeight="1">
      <c r="H371" s="440"/>
      <c r="I371" s="440"/>
      <c r="J371" s="440"/>
      <c r="K371" s="439"/>
      <c r="L371" s="438"/>
      <c r="M371" s="438"/>
      <c r="N371" s="438"/>
      <c r="O371" s="438"/>
      <c r="P371" s="438"/>
      <c r="Q371" s="438"/>
      <c r="R371" s="438"/>
      <c r="S371" s="94"/>
    </row>
    <row r="372" spans="8:19" ht="12" customHeight="1">
      <c r="H372" s="440"/>
      <c r="I372" s="440"/>
      <c r="J372" s="440"/>
      <c r="K372" s="439"/>
      <c r="L372" s="438"/>
      <c r="M372" s="438"/>
      <c r="N372" s="438"/>
      <c r="O372" s="438"/>
      <c r="P372" s="438"/>
      <c r="Q372" s="438"/>
      <c r="R372" s="438"/>
      <c r="S372" s="94"/>
    </row>
    <row r="373" spans="8:19" ht="12" customHeight="1">
      <c r="H373" s="440"/>
      <c r="I373" s="440"/>
      <c r="J373" s="440"/>
      <c r="K373" s="439"/>
      <c r="L373" s="438"/>
      <c r="M373" s="438"/>
      <c r="N373" s="438"/>
      <c r="O373" s="438"/>
      <c r="P373" s="438"/>
      <c r="Q373" s="438"/>
      <c r="R373" s="438"/>
      <c r="S373" s="94"/>
    </row>
    <row r="374" spans="8:19" ht="12" customHeight="1">
      <c r="H374" s="440"/>
      <c r="I374" s="440"/>
      <c r="J374" s="440"/>
      <c r="K374" s="439"/>
      <c r="L374" s="438"/>
      <c r="M374" s="438"/>
      <c r="N374" s="438"/>
      <c r="O374" s="438"/>
      <c r="P374" s="438"/>
      <c r="Q374" s="438"/>
      <c r="R374" s="438"/>
      <c r="S374" s="94"/>
    </row>
    <row r="375" spans="8:19" ht="12" customHeight="1">
      <c r="H375" s="440"/>
      <c r="I375" s="440"/>
      <c r="J375" s="440"/>
      <c r="K375" s="439"/>
      <c r="L375" s="438"/>
      <c r="M375" s="438"/>
      <c r="N375" s="438"/>
      <c r="O375" s="438"/>
      <c r="P375" s="438"/>
      <c r="Q375" s="438"/>
      <c r="R375" s="438"/>
      <c r="S375" s="94"/>
    </row>
    <row r="376" spans="8:19" ht="12" customHeight="1">
      <c r="H376" s="440"/>
      <c r="I376" s="440"/>
      <c r="J376" s="440"/>
      <c r="K376" s="439"/>
      <c r="L376" s="438"/>
      <c r="M376" s="438"/>
      <c r="N376" s="438"/>
      <c r="O376" s="438"/>
      <c r="P376" s="438"/>
      <c r="Q376" s="438"/>
      <c r="R376" s="438"/>
      <c r="S376" s="94"/>
    </row>
    <row r="377" spans="8:19" ht="12" customHeight="1">
      <c r="H377" s="440"/>
      <c r="I377" s="440"/>
      <c r="J377" s="440"/>
      <c r="K377" s="439"/>
      <c r="L377" s="438"/>
      <c r="M377" s="438"/>
      <c r="N377" s="438"/>
      <c r="O377" s="438"/>
      <c r="P377" s="438"/>
      <c r="Q377" s="438"/>
      <c r="R377" s="438"/>
      <c r="S377" s="94"/>
    </row>
    <row r="378" spans="8:19" ht="12" customHeight="1">
      <c r="H378" s="440"/>
      <c r="I378" s="440"/>
      <c r="J378" s="440"/>
      <c r="K378" s="439"/>
      <c r="L378" s="438"/>
      <c r="M378" s="438"/>
      <c r="N378" s="438"/>
      <c r="O378" s="438"/>
      <c r="P378" s="438"/>
      <c r="Q378" s="438"/>
      <c r="R378" s="438"/>
      <c r="S378" s="94"/>
    </row>
    <row r="379" spans="8:19" ht="12" customHeight="1">
      <c r="H379" s="440"/>
      <c r="I379" s="440"/>
      <c r="J379" s="440"/>
      <c r="K379" s="439"/>
      <c r="L379" s="438"/>
      <c r="M379" s="438"/>
      <c r="N379" s="438"/>
      <c r="O379" s="438"/>
      <c r="P379" s="438"/>
      <c r="Q379" s="438"/>
      <c r="R379" s="438"/>
      <c r="S379" s="94"/>
    </row>
    <row r="380" spans="8:19" ht="12" customHeight="1">
      <c r="H380" s="440"/>
      <c r="I380" s="440"/>
      <c r="J380" s="440"/>
      <c r="K380" s="439"/>
      <c r="L380" s="438"/>
      <c r="M380" s="438"/>
      <c r="N380" s="438"/>
      <c r="O380" s="438"/>
      <c r="P380" s="438"/>
      <c r="Q380" s="438"/>
      <c r="R380" s="438"/>
      <c r="S380" s="94"/>
    </row>
    <row r="381" spans="8:19" ht="12" customHeight="1">
      <c r="H381" s="440"/>
      <c r="I381" s="440"/>
      <c r="J381" s="440"/>
      <c r="K381" s="439"/>
      <c r="L381" s="438"/>
      <c r="M381" s="438"/>
      <c r="N381" s="438"/>
      <c r="O381" s="438"/>
      <c r="P381" s="438"/>
      <c r="Q381" s="438"/>
      <c r="R381" s="438"/>
      <c r="S381" s="94"/>
    </row>
    <row r="382" spans="8:19" ht="12" customHeight="1">
      <c r="H382" s="440"/>
      <c r="I382" s="440"/>
      <c r="J382" s="440"/>
      <c r="K382" s="439"/>
      <c r="L382" s="438"/>
      <c r="M382" s="438"/>
      <c r="N382" s="438"/>
      <c r="O382" s="438"/>
      <c r="P382" s="438"/>
      <c r="Q382" s="438"/>
      <c r="R382" s="438"/>
      <c r="S382" s="94"/>
    </row>
    <row r="383" spans="8:19" ht="12" customHeight="1">
      <c r="H383" s="440"/>
      <c r="I383" s="440"/>
      <c r="J383" s="440"/>
      <c r="K383" s="439"/>
      <c r="L383" s="438"/>
      <c r="M383" s="438"/>
      <c r="N383" s="438"/>
      <c r="O383" s="438"/>
      <c r="P383" s="438"/>
      <c r="Q383" s="438"/>
      <c r="R383" s="438"/>
      <c r="S383" s="94"/>
    </row>
    <row r="384" spans="8:19" ht="12" customHeight="1">
      <c r="H384" s="440"/>
      <c r="I384" s="440"/>
      <c r="J384" s="440"/>
      <c r="K384" s="439"/>
      <c r="L384" s="438"/>
      <c r="M384" s="438"/>
      <c r="N384" s="438"/>
      <c r="O384" s="438"/>
      <c r="P384" s="438"/>
      <c r="Q384" s="438"/>
      <c r="R384" s="438"/>
      <c r="S384" s="94"/>
    </row>
    <row r="385" spans="8:19" ht="12" customHeight="1">
      <c r="H385" s="440"/>
      <c r="I385" s="440"/>
      <c r="J385" s="440"/>
      <c r="K385" s="439"/>
      <c r="L385" s="438"/>
      <c r="M385" s="438"/>
      <c r="N385" s="438"/>
      <c r="O385" s="438"/>
      <c r="P385" s="438"/>
      <c r="Q385" s="438"/>
      <c r="R385" s="438"/>
      <c r="S385" s="94"/>
    </row>
    <row r="386" spans="8:19" ht="12" customHeight="1">
      <c r="H386" s="440"/>
      <c r="I386" s="440"/>
      <c r="J386" s="440"/>
      <c r="K386" s="439"/>
      <c r="L386" s="438"/>
      <c r="M386" s="438"/>
      <c r="N386" s="438"/>
      <c r="O386" s="438"/>
      <c r="P386" s="438"/>
      <c r="Q386" s="438"/>
      <c r="R386" s="438"/>
      <c r="S386" s="94"/>
    </row>
    <row r="387" spans="8:19" ht="12" customHeight="1">
      <c r="H387" s="440"/>
      <c r="I387" s="440"/>
      <c r="J387" s="440"/>
      <c r="K387" s="439"/>
      <c r="L387" s="438"/>
      <c r="M387" s="438"/>
      <c r="N387" s="438"/>
      <c r="O387" s="438"/>
      <c r="P387" s="438"/>
      <c r="Q387" s="438"/>
      <c r="R387" s="438"/>
      <c r="S387" s="94"/>
    </row>
    <row r="388" spans="8:19" ht="12" customHeight="1">
      <c r="H388" s="440"/>
      <c r="I388" s="440"/>
      <c r="J388" s="440"/>
      <c r="K388" s="439"/>
      <c r="L388" s="438"/>
      <c r="M388" s="438"/>
      <c r="N388" s="438"/>
      <c r="O388" s="438"/>
      <c r="P388" s="438"/>
      <c r="Q388" s="438"/>
      <c r="R388" s="438"/>
      <c r="S388" s="94"/>
    </row>
    <row r="389" spans="8:19" ht="12" customHeight="1">
      <c r="H389" s="440"/>
      <c r="I389" s="440"/>
      <c r="J389" s="440"/>
      <c r="K389" s="439"/>
      <c r="L389" s="438"/>
      <c r="M389" s="438"/>
      <c r="N389" s="438"/>
      <c r="O389" s="438"/>
      <c r="P389" s="438"/>
      <c r="Q389" s="438"/>
      <c r="R389" s="438"/>
      <c r="S389" s="94"/>
    </row>
    <row r="390" spans="8:19" ht="12" customHeight="1">
      <c r="H390" s="440"/>
      <c r="I390" s="440"/>
      <c r="J390" s="440"/>
      <c r="K390" s="439"/>
      <c r="L390" s="438"/>
      <c r="M390" s="438"/>
      <c r="N390" s="438"/>
      <c r="O390" s="438"/>
      <c r="P390" s="438"/>
      <c r="Q390" s="438"/>
      <c r="R390" s="438"/>
      <c r="S390" s="94"/>
    </row>
    <row r="391" spans="8:19" ht="12" customHeight="1">
      <c r="H391" s="440"/>
      <c r="I391" s="440"/>
      <c r="J391" s="440"/>
      <c r="K391" s="439"/>
      <c r="L391" s="438"/>
      <c r="M391" s="438"/>
      <c r="N391" s="438"/>
      <c r="O391" s="438"/>
      <c r="P391" s="438"/>
      <c r="Q391" s="438"/>
      <c r="R391" s="438"/>
      <c r="S391" s="94"/>
    </row>
    <row r="392" spans="8:19" ht="12" customHeight="1">
      <c r="H392" s="440"/>
      <c r="I392" s="440"/>
      <c r="J392" s="440"/>
      <c r="K392" s="439"/>
      <c r="L392" s="438"/>
      <c r="M392" s="438"/>
      <c r="N392" s="438"/>
      <c r="O392" s="438"/>
      <c r="P392" s="438"/>
      <c r="Q392" s="438"/>
      <c r="R392" s="438"/>
      <c r="S392" s="94"/>
    </row>
    <row r="393" spans="8:19" ht="12" customHeight="1">
      <c r="H393" s="440"/>
      <c r="I393" s="440"/>
      <c r="J393" s="440"/>
      <c r="K393" s="439"/>
      <c r="L393" s="438"/>
      <c r="M393" s="438"/>
      <c r="N393" s="438"/>
      <c r="O393" s="438"/>
      <c r="P393" s="438"/>
      <c r="Q393" s="438"/>
      <c r="R393" s="438"/>
      <c r="S393" s="94"/>
    </row>
    <row r="394" spans="8:19" ht="12" customHeight="1">
      <c r="H394" s="440"/>
      <c r="I394" s="440"/>
      <c r="J394" s="440"/>
      <c r="K394" s="439"/>
      <c r="L394" s="438"/>
      <c r="M394" s="438"/>
      <c r="N394" s="438"/>
      <c r="O394" s="438"/>
      <c r="P394" s="438"/>
      <c r="Q394" s="438"/>
      <c r="R394" s="438"/>
      <c r="S394" s="94"/>
    </row>
    <row r="395" spans="8:19" ht="12" customHeight="1">
      <c r="H395" s="440"/>
      <c r="I395" s="440"/>
      <c r="J395" s="440"/>
      <c r="K395" s="439"/>
      <c r="L395" s="438"/>
      <c r="M395" s="438"/>
      <c r="N395" s="438"/>
      <c r="O395" s="438"/>
      <c r="P395" s="438"/>
      <c r="Q395" s="438"/>
      <c r="R395" s="438"/>
      <c r="S395" s="94"/>
    </row>
    <row r="396" spans="8:19" ht="12" customHeight="1">
      <c r="H396" s="440"/>
      <c r="I396" s="440"/>
      <c r="J396" s="440"/>
      <c r="K396" s="439"/>
      <c r="L396" s="438"/>
      <c r="M396" s="438"/>
      <c r="N396" s="438"/>
      <c r="O396" s="438"/>
      <c r="P396" s="438"/>
      <c r="Q396" s="438"/>
      <c r="R396" s="438"/>
      <c r="S396" s="94"/>
    </row>
    <row r="397" spans="8:19" ht="12" customHeight="1">
      <c r="H397" s="440"/>
      <c r="I397" s="440"/>
      <c r="J397" s="440"/>
      <c r="K397" s="439"/>
      <c r="L397" s="438"/>
      <c r="M397" s="438"/>
      <c r="N397" s="438"/>
      <c r="O397" s="438"/>
      <c r="P397" s="438"/>
      <c r="Q397" s="438"/>
      <c r="R397" s="438"/>
      <c r="S397" s="94"/>
    </row>
    <row r="398" spans="8:19" ht="12" customHeight="1">
      <c r="H398" s="440"/>
      <c r="I398" s="440"/>
      <c r="J398" s="440"/>
      <c r="K398" s="439"/>
      <c r="L398" s="438"/>
      <c r="M398" s="438"/>
      <c r="N398" s="438"/>
      <c r="O398" s="438"/>
      <c r="P398" s="438"/>
      <c r="Q398" s="438"/>
      <c r="R398" s="438"/>
      <c r="S398" s="94"/>
    </row>
    <row r="399" spans="8:19" ht="12" customHeight="1">
      <c r="H399" s="440"/>
      <c r="I399" s="440"/>
      <c r="J399" s="440"/>
      <c r="K399" s="439"/>
      <c r="L399" s="438"/>
      <c r="M399" s="438"/>
      <c r="N399" s="438"/>
      <c r="O399" s="438"/>
      <c r="P399" s="438"/>
      <c r="Q399" s="438"/>
      <c r="R399" s="438"/>
      <c r="S399" s="94"/>
    </row>
    <row r="400" spans="8:19" ht="12" customHeight="1">
      <c r="H400" s="440"/>
      <c r="I400" s="440"/>
      <c r="J400" s="440"/>
      <c r="K400" s="439"/>
      <c r="L400" s="438"/>
      <c r="M400" s="438"/>
      <c r="N400" s="438"/>
      <c r="O400" s="438"/>
      <c r="P400" s="438"/>
      <c r="Q400" s="438"/>
      <c r="R400" s="438"/>
      <c r="S400" s="94"/>
    </row>
    <row r="401" spans="8:19" ht="12" customHeight="1">
      <c r="H401" s="440"/>
      <c r="I401" s="440"/>
      <c r="J401" s="440"/>
      <c r="K401" s="439"/>
      <c r="L401" s="438"/>
      <c r="M401" s="438"/>
      <c r="N401" s="438"/>
      <c r="O401" s="438"/>
      <c r="P401" s="438"/>
      <c r="Q401" s="438"/>
      <c r="R401" s="438"/>
      <c r="S401" s="94"/>
    </row>
    <row r="402" spans="8:19" ht="12" customHeight="1">
      <c r="H402" s="440"/>
      <c r="I402" s="440"/>
      <c r="J402" s="440"/>
      <c r="K402" s="439"/>
      <c r="L402" s="438"/>
      <c r="M402" s="438"/>
      <c r="N402" s="438"/>
      <c r="O402" s="438"/>
      <c r="P402" s="438"/>
      <c r="Q402" s="438"/>
      <c r="R402" s="438"/>
      <c r="S402" s="94"/>
    </row>
    <row r="403" spans="8:19" ht="12" customHeight="1">
      <c r="H403" s="440"/>
      <c r="I403" s="440"/>
      <c r="J403" s="440"/>
      <c r="K403" s="439"/>
      <c r="L403" s="438"/>
      <c r="M403" s="438"/>
      <c r="N403" s="438"/>
      <c r="O403" s="438"/>
      <c r="P403" s="438"/>
      <c r="Q403" s="438"/>
      <c r="R403" s="438"/>
      <c r="S403" s="94"/>
    </row>
    <row r="404" spans="8:19" ht="12" customHeight="1">
      <c r="H404" s="440"/>
      <c r="I404" s="440"/>
      <c r="J404" s="440"/>
      <c r="K404" s="439"/>
      <c r="L404" s="438"/>
      <c r="M404" s="438"/>
      <c r="N404" s="438"/>
      <c r="O404" s="438"/>
      <c r="P404" s="438"/>
      <c r="Q404" s="438"/>
      <c r="R404" s="438"/>
      <c r="S404" s="94"/>
    </row>
    <row r="405" spans="8:19" ht="12" customHeight="1">
      <c r="H405" s="440"/>
      <c r="I405" s="440"/>
      <c r="J405" s="440"/>
      <c r="K405" s="439"/>
      <c r="L405" s="438"/>
      <c r="M405" s="438"/>
      <c r="N405" s="438"/>
      <c r="O405" s="438"/>
      <c r="P405" s="438"/>
      <c r="Q405" s="438"/>
      <c r="R405" s="438"/>
      <c r="S405" s="94"/>
    </row>
    <row r="406" spans="8:19" ht="12" customHeight="1">
      <c r="H406" s="440"/>
      <c r="I406" s="440"/>
      <c r="J406" s="440"/>
      <c r="K406" s="439"/>
      <c r="L406" s="438"/>
      <c r="M406" s="438"/>
      <c r="N406" s="438"/>
      <c r="O406" s="438"/>
      <c r="P406" s="438"/>
      <c r="Q406" s="438"/>
      <c r="R406" s="438"/>
      <c r="S406" s="94"/>
    </row>
    <row r="407" spans="8:19" ht="12" customHeight="1">
      <c r="H407" s="440"/>
      <c r="I407" s="440"/>
      <c r="J407" s="440"/>
      <c r="K407" s="439"/>
      <c r="L407" s="438"/>
      <c r="M407" s="438"/>
      <c r="N407" s="438"/>
      <c r="O407" s="438"/>
      <c r="P407" s="438"/>
      <c r="Q407" s="438"/>
      <c r="R407" s="438"/>
      <c r="S407" s="94"/>
    </row>
    <row r="408" spans="8:19" ht="12" customHeight="1">
      <c r="H408" s="440"/>
      <c r="I408" s="440"/>
      <c r="J408" s="440"/>
      <c r="K408" s="439"/>
      <c r="L408" s="438"/>
      <c r="M408" s="438"/>
      <c r="N408" s="438"/>
      <c r="O408" s="438"/>
      <c r="P408" s="438"/>
      <c r="Q408" s="438"/>
      <c r="R408" s="438"/>
      <c r="S408" s="94"/>
    </row>
    <row r="409" spans="8:19" ht="12" customHeight="1">
      <c r="H409" s="440"/>
      <c r="I409" s="440"/>
      <c r="J409" s="440"/>
      <c r="K409" s="439"/>
      <c r="L409" s="438"/>
      <c r="M409" s="438"/>
      <c r="N409" s="438"/>
      <c r="O409" s="438"/>
      <c r="P409" s="438"/>
      <c r="Q409" s="438"/>
      <c r="R409" s="438"/>
      <c r="S409" s="94"/>
    </row>
    <row r="410" spans="8:19" ht="12" customHeight="1">
      <c r="H410" s="440"/>
      <c r="I410" s="440"/>
      <c r="J410" s="440"/>
      <c r="K410" s="439"/>
      <c r="L410" s="438"/>
      <c r="M410" s="438"/>
      <c r="N410" s="438"/>
      <c r="O410" s="438"/>
      <c r="P410" s="438"/>
      <c r="Q410" s="438"/>
      <c r="R410" s="438"/>
      <c r="S410" s="94"/>
    </row>
    <row r="411" spans="8:19" ht="12" customHeight="1">
      <c r="H411" s="440"/>
      <c r="I411" s="440"/>
      <c r="J411" s="440"/>
      <c r="K411" s="439"/>
      <c r="L411" s="438"/>
      <c r="M411" s="438"/>
      <c r="N411" s="438"/>
      <c r="O411" s="438"/>
      <c r="P411" s="438"/>
      <c r="Q411" s="438"/>
      <c r="R411" s="438"/>
      <c r="S411" s="94"/>
    </row>
    <row r="412" spans="8:19" ht="12" customHeight="1">
      <c r="H412" s="440"/>
      <c r="I412" s="440"/>
      <c r="J412" s="440"/>
      <c r="K412" s="439"/>
      <c r="L412" s="438"/>
      <c r="M412" s="438"/>
      <c r="N412" s="438"/>
      <c r="O412" s="438"/>
      <c r="P412" s="438"/>
      <c r="Q412" s="438"/>
      <c r="R412" s="438"/>
      <c r="S412" s="94"/>
    </row>
    <row r="413" spans="8:19" ht="12" customHeight="1">
      <c r="H413" s="440"/>
      <c r="I413" s="440"/>
      <c r="J413" s="440"/>
      <c r="K413" s="439"/>
      <c r="L413" s="438"/>
      <c r="M413" s="438"/>
      <c r="N413" s="438"/>
      <c r="O413" s="438"/>
      <c r="P413" s="438"/>
      <c r="Q413" s="438"/>
      <c r="R413" s="438"/>
      <c r="S413" s="94"/>
    </row>
    <row r="414" spans="8:19" ht="12" customHeight="1">
      <c r="H414" s="440"/>
      <c r="I414" s="440"/>
      <c r="J414" s="440"/>
      <c r="K414" s="439"/>
      <c r="L414" s="438"/>
      <c r="M414" s="438"/>
      <c r="N414" s="438"/>
      <c r="O414" s="438"/>
      <c r="P414" s="438"/>
      <c r="Q414" s="438"/>
      <c r="R414" s="438"/>
      <c r="S414" s="94"/>
    </row>
    <row r="415" spans="8:19" ht="12" customHeight="1">
      <c r="H415" s="440"/>
      <c r="I415" s="440"/>
      <c r="J415" s="440"/>
      <c r="K415" s="439"/>
      <c r="L415" s="438"/>
      <c r="M415" s="438"/>
      <c r="N415" s="438"/>
      <c r="O415" s="438"/>
      <c r="P415" s="438"/>
      <c r="Q415" s="438"/>
      <c r="R415" s="438"/>
      <c r="S415" s="94"/>
    </row>
    <row r="416" spans="8:19" ht="12" customHeight="1">
      <c r="H416" s="440"/>
      <c r="I416" s="440"/>
      <c r="J416" s="440"/>
      <c r="K416" s="439"/>
      <c r="L416" s="438"/>
      <c r="M416" s="438"/>
      <c r="N416" s="438"/>
      <c r="O416" s="438"/>
      <c r="P416" s="438"/>
      <c r="Q416" s="438"/>
      <c r="R416" s="438"/>
      <c r="S416" s="94"/>
    </row>
    <row r="417" spans="8:19" ht="12" customHeight="1">
      <c r="H417" s="440"/>
      <c r="I417" s="440"/>
      <c r="J417" s="440"/>
      <c r="K417" s="439"/>
      <c r="L417" s="438"/>
      <c r="M417" s="438"/>
      <c r="N417" s="438"/>
      <c r="O417" s="438"/>
      <c r="P417" s="438"/>
      <c r="Q417" s="438"/>
      <c r="R417" s="438"/>
      <c r="S417" s="94"/>
    </row>
    <row r="418" spans="8:19" ht="12" customHeight="1">
      <c r="H418" s="440"/>
      <c r="I418" s="440"/>
      <c r="J418" s="440"/>
      <c r="K418" s="439"/>
      <c r="L418" s="438"/>
      <c r="M418" s="438"/>
      <c r="N418" s="438"/>
      <c r="O418" s="438"/>
      <c r="P418" s="438"/>
      <c r="Q418" s="438"/>
      <c r="R418" s="438"/>
      <c r="S418" s="94"/>
    </row>
    <row r="419" spans="8:19" ht="12" customHeight="1">
      <c r="H419" s="440"/>
      <c r="I419" s="440"/>
      <c r="J419" s="440"/>
      <c r="K419" s="439"/>
      <c r="L419" s="438"/>
      <c r="M419" s="438"/>
      <c r="N419" s="438"/>
      <c r="O419" s="438"/>
      <c r="P419" s="438"/>
      <c r="Q419" s="438"/>
      <c r="R419" s="438"/>
      <c r="S419" s="94"/>
    </row>
    <row r="420" spans="8:19" ht="12" customHeight="1">
      <c r="H420" s="440"/>
      <c r="I420" s="440"/>
      <c r="J420" s="440"/>
      <c r="K420" s="439"/>
      <c r="L420" s="438"/>
      <c r="M420" s="438"/>
      <c r="N420" s="438"/>
      <c r="O420" s="438"/>
      <c r="P420" s="438"/>
      <c r="Q420" s="438"/>
      <c r="R420" s="438"/>
      <c r="S420" s="94"/>
    </row>
    <row r="421" spans="8:19" ht="12" customHeight="1">
      <c r="H421" s="440"/>
      <c r="I421" s="440"/>
      <c r="J421" s="440"/>
      <c r="K421" s="439"/>
      <c r="L421" s="438"/>
      <c r="M421" s="438"/>
      <c r="N421" s="438"/>
      <c r="O421" s="438"/>
      <c r="P421" s="438"/>
      <c r="Q421" s="438"/>
      <c r="R421" s="438"/>
      <c r="S421" s="94"/>
    </row>
    <row r="422" spans="8:19" ht="12" customHeight="1">
      <c r="H422" s="440"/>
      <c r="I422" s="440"/>
      <c r="J422" s="440"/>
      <c r="K422" s="439"/>
      <c r="L422" s="438"/>
      <c r="M422" s="438"/>
      <c r="N422" s="438"/>
      <c r="O422" s="438"/>
      <c r="P422" s="438"/>
      <c r="Q422" s="438"/>
      <c r="R422" s="438"/>
      <c r="S422" s="94"/>
    </row>
    <row r="423" spans="8:19" ht="12" customHeight="1">
      <c r="H423" s="440"/>
      <c r="I423" s="440"/>
      <c r="J423" s="440"/>
      <c r="K423" s="439"/>
      <c r="L423" s="438"/>
      <c r="M423" s="438"/>
      <c r="N423" s="438"/>
      <c r="O423" s="438"/>
      <c r="P423" s="438"/>
      <c r="Q423" s="438"/>
      <c r="R423" s="438"/>
      <c r="S423" s="94"/>
    </row>
    <row r="424" spans="8:19" ht="12" customHeight="1">
      <c r="H424" s="440"/>
      <c r="I424" s="440"/>
      <c r="J424" s="440"/>
      <c r="K424" s="439"/>
      <c r="L424" s="438"/>
      <c r="M424" s="438"/>
      <c r="N424" s="438"/>
      <c r="O424" s="438"/>
      <c r="P424" s="438"/>
      <c r="Q424" s="438"/>
      <c r="R424" s="438"/>
      <c r="S424" s="94"/>
    </row>
    <row r="425" spans="8:19" ht="12" customHeight="1">
      <c r="H425" s="440"/>
      <c r="I425" s="440"/>
      <c r="J425" s="440"/>
      <c r="K425" s="439"/>
      <c r="L425" s="438"/>
      <c r="M425" s="438"/>
      <c r="N425" s="438"/>
      <c r="O425" s="438"/>
      <c r="P425" s="438"/>
      <c r="Q425" s="438"/>
      <c r="R425" s="438"/>
      <c r="S425" s="94"/>
    </row>
    <row r="426" spans="8:19" ht="12" customHeight="1">
      <c r="H426" s="440"/>
      <c r="I426" s="440"/>
      <c r="J426" s="440"/>
      <c r="K426" s="439"/>
      <c r="L426" s="438"/>
      <c r="M426" s="438"/>
      <c r="N426" s="438"/>
      <c r="O426" s="438"/>
      <c r="P426" s="438"/>
      <c r="Q426" s="438"/>
      <c r="R426" s="438"/>
      <c r="S426" s="94"/>
    </row>
    <row r="427" spans="8:19" ht="12" customHeight="1">
      <c r="H427" s="440"/>
      <c r="I427" s="440"/>
      <c r="J427" s="440"/>
      <c r="K427" s="439"/>
      <c r="L427" s="438"/>
      <c r="M427" s="438"/>
      <c r="N427" s="438"/>
      <c r="O427" s="438"/>
      <c r="P427" s="438"/>
      <c r="Q427" s="438"/>
      <c r="R427" s="438"/>
      <c r="S427" s="94"/>
    </row>
    <row r="428" spans="8:19" ht="12" customHeight="1">
      <c r="H428" s="440"/>
      <c r="I428" s="440"/>
      <c r="J428" s="440"/>
      <c r="K428" s="439"/>
      <c r="L428" s="438"/>
      <c r="M428" s="438"/>
      <c r="N428" s="438"/>
      <c r="O428" s="438"/>
      <c r="P428" s="438"/>
      <c r="Q428" s="438"/>
      <c r="R428" s="438"/>
      <c r="S428" s="94"/>
    </row>
    <row r="429" spans="8:19" ht="12" customHeight="1">
      <c r="H429" s="440"/>
      <c r="I429" s="440"/>
      <c r="J429" s="440"/>
      <c r="K429" s="439"/>
      <c r="L429" s="438"/>
      <c r="M429" s="438"/>
      <c r="N429" s="438"/>
      <c r="O429" s="438"/>
      <c r="P429" s="438"/>
      <c r="Q429" s="438"/>
      <c r="R429" s="438"/>
      <c r="S429" s="94"/>
    </row>
    <row r="430" spans="8:19" ht="12" customHeight="1">
      <c r="H430" s="440"/>
      <c r="I430" s="440"/>
      <c r="J430" s="440"/>
      <c r="K430" s="439"/>
      <c r="L430" s="438"/>
      <c r="M430" s="438"/>
      <c r="N430" s="438"/>
      <c r="O430" s="438"/>
      <c r="P430" s="438"/>
      <c r="Q430" s="438"/>
      <c r="R430" s="438"/>
      <c r="S430" s="94"/>
    </row>
    <row r="431" spans="8:19" ht="12" customHeight="1">
      <c r="H431" s="440"/>
      <c r="I431" s="440"/>
      <c r="J431" s="440"/>
      <c r="K431" s="439"/>
      <c r="L431" s="438"/>
      <c r="M431" s="438"/>
      <c r="N431" s="438"/>
      <c r="O431" s="438"/>
      <c r="P431" s="438"/>
      <c r="Q431" s="438"/>
      <c r="R431" s="438"/>
      <c r="S431" s="94"/>
    </row>
    <row r="432" spans="8:19" ht="12" customHeight="1">
      <c r="H432" s="440"/>
      <c r="I432" s="440"/>
      <c r="J432" s="440"/>
      <c r="K432" s="439"/>
      <c r="L432" s="438"/>
      <c r="M432" s="438"/>
      <c r="N432" s="438"/>
      <c r="O432" s="438"/>
      <c r="P432" s="438"/>
      <c r="Q432" s="438"/>
      <c r="R432" s="438"/>
      <c r="S432" s="94"/>
    </row>
    <row r="433" spans="8:19" ht="12" customHeight="1">
      <c r="H433" s="440"/>
      <c r="I433" s="440"/>
      <c r="J433" s="440"/>
      <c r="K433" s="439"/>
      <c r="L433" s="438"/>
      <c r="M433" s="438"/>
      <c r="N433" s="438"/>
      <c r="O433" s="438"/>
      <c r="P433" s="438"/>
      <c r="Q433" s="438"/>
      <c r="R433" s="438"/>
      <c r="S433" s="94"/>
    </row>
    <row r="434" spans="8:19" ht="12" customHeight="1">
      <c r="H434" s="440"/>
      <c r="I434" s="440"/>
      <c r="J434" s="440"/>
      <c r="K434" s="439"/>
      <c r="L434" s="438"/>
      <c r="M434" s="438"/>
      <c r="N434" s="438"/>
      <c r="O434" s="438"/>
      <c r="P434" s="438"/>
      <c r="Q434" s="438"/>
      <c r="R434" s="438"/>
      <c r="S434" s="94"/>
    </row>
    <row r="435" spans="8:19" ht="12" customHeight="1">
      <c r="H435" s="440"/>
      <c r="I435" s="440"/>
      <c r="J435" s="440"/>
      <c r="K435" s="439"/>
      <c r="L435" s="438"/>
      <c r="M435" s="438"/>
      <c r="N435" s="438"/>
      <c r="O435" s="438"/>
      <c r="P435" s="438"/>
      <c r="Q435" s="438"/>
      <c r="R435" s="438"/>
      <c r="S435" s="94"/>
    </row>
    <row r="436" spans="8:19" ht="12" customHeight="1">
      <c r="H436" s="440"/>
      <c r="I436" s="440"/>
      <c r="J436" s="440"/>
      <c r="K436" s="439"/>
      <c r="L436" s="438"/>
      <c r="M436" s="438"/>
      <c r="N436" s="438"/>
      <c r="O436" s="438"/>
      <c r="P436" s="438"/>
      <c r="Q436" s="438"/>
      <c r="R436" s="438"/>
      <c r="S436" s="94"/>
    </row>
    <row r="437" spans="8:19" ht="12" customHeight="1">
      <c r="H437" s="440"/>
      <c r="I437" s="440"/>
      <c r="J437" s="440"/>
      <c r="K437" s="439"/>
      <c r="L437" s="438"/>
      <c r="M437" s="438"/>
      <c r="N437" s="438"/>
      <c r="O437" s="438"/>
      <c r="P437" s="438"/>
      <c r="Q437" s="438"/>
      <c r="R437" s="438"/>
      <c r="S437" s="94"/>
    </row>
    <row r="438" spans="8:19" ht="12" customHeight="1">
      <c r="H438" s="440"/>
      <c r="I438" s="440"/>
      <c r="J438" s="440"/>
      <c r="K438" s="439"/>
      <c r="L438" s="438"/>
      <c r="M438" s="438"/>
      <c r="N438" s="438"/>
      <c r="O438" s="438"/>
      <c r="P438" s="438"/>
      <c r="Q438" s="438"/>
      <c r="R438" s="438"/>
      <c r="S438" s="94"/>
    </row>
    <row r="439" spans="8:19" ht="12" customHeight="1">
      <c r="H439" s="440"/>
      <c r="I439" s="440"/>
      <c r="J439" s="440"/>
      <c r="K439" s="439"/>
      <c r="L439" s="438"/>
      <c r="M439" s="438"/>
      <c r="N439" s="438"/>
      <c r="O439" s="438"/>
      <c r="P439" s="438"/>
      <c r="Q439" s="438"/>
      <c r="R439" s="438"/>
      <c r="S439" s="94"/>
    </row>
    <row r="440" spans="8:19" ht="12" customHeight="1">
      <c r="H440" s="440"/>
      <c r="I440" s="440"/>
      <c r="J440" s="440"/>
      <c r="K440" s="439"/>
      <c r="L440" s="438"/>
      <c r="M440" s="438"/>
      <c r="N440" s="438"/>
      <c r="O440" s="438"/>
      <c r="P440" s="438"/>
      <c r="Q440" s="438"/>
      <c r="R440" s="438"/>
      <c r="S440" s="94"/>
    </row>
    <row r="441" spans="8:19" ht="12" customHeight="1">
      <c r="H441" s="440"/>
      <c r="I441" s="440"/>
      <c r="J441" s="440"/>
      <c r="K441" s="439"/>
      <c r="L441" s="438"/>
      <c r="M441" s="438"/>
      <c r="N441" s="438"/>
      <c r="O441" s="438"/>
      <c r="P441" s="438"/>
      <c r="Q441" s="438"/>
      <c r="R441" s="438"/>
      <c r="S441" s="94"/>
    </row>
    <row r="442" spans="8:19" ht="12" customHeight="1">
      <c r="H442" s="440"/>
      <c r="I442" s="440"/>
      <c r="J442" s="440"/>
      <c r="K442" s="439"/>
      <c r="L442" s="438"/>
      <c r="M442" s="438"/>
      <c r="N442" s="438"/>
      <c r="O442" s="438"/>
      <c r="P442" s="438"/>
      <c r="Q442" s="438"/>
      <c r="R442" s="438"/>
      <c r="S442" s="94"/>
    </row>
    <row r="443" spans="8:19" ht="12" customHeight="1">
      <c r="H443" s="440"/>
      <c r="I443" s="440"/>
      <c r="J443" s="440"/>
      <c r="K443" s="439"/>
      <c r="L443" s="438"/>
      <c r="M443" s="438"/>
      <c r="N443" s="438"/>
      <c r="O443" s="438"/>
      <c r="P443" s="438"/>
      <c r="Q443" s="438"/>
      <c r="R443" s="438"/>
      <c r="S443" s="94"/>
    </row>
    <row r="444" spans="8:19" ht="12" customHeight="1">
      <c r="H444" s="440"/>
      <c r="I444" s="440"/>
      <c r="J444" s="440"/>
      <c r="K444" s="439"/>
      <c r="L444" s="438"/>
      <c r="M444" s="438"/>
      <c r="N444" s="438"/>
      <c r="O444" s="438"/>
      <c r="P444" s="438"/>
      <c r="Q444" s="438"/>
      <c r="R444" s="438"/>
      <c r="S444" s="94"/>
    </row>
    <row r="445" spans="8:19" ht="12" customHeight="1">
      <c r="H445" s="440"/>
      <c r="I445" s="440"/>
      <c r="J445" s="440"/>
      <c r="K445" s="439"/>
      <c r="L445" s="438"/>
      <c r="M445" s="438"/>
      <c r="N445" s="438"/>
      <c r="O445" s="438"/>
      <c r="P445" s="438"/>
      <c r="Q445" s="438"/>
      <c r="R445" s="438"/>
      <c r="S445" s="94"/>
    </row>
    <row r="446" spans="8:19" ht="12" customHeight="1">
      <c r="H446" s="440"/>
      <c r="I446" s="440"/>
      <c r="J446" s="440"/>
      <c r="K446" s="439"/>
      <c r="L446" s="438"/>
      <c r="M446" s="438"/>
      <c r="N446" s="438"/>
      <c r="O446" s="438"/>
      <c r="P446" s="438"/>
      <c r="Q446" s="438"/>
      <c r="R446" s="438"/>
      <c r="S446" s="94"/>
    </row>
    <row r="447" spans="8:19" ht="12" customHeight="1">
      <c r="H447" s="440"/>
      <c r="I447" s="440"/>
      <c r="J447" s="440"/>
      <c r="K447" s="439"/>
      <c r="L447" s="438"/>
      <c r="M447" s="438"/>
      <c r="N447" s="438"/>
      <c r="O447" s="438"/>
      <c r="P447" s="438"/>
      <c r="Q447" s="438"/>
      <c r="R447" s="438"/>
      <c r="S447" s="94"/>
    </row>
    <row r="448" spans="8:19" ht="12" customHeight="1">
      <c r="H448" s="440"/>
      <c r="I448" s="440"/>
      <c r="J448" s="440"/>
      <c r="K448" s="439"/>
      <c r="L448" s="438"/>
      <c r="M448" s="438"/>
      <c r="N448" s="438"/>
      <c r="O448" s="438"/>
      <c r="P448" s="438"/>
      <c r="Q448" s="438"/>
      <c r="R448" s="438"/>
      <c r="S448" s="94"/>
    </row>
    <row r="449" spans="8:19" ht="12" customHeight="1">
      <c r="H449" s="440"/>
      <c r="I449" s="440"/>
      <c r="J449" s="440"/>
      <c r="K449" s="439"/>
      <c r="L449" s="438"/>
      <c r="M449" s="438"/>
      <c r="N449" s="438"/>
      <c r="O449" s="438"/>
      <c r="P449" s="438"/>
      <c r="Q449" s="438"/>
      <c r="R449" s="438"/>
      <c r="S449" s="94"/>
    </row>
    <row r="450" spans="8:19" ht="12" customHeight="1">
      <c r="H450" s="440"/>
      <c r="I450" s="440"/>
      <c r="J450" s="440"/>
      <c r="K450" s="439"/>
      <c r="L450" s="438"/>
      <c r="M450" s="438"/>
      <c r="N450" s="438"/>
      <c r="O450" s="438"/>
      <c r="P450" s="438"/>
      <c r="Q450" s="438"/>
      <c r="R450" s="438"/>
      <c r="S450" s="94"/>
    </row>
    <row r="451" spans="8:19" ht="12" customHeight="1">
      <c r="H451" s="440"/>
      <c r="I451" s="440"/>
      <c r="J451" s="440"/>
      <c r="K451" s="439"/>
      <c r="L451" s="438"/>
      <c r="M451" s="438"/>
      <c r="N451" s="438"/>
      <c r="O451" s="438"/>
      <c r="P451" s="438"/>
      <c r="Q451" s="438"/>
      <c r="R451" s="438"/>
      <c r="S451" s="94"/>
    </row>
    <row r="452" spans="8:19" ht="12" customHeight="1">
      <c r="H452" s="440"/>
      <c r="I452" s="440"/>
      <c r="J452" s="440"/>
      <c r="K452" s="439"/>
      <c r="L452" s="438"/>
      <c r="M452" s="438"/>
      <c r="N452" s="438"/>
      <c r="O452" s="438"/>
      <c r="P452" s="438"/>
      <c r="Q452" s="438"/>
      <c r="R452" s="438"/>
      <c r="S452" s="94"/>
    </row>
    <row r="453" spans="8:19" ht="12" customHeight="1">
      <c r="H453" s="440"/>
      <c r="I453" s="440"/>
      <c r="J453" s="440"/>
      <c r="K453" s="439"/>
      <c r="L453" s="438"/>
      <c r="M453" s="438"/>
      <c r="N453" s="438"/>
      <c r="O453" s="438"/>
      <c r="P453" s="438"/>
      <c r="Q453" s="438"/>
      <c r="R453" s="438"/>
      <c r="S453" s="94"/>
    </row>
    <row r="454" spans="8:19" ht="12" customHeight="1">
      <c r="H454" s="440"/>
      <c r="I454" s="440"/>
      <c r="J454" s="440"/>
      <c r="K454" s="439"/>
      <c r="L454" s="438"/>
      <c r="M454" s="438"/>
      <c r="N454" s="438"/>
      <c r="O454" s="438"/>
      <c r="P454" s="438"/>
      <c r="Q454" s="438"/>
      <c r="R454" s="438"/>
      <c r="S454" s="94"/>
    </row>
    <row r="455" spans="8:19" ht="12" customHeight="1">
      <c r="H455" s="440"/>
      <c r="I455" s="440"/>
      <c r="J455" s="440"/>
      <c r="K455" s="439"/>
      <c r="L455" s="438"/>
      <c r="M455" s="438"/>
      <c r="N455" s="438"/>
      <c r="O455" s="438"/>
      <c r="P455" s="438"/>
      <c r="Q455" s="438"/>
      <c r="R455" s="438"/>
      <c r="S455" s="94"/>
    </row>
    <row r="456" spans="8:19" ht="12" customHeight="1">
      <c r="H456" s="440"/>
      <c r="I456" s="440"/>
      <c r="J456" s="440"/>
      <c r="K456" s="439"/>
      <c r="L456" s="438"/>
      <c r="M456" s="438"/>
      <c r="N456" s="438"/>
      <c r="O456" s="438"/>
      <c r="P456" s="438"/>
      <c r="Q456" s="438"/>
      <c r="R456" s="438"/>
      <c r="S456" s="94"/>
    </row>
    <row r="457" spans="8:19" ht="12" customHeight="1">
      <c r="H457" s="440"/>
      <c r="I457" s="440"/>
      <c r="J457" s="440"/>
      <c r="K457" s="439"/>
      <c r="L457" s="438"/>
      <c r="M457" s="438"/>
      <c r="N457" s="438"/>
      <c r="O457" s="438"/>
      <c r="P457" s="438"/>
      <c r="Q457" s="438"/>
      <c r="R457" s="438"/>
      <c r="S457" s="94"/>
    </row>
    <row r="458" spans="8:19" ht="12" customHeight="1">
      <c r="H458" s="440"/>
      <c r="I458" s="440"/>
      <c r="J458" s="440"/>
      <c r="K458" s="439"/>
      <c r="L458" s="438"/>
      <c r="M458" s="438"/>
      <c r="N458" s="438"/>
      <c r="O458" s="438"/>
      <c r="P458" s="438"/>
      <c r="Q458" s="438"/>
      <c r="R458" s="438"/>
      <c r="S458" s="94"/>
    </row>
    <row r="459" spans="8:19" ht="12" customHeight="1">
      <c r="H459" s="440"/>
      <c r="I459" s="440"/>
      <c r="J459" s="440"/>
      <c r="K459" s="439"/>
      <c r="L459" s="438"/>
      <c r="M459" s="438"/>
      <c r="N459" s="438"/>
      <c r="O459" s="438"/>
      <c r="P459" s="438"/>
      <c r="Q459" s="438"/>
      <c r="R459" s="438"/>
      <c r="S459" s="94"/>
    </row>
    <row r="460" spans="8:19" ht="12" customHeight="1">
      <c r="H460" s="440"/>
      <c r="I460" s="440"/>
      <c r="J460" s="440"/>
      <c r="K460" s="439"/>
      <c r="L460" s="438"/>
      <c r="M460" s="438"/>
      <c r="N460" s="438"/>
      <c r="O460" s="438"/>
      <c r="P460" s="438"/>
      <c r="Q460" s="438"/>
      <c r="R460" s="438"/>
      <c r="S460" s="94"/>
    </row>
    <row r="461" spans="8:19" ht="12" customHeight="1">
      <c r="H461" s="440"/>
      <c r="I461" s="440"/>
      <c r="J461" s="440"/>
      <c r="K461" s="439"/>
      <c r="L461" s="438"/>
      <c r="M461" s="438"/>
      <c r="N461" s="438"/>
      <c r="O461" s="438"/>
      <c r="P461" s="438"/>
      <c r="Q461" s="438"/>
      <c r="R461" s="438"/>
      <c r="S461" s="94"/>
    </row>
    <row r="462" spans="8:19" ht="12" customHeight="1">
      <c r="H462" s="440"/>
      <c r="I462" s="440"/>
      <c r="J462" s="440"/>
      <c r="K462" s="439"/>
      <c r="L462" s="438"/>
      <c r="M462" s="438"/>
      <c r="N462" s="438"/>
      <c r="O462" s="438"/>
      <c r="P462" s="438"/>
      <c r="Q462" s="438"/>
      <c r="R462" s="438"/>
      <c r="S462" s="94"/>
    </row>
    <row r="463" spans="8:19" ht="12" customHeight="1">
      <c r="H463" s="440"/>
      <c r="I463" s="440"/>
      <c r="J463" s="440"/>
      <c r="K463" s="439"/>
      <c r="L463" s="438"/>
      <c r="M463" s="438"/>
      <c r="N463" s="438"/>
      <c r="O463" s="438"/>
      <c r="P463" s="438"/>
      <c r="Q463" s="438"/>
      <c r="R463" s="438"/>
      <c r="S463" s="94"/>
    </row>
    <row r="464" spans="8:19" ht="12" customHeight="1">
      <c r="H464" s="440"/>
      <c r="I464" s="440"/>
      <c r="J464" s="440"/>
      <c r="K464" s="439"/>
      <c r="L464" s="438"/>
      <c r="M464" s="438"/>
      <c r="N464" s="438"/>
      <c r="O464" s="438"/>
      <c r="P464" s="438"/>
      <c r="Q464" s="438"/>
      <c r="R464" s="438"/>
      <c r="S464" s="94"/>
    </row>
    <row r="465" spans="8:19" ht="12" customHeight="1">
      <c r="H465" s="440"/>
      <c r="I465" s="440"/>
      <c r="J465" s="440"/>
      <c r="K465" s="439"/>
      <c r="L465" s="438"/>
      <c r="M465" s="438"/>
      <c r="N465" s="438"/>
      <c r="O465" s="438"/>
      <c r="P465" s="438"/>
      <c r="Q465" s="438"/>
      <c r="R465" s="438"/>
      <c r="S465" s="94"/>
    </row>
    <row r="466" spans="8:19" ht="12" customHeight="1">
      <c r="H466" s="440"/>
      <c r="I466" s="440"/>
      <c r="J466" s="440"/>
      <c r="K466" s="439"/>
      <c r="L466" s="438"/>
      <c r="M466" s="438"/>
      <c r="N466" s="438"/>
      <c r="O466" s="438"/>
      <c r="P466" s="438"/>
      <c r="Q466" s="438"/>
      <c r="R466" s="438"/>
      <c r="S466" s="94"/>
    </row>
    <row r="467" spans="8:19" ht="12" customHeight="1">
      <c r="H467" s="440"/>
      <c r="I467" s="440"/>
      <c r="J467" s="440"/>
      <c r="K467" s="439"/>
      <c r="L467" s="438"/>
      <c r="M467" s="438"/>
      <c r="N467" s="438"/>
      <c r="O467" s="438"/>
      <c r="P467" s="438"/>
      <c r="Q467" s="438"/>
      <c r="R467" s="438"/>
      <c r="S467" s="94"/>
    </row>
    <row r="468" spans="8:19" ht="12" customHeight="1">
      <c r="H468" s="440"/>
      <c r="I468" s="440"/>
      <c r="J468" s="440"/>
      <c r="K468" s="439"/>
      <c r="L468" s="438"/>
      <c r="M468" s="438"/>
      <c r="N468" s="438"/>
      <c r="O468" s="438"/>
      <c r="P468" s="438"/>
      <c r="Q468" s="438"/>
      <c r="R468" s="438"/>
      <c r="S468" s="94"/>
    </row>
    <row r="469" spans="8:19" ht="12" customHeight="1">
      <c r="H469" s="440"/>
      <c r="I469" s="440"/>
      <c r="J469" s="440"/>
      <c r="K469" s="439"/>
      <c r="L469" s="438"/>
      <c r="M469" s="438"/>
      <c r="N469" s="438"/>
      <c r="O469" s="438"/>
      <c r="P469" s="438"/>
      <c r="Q469" s="438"/>
      <c r="R469" s="438"/>
      <c r="S469" s="94"/>
    </row>
    <row r="470" spans="8:19" ht="12" customHeight="1">
      <c r="H470" s="440"/>
      <c r="I470" s="440"/>
      <c r="J470" s="440"/>
      <c r="K470" s="439"/>
      <c r="L470" s="438"/>
      <c r="M470" s="438"/>
      <c r="N470" s="438"/>
      <c r="O470" s="438"/>
      <c r="P470" s="438"/>
      <c r="Q470" s="438"/>
      <c r="R470" s="438"/>
      <c r="S470" s="94"/>
    </row>
    <row r="471" spans="8:19" ht="12" customHeight="1">
      <c r="H471" s="440"/>
      <c r="I471" s="440"/>
      <c r="J471" s="440"/>
      <c r="K471" s="439"/>
      <c r="L471" s="438"/>
      <c r="M471" s="438"/>
      <c r="N471" s="438"/>
      <c r="O471" s="438"/>
      <c r="P471" s="438"/>
      <c r="Q471" s="438"/>
      <c r="R471" s="438"/>
      <c r="S471" s="94"/>
    </row>
    <row r="472" spans="8:19" ht="12" customHeight="1">
      <c r="H472" s="440"/>
      <c r="I472" s="440"/>
      <c r="J472" s="440"/>
      <c r="K472" s="439"/>
      <c r="L472" s="438"/>
      <c r="M472" s="438"/>
      <c r="N472" s="438"/>
      <c r="O472" s="438"/>
      <c r="P472" s="438"/>
      <c r="Q472" s="438"/>
      <c r="R472" s="438"/>
      <c r="S472" s="94"/>
    </row>
    <row r="473" spans="8:19" ht="12" customHeight="1">
      <c r="H473" s="440"/>
      <c r="I473" s="440"/>
      <c r="J473" s="440"/>
      <c r="K473" s="439"/>
      <c r="L473" s="438"/>
      <c r="M473" s="438"/>
      <c r="N473" s="438"/>
      <c r="O473" s="438"/>
      <c r="P473" s="438"/>
      <c r="Q473" s="438"/>
      <c r="R473" s="438"/>
      <c r="S473" s="94"/>
    </row>
    <row r="474" spans="8:19" ht="12" customHeight="1">
      <c r="H474" s="440"/>
      <c r="I474" s="440"/>
      <c r="J474" s="440"/>
      <c r="K474" s="439"/>
      <c r="L474" s="438"/>
      <c r="M474" s="438"/>
      <c r="N474" s="438"/>
      <c r="O474" s="438"/>
      <c r="P474" s="438"/>
      <c r="Q474" s="438"/>
      <c r="R474" s="438"/>
      <c r="S474" s="94"/>
    </row>
    <row r="475" spans="8:19" ht="12" customHeight="1">
      <c r="H475" s="440"/>
      <c r="I475" s="440"/>
      <c r="J475" s="440"/>
      <c r="K475" s="439"/>
      <c r="L475" s="438"/>
      <c r="M475" s="438"/>
      <c r="N475" s="438"/>
      <c r="O475" s="438"/>
      <c r="P475" s="438"/>
      <c r="Q475" s="438"/>
      <c r="R475" s="438"/>
      <c r="S475" s="94"/>
    </row>
    <row r="476" spans="8:19" ht="12" customHeight="1">
      <c r="H476" s="440"/>
      <c r="I476" s="440"/>
      <c r="J476" s="440"/>
      <c r="K476" s="439"/>
      <c r="L476" s="438"/>
      <c r="M476" s="438"/>
      <c r="N476" s="438"/>
      <c r="O476" s="438"/>
      <c r="P476" s="438"/>
      <c r="Q476" s="438"/>
      <c r="R476" s="438"/>
      <c r="S476" s="94"/>
    </row>
    <row r="477" spans="8:19" ht="12" customHeight="1">
      <c r="H477" s="440"/>
      <c r="I477" s="440"/>
      <c r="J477" s="440"/>
      <c r="K477" s="439"/>
      <c r="L477" s="438"/>
      <c r="M477" s="438"/>
      <c r="N477" s="438"/>
      <c r="O477" s="438"/>
      <c r="P477" s="438"/>
      <c r="Q477" s="438"/>
      <c r="R477" s="438"/>
      <c r="S477" s="94"/>
    </row>
    <row r="478" spans="8:19" ht="12" customHeight="1">
      <c r="H478" s="440"/>
      <c r="I478" s="440"/>
      <c r="J478" s="440"/>
      <c r="K478" s="439"/>
      <c r="L478" s="438"/>
      <c r="M478" s="438"/>
      <c r="N478" s="438"/>
      <c r="O478" s="438"/>
      <c r="P478" s="438"/>
      <c r="Q478" s="438"/>
      <c r="R478" s="438"/>
      <c r="S478" s="94"/>
    </row>
    <row r="479" spans="8:19" ht="12" customHeight="1">
      <c r="H479" s="440"/>
      <c r="I479" s="440"/>
      <c r="J479" s="440"/>
      <c r="K479" s="439"/>
      <c r="L479" s="438"/>
      <c r="M479" s="438"/>
      <c r="N479" s="438"/>
      <c r="O479" s="438"/>
      <c r="P479" s="438"/>
      <c r="Q479" s="438"/>
      <c r="R479" s="438"/>
      <c r="S479" s="94"/>
    </row>
    <row r="480" spans="8:19" ht="12" customHeight="1">
      <c r="H480" s="440"/>
      <c r="I480" s="440"/>
      <c r="J480" s="440"/>
      <c r="K480" s="439"/>
      <c r="L480" s="438"/>
      <c r="M480" s="438"/>
      <c r="N480" s="438"/>
      <c r="O480" s="438"/>
      <c r="P480" s="438"/>
      <c r="Q480" s="438"/>
      <c r="R480" s="438"/>
      <c r="S480" s="94"/>
    </row>
    <row r="481" spans="8:19" ht="12" customHeight="1">
      <c r="H481" s="440"/>
      <c r="I481" s="440"/>
      <c r="J481" s="440"/>
      <c r="K481" s="439"/>
      <c r="L481" s="438"/>
      <c r="M481" s="438"/>
      <c r="N481" s="438"/>
      <c r="O481" s="438"/>
      <c r="P481" s="438"/>
      <c r="Q481" s="438"/>
      <c r="R481" s="438"/>
      <c r="S481" s="94"/>
    </row>
    <row r="482" spans="8:19" ht="12" customHeight="1">
      <c r="H482" s="440"/>
      <c r="I482" s="440"/>
      <c r="J482" s="440"/>
      <c r="K482" s="439"/>
      <c r="L482" s="438"/>
      <c r="M482" s="438"/>
      <c r="N482" s="438"/>
      <c r="O482" s="438"/>
      <c r="P482" s="438"/>
      <c r="Q482" s="438"/>
      <c r="R482" s="438"/>
      <c r="S482" s="94"/>
    </row>
    <row r="483" spans="8:19" ht="12" customHeight="1">
      <c r="H483" s="440"/>
      <c r="I483" s="440"/>
      <c r="J483" s="440"/>
      <c r="K483" s="439"/>
      <c r="L483" s="438"/>
      <c r="M483" s="438"/>
      <c r="N483" s="438"/>
      <c r="O483" s="438"/>
      <c r="P483" s="438"/>
      <c r="Q483" s="438"/>
      <c r="R483" s="438"/>
      <c r="S483" s="94"/>
    </row>
    <row r="484" spans="8:19" ht="12" customHeight="1">
      <c r="H484" s="440"/>
      <c r="I484" s="440"/>
      <c r="J484" s="440"/>
      <c r="K484" s="439"/>
      <c r="L484" s="438"/>
      <c r="M484" s="438"/>
      <c r="N484" s="438"/>
      <c r="O484" s="438"/>
      <c r="P484" s="438"/>
      <c r="Q484" s="438"/>
      <c r="R484" s="438"/>
      <c r="S484" s="94"/>
    </row>
    <row r="485" spans="8:19" ht="12" customHeight="1">
      <c r="H485" s="440"/>
      <c r="I485" s="440"/>
      <c r="J485" s="440"/>
      <c r="K485" s="439"/>
      <c r="L485" s="438"/>
      <c r="M485" s="438"/>
      <c r="N485" s="438"/>
      <c r="O485" s="438"/>
      <c r="P485" s="438"/>
      <c r="Q485" s="438"/>
      <c r="R485" s="438"/>
      <c r="S485" s="94"/>
    </row>
    <row r="486" spans="8:19" ht="12" customHeight="1">
      <c r="H486" s="440"/>
      <c r="I486" s="440"/>
      <c r="J486" s="440"/>
      <c r="K486" s="439"/>
      <c r="L486" s="438"/>
      <c r="M486" s="438"/>
      <c r="N486" s="438"/>
      <c r="O486" s="438"/>
      <c r="P486" s="438"/>
      <c r="Q486" s="438"/>
      <c r="R486" s="438"/>
      <c r="S486" s="94"/>
    </row>
    <row r="487" spans="8:19" ht="12" customHeight="1">
      <c r="H487" s="440"/>
      <c r="I487" s="440"/>
      <c r="J487" s="440"/>
      <c r="K487" s="439"/>
      <c r="L487" s="438"/>
      <c r="M487" s="438"/>
      <c r="N487" s="438"/>
      <c r="O487" s="438"/>
      <c r="P487" s="438"/>
      <c r="Q487" s="438"/>
      <c r="R487" s="438"/>
      <c r="S487" s="94"/>
    </row>
    <row r="488" spans="8:19" ht="12" customHeight="1">
      <c r="H488" s="440"/>
      <c r="I488" s="440"/>
      <c r="J488" s="440"/>
      <c r="K488" s="439"/>
      <c r="L488" s="438"/>
      <c r="M488" s="438"/>
      <c r="N488" s="438"/>
      <c r="O488" s="438"/>
      <c r="P488" s="438"/>
      <c r="Q488" s="438"/>
      <c r="R488" s="438"/>
      <c r="S488" s="94"/>
    </row>
    <row r="489" spans="8:19" ht="12" customHeight="1">
      <c r="H489" s="440"/>
      <c r="I489" s="440"/>
      <c r="J489" s="440"/>
      <c r="K489" s="439"/>
      <c r="L489" s="438"/>
      <c r="M489" s="438"/>
      <c r="N489" s="438"/>
      <c r="O489" s="438"/>
      <c r="P489" s="438"/>
      <c r="Q489" s="438"/>
      <c r="R489" s="438"/>
      <c r="S489" s="94"/>
    </row>
    <row r="490" spans="8:19" ht="12" customHeight="1">
      <c r="H490" s="440"/>
      <c r="I490" s="440"/>
      <c r="J490" s="440"/>
      <c r="K490" s="439"/>
      <c r="L490" s="438"/>
      <c r="M490" s="438"/>
      <c r="N490" s="438"/>
      <c r="O490" s="438"/>
      <c r="P490" s="438"/>
      <c r="Q490" s="438"/>
      <c r="R490" s="438"/>
      <c r="S490" s="94"/>
    </row>
    <row r="491" spans="8:19" ht="12" customHeight="1">
      <c r="H491" s="440"/>
      <c r="I491" s="440"/>
      <c r="J491" s="440"/>
      <c r="K491" s="439"/>
      <c r="L491" s="438"/>
      <c r="M491" s="438"/>
      <c r="N491" s="438"/>
      <c r="O491" s="438"/>
      <c r="P491" s="438"/>
      <c r="Q491" s="438"/>
      <c r="R491" s="438"/>
      <c r="S491" s="94"/>
    </row>
    <row r="492" spans="8:19" ht="12" customHeight="1">
      <c r="H492" s="440"/>
      <c r="I492" s="440"/>
      <c r="J492" s="440"/>
      <c r="K492" s="439"/>
      <c r="L492" s="438"/>
      <c r="M492" s="438"/>
      <c r="N492" s="438"/>
      <c r="O492" s="438"/>
      <c r="P492" s="438"/>
      <c r="Q492" s="438"/>
      <c r="R492" s="438"/>
      <c r="S492" s="94"/>
    </row>
    <row r="493" spans="8:19" ht="12" customHeight="1">
      <c r="H493" s="440"/>
      <c r="I493" s="440"/>
      <c r="J493" s="440"/>
      <c r="K493" s="439"/>
      <c r="L493" s="438"/>
      <c r="M493" s="438"/>
      <c r="N493" s="438"/>
      <c r="O493" s="438"/>
      <c r="P493" s="438"/>
      <c r="Q493" s="438"/>
      <c r="R493" s="438"/>
      <c r="S493" s="94"/>
    </row>
    <row r="494" spans="8:19" ht="12" customHeight="1">
      <c r="H494" s="440"/>
      <c r="I494" s="440"/>
      <c r="J494" s="440"/>
      <c r="K494" s="439"/>
      <c r="L494" s="438"/>
      <c r="M494" s="438"/>
      <c r="N494" s="438"/>
      <c r="O494" s="438"/>
      <c r="P494" s="438"/>
      <c r="Q494" s="438"/>
      <c r="R494" s="438"/>
      <c r="S494" s="94"/>
    </row>
    <row r="495" spans="8:19" ht="12" customHeight="1">
      <c r="H495" s="440"/>
      <c r="I495" s="440"/>
      <c r="J495" s="440"/>
      <c r="K495" s="439"/>
      <c r="L495" s="438"/>
      <c r="M495" s="438"/>
      <c r="N495" s="438"/>
      <c r="O495" s="438"/>
      <c r="P495" s="438"/>
      <c r="Q495" s="438"/>
      <c r="R495" s="438"/>
      <c r="S495" s="94"/>
    </row>
    <row r="496" spans="8:19" ht="12" customHeight="1">
      <c r="H496" s="440"/>
      <c r="I496" s="440"/>
      <c r="J496" s="440"/>
      <c r="K496" s="439"/>
      <c r="L496" s="438"/>
      <c r="M496" s="438"/>
      <c r="N496" s="438"/>
      <c r="O496" s="438"/>
      <c r="P496" s="438"/>
      <c r="Q496" s="438"/>
      <c r="R496" s="438"/>
      <c r="S496" s="94"/>
    </row>
    <row r="497" spans="8:19" ht="12" customHeight="1">
      <c r="H497" s="440"/>
      <c r="I497" s="440"/>
      <c r="J497" s="440"/>
      <c r="K497" s="439"/>
      <c r="L497" s="438"/>
      <c r="M497" s="438"/>
      <c r="N497" s="438"/>
      <c r="O497" s="438"/>
      <c r="P497" s="438"/>
      <c r="Q497" s="438"/>
      <c r="R497" s="438"/>
      <c r="S497" s="94"/>
    </row>
    <row r="498" spans="8:19" ht="12" customHeight="1">
      <c r="H498" s="440"/>
      <c r="I498" s="440"/>
      <c r="J498" s="440"/>
      <c r="K498" s="439"/>
      <c r="L498" s="438"/>
      <c r="M498" s="438"/>
      <c r="N498" s="438"/>
      <c r="O498" s="438"/>
      <c r="P498" s="438"/>
      <c r="Q498" s="438"/>
      <c r="R498" s="438"/>
      <c r="S498" s="94"/>
    </row>
    <row r="499" spans="8:19" ht="12" customHeight="1">
      <c r="H499" s="440"/>
      <c r="I499" s="440"/>
      <c r="J499" s="440"/>
      <c r="K499" s="439"/>
      <c r="L499" s="438"/>
      <c r="M499" s="438"/>
      <c r="N499" s="438"/>
      <c r="O499" s="438"/>
      <c r="P499" s="438"/>
      <c r="Q499" s="438"/>
      <c r="R499" s="438"/>
      <c r="S499" s="94"/>
    </row>
    <row r="500" spans="8:19" ht="12" customHeight="1">
      <c r="H500" s="440"/>
      <c r="I500" s="440"/>
      <c r="J500" s="440"/>
      <c r="K500" s="439"/>
      <c r="L500" s="438"/>
      <c r="M500" s="438"/>
      <c r="N500" s="438"/>
      <c r="O500" s="438"/>
      <c r="P500" s="438"/>
      <c r="Q500" s="438"/>
      <c r="R500" s="438"/>
      <c r="S500" s="94"/>
    </row>
    <row r="501" spans="8:19" ht="12" customHeight="1">
      <c r="H501" s="440"/>
      <c r="I501" s="440"/>
      <c r="J501" s="440"/>
      <c r="K501" s="439"/>
      <c r="L501" s="438"/>
      <c r="M501" s="438"/>
      <c r="N501" s="438"/>
      <c r="O501" s="438"/>
      <c r="P501" s="438"/>
      <c r="Q501" s="438"/>
      <c r="R501" s="438"/>
      <c r="S501" s="94"/>
    </row>
    <row r="502" spans="8:19" ht="12" customHeight="1">
      <c r="H502" s="440"/>
      <c r="I502" s="440"/>
      <c r="J502" s="440"/>
      <c r="K502" s="439"/>
      <c r="L502" s="438"/>
      <c r="M502" s="438"/>
      <c r="N502" s="438"/>
      <c r="O502" s="438"/>
      <c r="P502" s="438"/>
      <c r="Q502" s="438"/>
      <c r="R502" s="438"/>
      <c r="S502" s="94"/>
    </row>
    <row r="503" spans="8:19" ht="12" customHeight="1">
      <c r="H503" s="440"/>
      <c r="I503" s="440"/>
      <c r="J503" s="440"/>
      <c r="K503" s="439"/>
      <c r="L503" s="438"/>
      <c r="M503" s="438"/>
      <c r="N503" s="438"/>
      <c r="O503" s="438"/>
      <c r="P503" s="438"/>
      <c r="Q503" s="438"/>
      <c r="R503" s="438"/>
      <c r="S503" s="94"/>
    </row>
    <row r="504" spans="8:19" ht="12" customHeight="1">
      <c r="H504" s="440"/>
      <c r="I504" s="440"/>
      <c r="J504" s="440"/>
      <c r="K504" s="439"/>
      <c r="L504" s="438"/>
      <c r="M504" s="438"/>
      <c r="N504" s="438"/>
      <c r="O504" s="438"/>
      <c r="P504" s="438"/>
      <c r="Q504" s="438"/>
      <c r="R504" s="438"/>
      <c r="S504" s="94"/>
    </row>
    <row r="505" spans="8:19" ht="12" customHeight="1">
      <c r="H505" s="440"/>
      <c r="I505" s="440"/>
      <c r="J505" s="440"/>
      <c r="K505" s="439"/>
      <c r="L505" s="438"/>
      <c r="M505" s="438"/>
      <c r="N505" s="438"/>
      <c r="O505" s="438"/>
      <c r="P505" s="438"/>
      <c r="Q505" s="438"/>
      <c r="R505" s="438"/>
      <c r="S505" s="94"/>
    </row>
    <row r="506" spans="8:19" ht="12" customHeight="1">
      <c r="H506" s="440"/>
      <c r="I506" s="440"/>
      <c r="J506" s="440"/>
      <c r="K506" s="439"/>
      <c r="L506" s="438"/>
      <c r="M506" s="438"/>
      <c r="N506" s="438"/>
      <c r="O506" s="438"/>
      <c r="P506" s="438"/>
      <c r="Q506" s="438"/>
      <c r="R506" s="438"/>
      <c r="S506" s="94"/>
    </row>
    <row r="507" spans="8:19" ht="12" customHeight="1">
      <c r="H507" s="440"/>
      <c r="I507" s="440"/>
      <c r="J507" s="440"/>
      <c r="K507" s="439"/>
      <c r="L507" s="438"/>
      <c r="M507" s="438"/>
      <c r="N507" s="438"/>
      <c r="O507" s="438"/>
      <c r="P507" s="438"/>
      <c r="Q507" s="438"/>
      <c r="R507" s="438"/>
      <c r="S507" s="94"/>
    </row>
    <row r="508" spans="8:19" ht="12" customHeight="1">
      <c r="H508" s="440"/>
      <c r="I508" s="440"/>
      <c r="J508" s="440"/>
      <c r="K508" s="439"/>
      <c r="L508" s="438"/>
      <c r="M508" s="438"/>
      <c r="N508" s="438"/>
      <c r="O508" s="438"/>
      <c r="P508" s="438"/>
      <c r="Q508" s="438"/>
      <c r="R508" s="438"/>
      <c r="S508" s="94"/>
    </row>
    <row r="509" spans="8:19" ht="12" customHeight="1">
      <c r="H509" s="440"/>
      <c r="I509" s="440"/>
      <c r="J509" s="440"/>
      <c r="K509" s="439"/>
      <c r="L509" s="438"/>
      <c r="M509" s="438"/>
      <c r="N509" s="438"/>
      <c r="O509" s="438"/>
      <c r="P509" s="438"/>
      <c r="Q509" s="438"/>
      <c r="R509" s="438"/>
      <c r="S509" s="94"/>
    </row>
    <row r="510" spans="8:19" ht="12" customHeight="1">
      <c r="H510" s="440"/>
      <c r="I510" s="440"/>
      <c r="J510" s="440"/>
      <c r="K510" s="439"/>
      <c r="L510" s="438"/>
      <c r="M510" s="438"/>
      <c r="N510" s="438"/>
      <c r="O510" s="438"/>
      <c r="P510" s="438"/>
      <c r="Q510" s="438"/>
      <c r="R510" s="438"/>
      <c r="S510" s="94"/>
    </row>
    <row r="511" spans="8:19" ht="12" customHeight="1">
      <c r="H511" s="440"/>
      <c r="I511" s="440"/>
      <c r="J511" s="440"/>
      <c r="K511" s="439"/>
      <c r="L511" s="438"/>
      <c r="M511" s="438"/>
      <c r="N511" s="438"/>
      <c r="O511" s="438"/>
      <c r="P511" s="438"/>
      <c r="Q511" s="438"/>
      <c r="R511" s="438"/>
      <c r="S511" s="94"/>
    </row>
    <row r="512" spans="8:19" ht="12" customHeight="1">
      <c r="H512" s="440"/>
      <c r="I512" s="440"/>
      <c r="J512" s="440"/>
      <c r="K512" s="439"/>
      <c r="L512" s="438"/>
      <c r="M512" s="438"/>
      <c r="N512" s="438"/>
      <c r="O512" s="438"/>
      <c r="P512" s="438"/>
      <c r="Q512" s="438"/>
      <c r="R512" s="438"/>
      <c r="S512" s="94"/>
    </row>
    <row r="513" spans="8:19" ht="12" customHeight="1">
      <c r="H513" s="440"/>
      <c r="I513" s="440"/>
      <c r="J513" s="440"/>
      <c r="K513" s="439"/>
      <c r="L513" s="438"/>
      <c r="M513" s="438"/>
      <c r="N513" s="438"/>
      <c r="O513" s="438"/>
      <c r="P513" s="438"/>
      <c r="Q513" s="438"/>
      <c r="R513" s="438"/>
      <c r="S513" s="94"/>
    </row>
    <row r="514" spans="8:19" ht="12" customHeight="1">
      <c r="H514" s="440"/>
      <c r="I514" s="440"/>
      <c r="J514" s="440"/>
      <c r="K514" s="439"/>
      <c r="L514" s="438"/>
      <c r="M514" s="438"/>
      <c r="N514" s="438"/>
      <c r="O514" s="438"/>
      <c r="P514" s="438"/>
      <c r="Q514" s="438"/>
      <c r="R514" s="438"/>
      <c r="S514" s="94"/>
    </row>
    <row r="515" spans="8:19" ht="12" customHeight="1">
      <c r="H515" s="440"/>
      <c r="I515" s="440"/>
      <c r="J515" s="440"/>
      <c r="K515" s="439"/>
      <c r="L515" s="438"/>
      <c r="M515" s="438"/>
      <c r="N515" s="438"/>
      <c r="O515" s="438"/>
      <c r="P515" s="438"/>
      <c r="Q515" s="438"/>
      <c r="R515" s="438"/>
      <c r="S515" s="94"/>
    </row>
    <row r="516" spans="8:19" ht="12" customHeight="1">
      <c r="H516" s="440"/>
      <c r="I516" s="440"/>
      <c r="J516" s="440"/>
      <c r="K516" s="439"/>
      <c r="L516" s="438"/>
      <c r="M516" s="438"/>
      <c r="N516" s="438"/>
      <c r="O516" s="438"/>
      <c r="P516" s="438"/>
      <c r="Q516" s="438"/>
      <c r="R516" s="438"/>
      <c r="S516" s="94"/>
    </row>
    <row r="517" spans="8:19" ht="12" customHeight="1">
      <c r="H517" s="440"/>
      <c r="I517" s="440"/>
      <c r="J517" s="440"/>
      <c r="K517" s="439"/>
      <c r="L517" s="438"/>
      <c r="M517" s="438"/>
      <c r="N517" s="438"/>
      <c r="O517" s="438"/>
      <c r="P517" s="438"/>
      <c r="Q517" s="438"/>
      <c r="R517" s="438"/>
      <c r="S517" s="94"/>
    </row>
    <row r="518" spans="8:19" ht="12" customHeight="1">
      <c r="H518" s="440"/>
      <c r="I518" s="440"/>
      <c r="J518" s="440"/>
      <c r="K518" s="439"/>
      <c r="L518" s="438"/>
      <c r="M518" s="438"/>
      <c r="N518" s="438"/>
      <c r="O518" s="438"/>
      <c r="P518" s="438"/>
      <c r="Q518" s="438"/>
      <c r="R518" s="438"/>
      <c r="S518" s="94"/>
    </row>
    <row r="519" spans="8:19" ht="12" customHeight="1">
      <c r="H519" s="440"/>
      <c r="I519" s="440"/>
      <c r="J519" s="440"/>
      <c r="K519" s="439"/>
      <c r="L519" s="438"/>
      <c r="M519" s="438"/>
      <c r="N519" s="438"/>
      <c r="O519" s="438"/>
      <c r="P519" s="438"/>
      <c r="Q519" s="438"/>
      <c r="R519" s="438"/>
      <c r="S519" s="94"/>
    </row>
    <row r="520" spans="8:19" ht="12" customHeight="1">
      <c r="H520" s="440"/>
      <c r="I520" s="440"/>
      <c r="J520" s="440"/>
      <c r="K520" s="439"/>
      <c r="L520" s="438"/>
      <c r="M520" s="438"/>
      <c r="N520" s="438"/>
      <c r="O520" s="438"/>
      <c r="P520" s="438"/>
      <c r="Q520" s="438"/>
      <c r="R520" s="438"/>
      <c r="S520" s="94"/>
    </row>
    <row r="521" spans="8:19" ht="12" customHeight="1">
      <c r="H521" s="440"/>
      <c r="I521" s="440"/>
      <c r="J521" s="440"/>
      <c r="K521" s="439"/>
      <c r="L521" s="438"/>
      <c r="M521" s="438"/>
      <c r="N521" s="438"/>
      <c r="O521" s="438"/>
      <c r="P521" s="438"/>
      <c r="Q521" s="438"/>
      <c r="R521" s="438"/>
      <c r="S521" s="94"/>
    </row>
    <row r="522" spans="8:19" ht="12" customHeight="1">
      <c r="H522" s="440"/>
      <c r="I522" s="440"/>
      <c r="J522" s="440"/>
      <c r="K522" s="439"/>
      <c r="L522" s="438"/>
      <c r="M522" s="438"/>
      <c r="N522" s="438"/>
      <c r="O522" s="438"/>
      <c r="P522" s="438"/>
      <c r="Q522" s="438"/>
      <c r="R522" s="438"/>
      <c r="S522" s="94"/>
    </row>
    <row r="523" spans="8:19" ht="12" customHeight="1">
      <c r="H523" s="440"/>
      <c r="I523" s="440"/>
      <c r="J523" s="440"/>
      <c r="K523" s="439"/>
      <c r="L523" s="438"/>
      <c r="M523" s="438"/>
      <c r="N523" s="438"/>
      <c r="O523" s="438"/>
      <c r="P523" s="438"/>
      <c r="Q523" s="438"/>
      <c r="R523" s="438"/>
      <c r="S523" s="94"/>
    </row>
    <row r="524" spans="8:19" ht="12" customHeight="1">
      <c r="H524" s="440"/>
      <c r="I524" s="440"/>
      <c r="J524" s="440"/>
      <c r="K524" s="439"/>
      <c r="L524" s="438"/>
      <c r="M524" s="438"/>
      <c r="N524" s="438"/>
      <c r="O524" s="438"/>
      <c r="P524" s="438"/>
      <c r="Q524" s="438"/>
      <c r="R524" s="438"/>
      <c r="S524" s="94"/>
    </row>
    <row r="525" spans="8:19" ht="12" customHeight="1">
      <c r="H525" s="440"/>
      <c r="I525" s="440"/>
      <c r="J525" s="440"/>
      <c r="K525" s="439"/>
      <c r="L525" s="438"/>
      <c r="M525" s="438"/>
      <c r="N525" s="438"/>
      <c r="O525" s="438"/>
      <c r="P525" s="438"/>
      <c r="Q525" s="438"/>
      <c r="R525" s="438"/>
      <c r="S525" s="94"/>
    </row>
    <row r="526" spans="8:19" ht="12" customHeight="1">
      <c r="H526" s="440"/>
      <c r="I526" s="440"/>
      <c r="J526" s="440"/>
      <c r="K526" s="439"/>
      <c r="L526" s="438"/>
      <c r="M526" s="438"/>
      <c r="N526" s="438"/>
      <c r="O526" s="438"/>
      <c r="P526" s="438"/>
      <c r="Q526" s="438"/>
      <c r="R526" s="438"/>
      <c r="S526" s="94"/>
    </row>
    <row r="527" spans="8:19" ht="12" customHeight="1">
      <c r="H527" s="440"/>
      <c r="I527" s="440"/>
      <c r="J527" s="440"/>
      <c r="K527" s="439"/>
      <c r="L527" s="438"/>
      <c r="M527" s="438"/>
      <c r="N527" s="438"/>
      <c r="O527" s="438"/>
      <c r="P527" s="438"/>
      <c r="Q527" s="438"/>
      <c r="R527" s="438"/>
      <c r="S527" s="94"/>
    </row>
    <row r="528" spans="8:19" ht="12" customHeight="1">
      <c r="H528" s="440"/>
      <c r="I528" s="440"/>
      <c r="J528" s="440"/>
      <c r="K528" s="439"/>
      <c r="L528" s="438"/>
      <c r="M528" s="438"/>
      <c r="N528" s="438"/>
      <c r="O528" s="438"/>
      <c r="P528" s="438"/>
      <c r="Q528" s="438"/>
      <c r="R528" s="438"/>
      <c r="S528" s="94"/>
    </row>
    <row r="529" spans="8:19" ht="12" customHeight="1">
      <c r="H529" s="440"/>
      <c r="I529" s="440"/>
      <c r="J529" s="440"/>
      <c r="K529" s="439"/>
      <c r="L529" s="438"/>
      <c r="M529" s="438"/>
      <c r="N529" s="438"/>
      <c r="O529" s="438"/>
      <c r="P529" s="438"/>
      <c r="Q529" s="438"/>
      <c r="R529" s="438"/>
      <c r="S529" s="94"/>
    </row>
    <row r="530" spans="8:19" ht="12" customHeight="1">
      <c r="H530" s="440"/>
      <c r="I530" s="440"/>
      <c r="J530" s="440"/>
      <c r="K530" s="439"/>
      <c r="L530" s="438"/>
      <c r="M530" s="438"/>
      <c r="N530" s="438"/>
      <c r="O530" s="438"/>
      <c r="P530" s="438"/>
      <c r="Q530" s="438"/>
      <c r="R530" s="438"/>
      <c r="S530" s="94"/>
    </row>
    <row r="531" spans="8:19" ht="12" customHeight="1">
      <c r="H531" s="440"/>
      <c r="I531" s="440"/>
      <c r="J531" s="440"/>
      <c r="K531" s="439"/>
      <c r="L531" s="438"/>
      <c r="M531" s="438"/>
      <c r="N531" s="438"/>
      <c r="O531" s="438"/>
      <c r="P531" s="438"/>
      <c r="Q531" s="438"/>
      <c r="R531" s="438"/>
      <c r="S531" s="94"/>
    </row>
    <row r="532" spans="8:19" ht="12" customHeight="1">
      <c r="H532" s="440"/>
      <c r="I532" s="440"/>
      <c r="J532" s="440"/>
      <c r="K532" s="439"/>
      <c r="L532" s="438"/>
      <c r="M532" s="438"/>
      <c r="N532" s="438"/>
      <c r="O532" s="438"/>
      <c r="P532" s="438"/>
      <c r="Q532" s="438"/>
      <c r="R532" s="438"/>
      <c r="S532" s="94"/>
    </row>
    <row r="533" spans="8:19" ht="12" customHeight="1">
      <c r="H533" s="440"/>
      <c r="I533" s="440"/>
      <c r="J533" s="440"/>
      <c r="K533" s="439"/>
      <c r="L533" s="438"/>
      <c r="M533" s="438"/>
      <c r="N533" s="438"/>
      <c r="O533" s="438"/>
      <c r="P533" s="438"/>
      <c r="Q533" s="438"/>
      <c r="R533" s="438"/>
      <c r="S533" s="94"/>
    </row>
    <row r="534" spans="8:19" ht="12" customHeight="1">
      <c r="H534" s="440"/>
      <c r="I534" s="440"/>
      <c r="J534" s="440"/>
      <c r="K534" s="439"/>
      <c r="L534" s="438"/>
      <c r="M534" s="438"/>
      <c r="N534" s="438"/>
      <c r="O534" s="438"/>
      <c r="P534" s="438"/>
      <c r="Q534" s="438"/>
      <c r="R534" s="438"/>
      <c r="S534" s="94"/>
    </row>
    <row r="535" spans="8:19" ht="12" customHeight="1">
      <c r="H535" s="440"/>
      <c r="I535" s="440"/>
      <c r="J535" s="440"/>
      <c r="K535" s="439"/>
      <c r="L535" s="438"/>
      <c r="M535" s="438"/>
      <c r="N535" s="438"/>
      <c r="O535" s="438"/>
      <c r="P535" s="438"/>
      <c r="Q535" s="438"/>
      <c r="R535" s="438"/>
      <c r="S535" s="94"/>
    </row>
    <row r="536" spans="8:19" ht="12" customHeight="1">
      <c r="H536" s="440"/>
      <c r="I536" s="440"/>
      <c r="J536" s="440"/>
      <c r="K536" s="439"/>
      <c r="L536" s="438"/>
      <c r="M536" s="438"/>
      <c r="N536" s="438"/>
      <c r="O536" s="438"/>
      <c r="P536" s="438"/>
      <c r="Q536" s="438"/>
      <c r="R536" s="438"/>
      <c r="S536" s="94"/>
    </row>
    <row r="537" spans="8:19" ht="12" customHeight="1">
      <c r="H537" s="440"/>
      <c r="I537" s="440"/>
      <c r="J537" s="440"/>
      <c r="K537" s="439"/>
      <c r="L537" s="438"/>
      <c r="M537" s="438"/>
      <c r="N537" s="438"/>
      <c r="O537" s="438"/>
      <c r="P537" s="438"/>
      <c r="Q537" s="438"/>
      <c r="R537" s="438"/>
      <c r="S537" s="94"/>
    </row>
    <row r="538" spans="8:19" ht="12" customHeight="1">
      <c r="H538" s="440"/>
      <c r="I538" s="440"/>
      <c r="J538" s="440"/>
      <c r="K538" s="439"/>
      <c r="L538" s="438"/>
      <c r="M538" s="438"/>
      <c r="N538" s="438"/>
      <c r="O538" s="438"/>
      <c r="P538" s="438"/>
      <c r="Q538" s="438"/>
      <c r="R538" s="438"/>
      <c r="S538" s="94"/>
    </row>
    <row r="539" spans="8:19" ht="12" customHeight="1">
      <c r="H539" s="440"/>
      <c r="I539" s="440"/>
      <c r="J539" s="440"/>
      <c r="K539" s="439"/>
      <c r="L539" s="438"/>
      <c r="M539" s="438"/>
      <c r="N539" s="438"/>
      <c r="O539" s="438"/>
      <c r="P539" s="438"/>
      <c r="Q539" s="438"/>
      <c r="R539" s="438"/>
      <c r="S539" s="94"/>
    </row>
    <row r="540" spans="8:19" ht="12" customHeight="1">
      <c r="H540" s="440"/>
      <c r="I540" s="440"/>
      <c r="J540" s="440"/>
      <c r="K540" s="439"/>
      <c r="L540" s="438"/>
      <c r="M540" s="438"/>
      <c r="N540" s="438"/>
      <c r="O540" s="438"/>
      <c r="P540" s="438"/>
      <c r="Q540" s="438"/>
      <c r="R540" s="438"/>
      <c r="S540" s="94"/>
    </row>
    <row r="541" spans="8:19" ht="12" customHeight="1">
      <c r="H541" s="440"/>
      <c r="I541" s="440"/>
      <c r="J541" s="440"/>
      <c r="K541" s="439"/>
      <c r="L541" s="438"/>
      <c r="M541" s="438"/>
      <c r="N541" s="438"/>
      <c r="O541" s="438"/>
      <c r="P541" s="438"/>
      <c r="Q541" s="438"/>
      <c r="R541" s="438"/>
      <c r="S541" s="94"/>
    </row>
    <row r="542" spans="8:19" ht="12" customHeight="1">
      <c r="H542" s="440"/>
      <c r="I542" s="440"/>
      <c r="J542" s="440"/>
      <c r="K542" s="439"/>
      <c r="L542" s="438"/>
      <c r="M542" s="438"/>
      <c r="N542" s="438"/>
      <c r="O542" s="438"/>
      <c r="P542" s="438"/>
      <c r="Q542" s="438"/>
      <c r="R542" s="438"/>
      <c r="S542" s="94"/>
    </row>
    <row r="543" spans="8:19" ht="12" customHeight="1">
      <c r="H543" s="440"/>
      <c r="I543" s="440"/>
      <c r="J543" s="440"/>
      <c r="K543" s="439"/>
      <c r="L543" s="438"/>
      <c r="M543" s="438"/>
      <c r="N543" s="438"/>
      <c r="O543" s="438"/>
      <c r="P543" s="438"/>
      <c r="Q543" s="438"/>
      <c r="R543" s="438"/>
      <c r="S543" s="94"/>
    </row>
    <row r="544" spans="8:19" ht="12" customHeight="1">
      <c r="H544" s="440"/>
      <c r="I544" s="440"/>
      <c r="J544" s="440"/>
      <c r="K544" s="439"/>
      <c r="L544" s="438"/>
      <c r="M544" s="438"/>
      <c r="N544" s="438"/>
      <c r="O544" s="438"/>
      <c r="P544" s="438"/>
      <c r="Q544" s="438"/>
      <c r="R544" s="438"/>
      <c r="S544" s="94"/>
    </row>
    <row r="545" spans="8:19" ht="12" customHeight="1">
      <c r="H545" s="440"/>
      <c r="I545" s="440"/>
      <c r="J545" s="440"/>
      <c r="K545" s="439"/>
      <c r="L545" s="438"/>
      <c r="M545" s="438"/>
      <c r="N545" s="438"/>
      <c r="O545" s="438"/>
      <c r="P545" s="438"/>
      <c r="Q545" s="438"/>
      <c r="R545" s="438"/>
      <c r="S545" s="94"/>
    </row>
    <row r="546" spans="8:19" ht="12" customHeight="1">
      <c r="H546" s="440"/>
      <c r="I546" s="440"/>
      <c r="J546" s="440"/>
      <c r="K546" s="439"/>
      <c r="L546" s="438"/>
      <c r="M546" s="438"/>
      <c r="N546" s="438"/>
      <c r="O546" s="438"/>
      <c r="P546" s="438"/>
      <c r="Q546" s="438"/>
      <c r="R546" s="438"/>
      <c r="S546" s="94"/>
    </row>
    <row r="547" spans="8:19" ht="12" customHeight="1">
      <c r="H547" s="440"/>
      <c r="I547" s="440"/>
      <c r="J547" s="440"/>
      <c r="K547" s="439"/>
      <c r="L547" s="438"/>
      <c r="M547" s="438"/>
      <c r="N547" s="438"/>
      <c r="O547" s="438"/>
      <c r="P547" s="438"/>
      <c r="Q547" s="438"/>
      <c r="R547" s="438"/>
      <c r="S547" s="94"/>
    </row>
    <row r="548" spans="8:19" ht="12" customHeight="1">
      <c r="H548" s="440"/>
      <c r="I548" s="440"/>
      <c r="J548" s="440"/>
      <c r="K548" s="439"/>
      <c r="L548" s="438"/>
      <c r="M548" s="438"/>
      <c r="N548" s="438"/>
      <c r="O548" s="438"/>
      <c r="P548" s="438"/>
      <c r="Q548" s="438"/>
      <c r="R548" s="438"/>
      <c r="S548" s="94"/>
    </row>
    <row r="549" spans="8:19" ht="12" customHeight="1">
      <c r="H549" s="440"/>
      <c r="I549" s="440"/>
      <c r="J549" s="440"/>
      <c r="K549" s="439"/>
      <c r="L549" s="438"/>
      <c r="M549" s="438"/>
      <c r="N549" s="438"/>
      <c r="O549" s="438"/>
      <c r="P549" s="438"/>
      <c r="Q549" s="438"/>
      <c r="R549" s="438"/>
      <c r="S549" s="94"/>
    </row>
    <row r="550" spans="8:19" ht="12" customHeight="1">
      <c r="H550" s="440"/>
      <c r="I550" s="440"/>
      <c r="J550" s="440"/>
      <c r="K550" s="439"/>
      <c r="L550" s="438"/>
      <c r="M550" s="438"/>
      <c r="N550" s="438"/>
      <c r="O550" s="438"/>
      <c r="P550" s="438"/>
      <c r="Q550" s="438"/>
      <c r="R550" s="438"/>
      <c r="S550" s="94"/>
    </row>
    <row r="551" spans="8:19" ht="12" customHeight="1">
      <c r="H551" s="440"/>
      <c r="I551" s="440"/>
      <c r="J551" s="440"/>
      <c r="K551" s="439"/>
      <c r="L551" s="438"/>
      <c r="M551" s="438"/>
      <c r="N551" s="438"/>
      <c r="O551" s="438"/>
      <c r="P551" s="438"/>
      <c r="Q551" s="438"/>
      <c r="R551" s="438"/>
      <c r="S551" s="94"/>
    </row>
    <row r="552" spans="8:19" ht="12" customHeight="1">
      <c r="H552" s="440"/>
      <c r="I552" s="440"/>
      <c r="J552" s="440"/>
      <c r="K552" s="439"/>
      <c r="L552" s="438"/>
      <c r="M552" s="438"/>
      <c r="N552" s="438"/>
      <c r="O552" s="438"/>
      <c r="P552" s="438"/>
      <c r="Q552" s="438"/>
      <c r="R552" s="438"/>
      <c r="S552" s="94"/>
    </row>
    <row r="553" spans="8:19" ht="12" customHeight="1">
      <c r="H553" s="440"/>
      <c r="I553" s="440"/>
      <c r="J553" s="440"/>
      <c r="K553" s="439"/>
      <c r="L553" s="438"/>
      <c r="M553" s="438"/>
      <c r="N553" s="438"/>
      <c r="O553" s="438"/>
      <c r="P553" s="438"/>
      <c r="Q553" s="438"/>
      <c r="R553" s="438"/>
      <c r="S553" s="94"/>
    </row>
    <row r="554" spans="8:19" ht="12" customHeight="1">
      <c r="H554" s="440"/>
      <c r="I554" s="440"/>
      <c r="J554" s="440"/>
      <c r="K554" s="439"/>
      <c r="L554" s="438"/>
      <c r="M554" s="438"/>
      <c r="N554" s="438"/>
      <c r="O554" s="438"/>
      <c r="P554" s="438"/>
      <c r="Q554" s="438"/>
      <c r="R554" s="438"/>
      <c r="S554" s="94"/>
    </row>
    <row r="555" spans="8:19" ht="12" customHeight="1">
      <c r="H555" s="440"/>
      <c r="I555" s="440"/>
      <c r="J555" s="440"/>
      <c r="K555" s="439"/>
      <c r="L555" s="438"/>
      <c r="M555" s="438"/>
      <c r="N555" s="438"/>
      <c r="O555" s="438"/>
      <c r="P555" s="438"/>
      <c r="Q555" s="438"/>
      <c r="R555" s="438"/>
      <c r="S555" s="94"/>
    </row>
    <row r="556" spans="8:19" ht="12" customHeight="1">
      <c r="H556" s="440"/>
      <c r="I556" s="440"/>
      <c r="J556" s="440"/>
      <c r="K556" s="439"/>
      <c r="L556" s="438"/>
      <c r="M556" s="438"/>
      <c r="N556" s="438"/>
      <c r="O556" s="438"/>
      <c r="P556" s="438"/>
      <c r="Q556" s="438"/>
      <c r="R556" s="438"/>
      <c r="S556" s="94"/>
    </row>
    <row r="557" spans="8:19" ht="12" customHeight="1">
      <c r="H557" s="440"/>
      <c r="I557" s="440"/>
      <c r="J557" s="440"/>
      <c r="K557" s="439"/>
      <c r="L557" s="438"/>
      <c r="M557" s="438"/>
      <c r="N557" s="438"/>
      <c r="O557" s="438"/>
      <c r="P557" s="438"/>
      <c r="Q557" s="438"/>
      <c r="R557" s="438"/>
      <c r="S557" s="94"/>
    </row>
    <row r="558" spans="8:19" ht="12" customHeight="1">
      <c r="H558" s="440"/>
      <c r="I558" s="440"/>
      <c r="J558" s="440"/>
      <c r="K558" s="439"/>
      <c r="L558" s="438"/>
      <c r="M558" s="438"/>
      <c r="N558" s="438"/>
      <c r="O558" s="438"/>
      <c r="P558" s="438"/>
      <c r="Q558" s="438"/>
      <c r="R558" s="438"/>
      <c r="S558" s="94"/>
    </row>
    <row r="559" spans="8:19" ht="12" customHeight="1">
      <c r="H559" s="440"/>
      <c r="I559" s="440"/>
      <c r="J559" s="440"/>
      <c r="K559" s="439"/>
      <c r="L559" s="438"/>
      <c r="M559" s="438"/>
      <c r="N559" s="438"/>
      <c r="O559" s="438"/>
      <c r="P559" s="438"/>
      <c r="Q559" s="438"/>
      <c r="R559" s="438"/>
      <c r="S559" s="94"/>
    </row>
    <row r="560" spans="8:19" ht="12" customHeight="1">
      <c r="H560" s="440"/>
      <c r="I560" s="440"/>
      <c r="J560" s="440"/>
      <c r="K560" s="439"/>
      <c r="L560" s="438"/>
      <c r="M560" s="438"/>
      <c r="N560" s="438"/>
      <c r="O560" s="438"/>
      <c r="P560" s="438"/>
      <c r="Q560" s="438"/>
      <c r="R560" s="438"/>
      <c r="S560" s="94"/>
    </row>
    <row r="561" spans="8:19" ht="12" customHeight="1">
      <c r="H561" s="440"/>
      <c r="I561" s="440"/>
      <c r="J561" s="440"/>
      <c r="K561" s="439"/>
      <c r="L561" s="438"/>
      <c r="M561" s="438"/>
      <c r="N561" s="438"/>
      <c r="O561" s="438"/>
      <c r="P561" s="438"/>
      <c r="Q561" s="438"/>
      <c r="R561" s="438"/>
      <c r="S561" s="94"/>
    </row>
    <row r="562" spans="8:19" ht="12" customHeight="1">
      <c r="H562" s="440"/>
      <c r="I562" s="440"/>
      <c r="J562" s="440"/>
      <c r="K562" s="439"/>
      <c r="L562" s="438"/>
      <c r="M562" s="438"/>
      <c r="N562" s="438"/>
      <c r="O562" s="438"/>
      <c r="P562" s="438"/>
      <c r="Q562" s="438"/>
      <c r="R562" s="438"/>
      <c r="S562" s="94"/>
    </row>
    <row r="563" spans="8:19" ht="12" customHeight="1">
      <c r="H563" s="440"/>
      <c r="I563" s="440"/>
      <c r="J563" s="440"/>
      <c r="K563" s="439"/>
      <c r="L563" s="438"/>
      <c r="M563" s="438"/>
      <c r="N563" s="438"/>
      <c r="O563" s="438"/>
      <c r="P563" s="438"/>
      <c r="Q563" s="438"/>
      <c r="R563" s="438"/>
      <c r="S563" s="94"/>
    </row>
    <row r="564" spans="8:19" ht="12" customHeight="1">
      <c r="H564" s="440"/>
      <c r="I564" s="440"/>
      <c r="J564" s="440"/>
      <c r="K564" s="439"/>
      <c r="L564" s="438"/>
      <c r="M564" s="438"/>
      <c r="N564" s="438"/>
      <c r="O564" s="438"/>
      <c r="P564" s="438"/>
      <c r="Q564" s="438"/>
      <c r="R564" s="438"/>
      <c r="S564" s="94"/>
    </row>
    <row r="565" spans="8:19" ht="12" customHeight="1">
      <c r="H565" s="440"/>
      <c r="I565" s="440"/>
      <c r="J565" s="440"/>
      <c r="K565" s="439"/>
      <c r="L565" s="438"/>
      <c r="M565" s="438"/>
      <c r="N565" s="438"/>
      <c r="O565" s="438"/>
      <c r="P565" s="438"/>
      <c r="Q565" s="438"/>
      <c r="R565" s="438"/>
      <c r="S565" s="94"/>
    </row>
    <row r="566" spans="8:19" ht="12" customHeight="1">
      <c r="H566" s="440"/>
      <c r="I566" s="440"/>
      <c r="J566" s="440"/>
      <c r="K566" s="439"/>
      <c r="L566" s="438"/>
      <c r="M566" s="438"/>
      <c r="N566" s="438"/>
      <c r="O566" s="438"/>
      <c r="P566" s="438"/>
      <c r="Q566" s="438"/>
      <c r="R566" s="438"/>
      <c r="S566" s="94"/>
    </row>
    <row r="567" spans="8:19" ht="12" customHeight="1">
      <c r="H567" s="440"/>
      <c r="I567" s="440"/>
      <c r="J567" s="440"/>
      <c r="K567" s="439"/>
      <c r="L567" s="438"/>
      <c r="M567" s="438"/>
      <c r="N567" s="438"/>
      <c r="O567" s="438"/>
      <c r="P567" s="438"/>
      <c r="Q567" s="438"/>
      <c r="R567" s="438"/>
      <c r="S567" s="94"/>
    </row>
    <row r="568" spans="8:19" ht="12" customHeight="1">
      <c r="H568" s="440"/>
      <c r="I568" s="440"/>
      <c r="J568" s="440"/>
      <c r="K568" s="439"/>
      <c r="L568" s="438"/>
      <c r="M568" s="438"/>
      <c r="N568" s="438"/>
      <c r="O568" s="438"/>
      <c r="P568" s="438"/>
      <c r="Q568" s="438"/>
      <c r="R568" s="438"/>
      <c r="S568" s="94"/>
    </row>
    <row r="569" spans="8:19" ht="12" customHeight="1">
      <c r="H569" s="440"/>
      <c r="I569" s="440"/>
      <c r="J569" s="440"/>
      <c r="K569" s="439"/>
      <c r="L569" s="438"/>
      <c r="M569" s="438"/>
      <c r="N569" s="438"/>
      <c r="O569" s="438"/>
      <c r="P569" s="438"/>
      <c r="Q569" s="438"/>
      <c r="R569" s="438"/>
      <c r="S569" s="94"/>
    </row>
    <row r="570" spans="8:19" ht="12" customHeight="1">
      <c r="H570" s="440"/>
      <c r="I570" s="440"/>
      <c r="J570" s="440"/>
      <c r="K570" s="439"/>
      <c r="L570" s="438"/>
      <c r="M570" s="438"/>
      <c r="N570" s="438"/>
      <c r="O570" s="438"/>
      <c r="P570" s="438"/>
      <c r="Q570" s="438"/>
      <c r="R570" s="438"/>
      <c r="S570" s="94"/>
    </row>
    <row r="571" spans="8:19" ht="12" customHeight="1">
      <c r="H571" s="440"/>
      <c r="I571" s="440"/>
      <c r="J571" s="440"/>
      <c r="K571" s="439"/>
      <c r="L571" s="438"/>
      <c r="M571" s="438"/>
      <c r="N571" s="438"/>
      <c r="O571" s="438"/>
      <c r="P571" s="438"/>
      <c r="Q571" s="438"/>
      <c r="R571" s="438"/>
      <c r="S571" s="94"/>
    </row>
    <row r="572" spans="8:19" ht="12" customHeight="1">
      <c r="H572" s="440"/>
      <c r="I572" s="440"/>
      <c r="J572" s="440"/>
      <c r="K572" s="439"/>
      <c r="L572" s="438"/>
      <c r="M572" s="438"/>
      <c r="N572" s="438"/>
      <c r="O572" s="438"/>
      <c r="P572" s="438"/>
      <c r="Q572" s="438"/>
      <c r="R572" s="438"/>
      <c r="S572" s="94"/>
    </row>
    <row r="573" spans="8:19" ht="12" customHeight="1">
      <c r="H573" s="440"/>
      <c r="I573" s="440"/>
      <c r="J573" s="440"/>
      <c r="K573" s="439"/>
      <c r="L573" s="438"/>
      <c r="M573" s="438"/>
      <c r="N573" s="438"/>
      <c r="O573" s="438"/>
      <c r="P573" s="438"/>
      <c r="Q573" s="438"/>
      <c r="R573" s="438"/>
      <c r="S573" s="94"/>
    </row>
    <row r="574" spans="8:19" ht="12" customHeight="1">
      <c r="H574" s="440"/>
      <c r="I574" s="440"/>
      <c r="J574" s="440"/>
      <c r="K574" s="439"/>
      <c r="L574" s="438"/>
      <c r="M574" s="438"/>
      <c r="N574" s="438"/>
      <c r="O574" s="438"/>
      <c r="P574" s="438"/>
      <c r="Q574" s="438"/>
      <c r="R574" s="438"/>
      <c r="S574" s="94"/>
    </row>
    <row r="575" spans="8:19" ht="12" customHeight="1">
      <c r="H575" s="440"/>
      <c r="I575" s="440"/>
      <c r="J575" s="440"/>
      <c r="K575" s="439"/>
      <c r="L575" s="438"/>
      <c r="M575" s="438"/>
      <c r="N575" s="438"/>
      <c r="O575" s="438"/>
      <c r="P575" s="438"/>
      <c r="Q575" s="438"/>
      <c r="R575" s="438"/>
      <c r="S575" s="94"/>
    </row>
    <row r="576" spans="8:19" ht="12" customHeight="1">
      <c r="H576" s="440"/>
      <c r="I576" s="440"/>
      <c r="J576" s="440"/>
      <c r="K576" s="439"/>
      <c r="L576" s="438"/>
      <c r="M576" s="438"/>
      <c r="N576" s="438"/>
      <c r="O576" s="438"/>
      <c r="P576" s="438"/>
      <c r="Q576" s="438"/>
      <c r="R576" s="438"/>
      <c r="S576" s="94"/>
    </row>
    <row r="577" spans="8:19" ht="12" customHeight="1">
      <c r="H577" s="440"/>
      <c r="I577" s="440"/>
      <c r="J577" s="440"/>
      <c r="K577" s="439"/>
      <c r="L577" s="438"/>
      <c r="M577" s="438"/>
      <c r="N577" s="438"/>
      <c r="O577" s="438"/>
      <c r="P577" s="438"/>
      <c r="Q577" s="438"/>
      <c r="R577" s="438"/>
      <c r="S577" s="94"/>
    </row>
    <row r="578" spans="8:19" ht="12" customHeight="1">
      <c r="H578" s="440"/>
      <c r="I578" s="440"/>
      <c r="J578" s="440"/>
      <c r="K578" s="439"/>
      <c r="L578" s="438"/>
      <c r="M578" s="438"/>
      <c r="N578" s="438"/>
      <c r="O578" s="438"/>
      <c r="P578" s="438"/>
      <c r="Q578" s="438"/>
      <c r="R578" s="438"/>
      <c r="S578" s="94"/>
    </row>
    <row r="579" spans="8:19" ht="12" customHeight="1">
      <c r="H579" s="440"/>
      <c r="I579" s="440"/>
      <c r="J579" s="440"/>
      <c r="K579" s="439"/>
      <c r="L579" s="438"/>
      <c r="M579" s="438"/>
      <c r="N579" s="438"/>
      <c r="O579" s="438"/>
      <c r="P579" s="438"/>
      <c r="Q579" s="438"/>
      <c r="R579" s="438"/>
      <c r="S579" s="94"/>
    </row>
    <row r="580" spans="8:19" ht="12" customHeight="1">
      <c r="H580" s="440"/>
      <c r="I580" s="440"/>
      <c r="J580" s="440"/>
      <c r="K580" s="439"/>
      <c r="L580" s="438"/>
      <c r="M580" s="438"/>
      <c r="N580" s="438"/>
      <c r="O580" s="438"/>
      <c r="P580" s="438"/>
      <c r="Q580" s="438"/>
      <c r="R580" s="438"/>
      <c r="S580" s="94"/>
    </row>
    <row r="581" spans="8:19" ht="12" customHeight="1">
      <c r="H581" s="440"/>
      <c r="I581" s="440"/>
      <c r="J581" s="440"/>
      <c r="K581" s="439"/>
      <c r="L581" s="438"/>
      <c r="M581" s="438"/>
      <c r="N581" s="438"/>
      <c r="O581" s="438"/>
      <c r="P581" s="438"/>
      <c r="Q581" s="438"/>
      <c r="R581" s="438"/>
      <c r="S581" s="94"/>
    </row>
    <row r="582" spans="8:19" ht="12" customHeight="1">
      <c r="H582" s="440"/>
      <c r="I582" s="440"/>
      <c r="J582" s="440"/>
      <c r="K582" s="439"/>
      <c r="L582" s="438"/>
      <c r="M582" s="438"/>
      <c r="N582" s="438"/>
      <c r="O582" s="438"/>
      <c r="P582" s="438"/>
      <c r="Q582" s="438"/>
      <c r="R582" s="438"/>
      <c r="S582" s="94"/>
    </row>
    <row r="583" spans="8:19" ht="12" customHeight="1">
      <c r="H583" s="440"/>
      <c r="I583" s="440"/>
      <c r="J583" s="440"/>
      <c r="K583" s="439"/>
      <c r="L583" s="438"/>
      <c r="M583" s="438"/>
      <c r="N583" s="438"/>
      <c r="O583" s="438"/>
      <c r="P583" s="438"/>
      <c r="Q583" s="438"/>
      <c r="R583" s="438"/>
      <c r="S583" s="94"/>
    </row>
    <row r="584" spans="8:19" ht="12" customHeight="1">
      <c r="H584" s="440"/>
      <c r="I584" s="440"/>
      <c r="J584" s="440"/>
      <c r="K584" s="439"/>
      <c r="L584" s="438"/>
      <c r="M584" s="438"/>
      <c r="N584" s="438"/>
      <c r="O584" s="438"/>
      <c r="P584" s="438"/>
      <c r="Q584" s="438"/>
      <c r="R584" s="438"/>
      <c r="S584" s="94"/>
    </row>
    <row r="585" spans="8:19" ht="12" customHeight="1">
      <c r="H585" s="440"/>
      <c r="I585" s="440"/>
      <c r="J585" s="440"/>
      <c r="K585" s="439"/>
      <c r="L585" s="438"/>
      <c r="M585" s="438"/>
      <c r="N585" s="438"/>
      <c r="O585" s="438"/>
      <c r="P585" s="438"/>
      <c r="Q585" s="438"/>
      <c r="R585" s="438"/>
      <c r="S585" s="94"/>
    </row>
    <row r="586" spans="8:19" ht="12" customHeight="1">
      <c r="H586" s="440"/>
      <c r="I586" s="440"/>
      <c r="J586" s="440"/>
      <c r="K586" s="439"/>
      <c r="L586" s="438"/>
      <c r="M586" s="438"/>
      <c r="N586" s="438"/>
      <c r="O586" s="438"/>
      <c r="P586" s="438"/>
      <c r="Q586" s="438"/>
      <c r="R586" s="438"/>
      <c r="S586" s="94"/>
    </row>
    <row r="587" spans="8:19" ht="12" customHeight="1">
      <c r="H587" s="440"/>
      <c r="I587" s="440"/>
      <c r="J587" s="440"/>
      <c r="K587" s="439"/>
      <c r="L587" s="438"/>
      <c r="M587" s="438"/>
      <c r="N587" s="438"/>
      <c r="O587" s="438"/>
      <c r="P587" s="438"/>
      <c r="Q587" s="438"/>
      <c r="R587" s="438"/>
      <c r="S587" s="94"/>
    </row>
    <row r="588" spans="8:19" ht="12" customHeight="1">
      <c r="H588" s="440"/>
      <c r="I588" s="440"/>
      <c r="J588" s="440"/>
      <c r="K588" s="439"/>
      <c r="L588" s="438"/>
      <c r="M588" s="438"/>
      <c r="N588" s="438"/>
      <c r="O588" s="438"/>
      <c r="P588" s="438"/>
      <c r="Q588" s="438"/>
      <c r="R588" s="438"/>
      <c r="S588" s="94"/>
    </row>
    <row r="589" spans="8:19" ht="12" customHeight="1">
      <c r="H589" s="440"/>
      <c r="I589" s="440"/>
      <c r="J589" s="440"/>
      <c r="K589" s="439"/>
      <c r="L589" s="438"/>
      <c r="M589" s="438"/>
      <c r="N589" s="438"/>
      <c r="O589" s="438"/>
      <c r="P589" s="438"/>
      <c r="Q589" s="438"/>
      <c r="R589" s="438"/>
      <c r="S589" s="94"/>
    </row>
    <row r="590" spans="8:19" ht="12" customHeight="1">
      <c r="H590" s="440"/>
      <c r="I590" s="440"/>
      <c r="J590" s="440"/>
      <c r="K590" s="439"/>
      <c r="L590" s="438"/>
      <c r="M590" s="438"/>
      <c r="N590" s="438"/>
      <c r="O590" s="438"/>
      <c r="P590" s="438"/>
      <c r="Q590" s="438"/>
      <c r="R590" s="438"/>
      <c r="S590" s="94"/>
    </row>
    <row r="591" spans="8:19" ht="12" customHeight="1">
      <c r="H591" s="440"/>
      <c r="I591" s="440"/>
      <c r="J591" s="440"/>
      <c r="K591" s="439"/>
      <c r="L591" s="438"/>
      <c r="M591" s="438"/>
      <c r="N591" s="438"/>
      <c r="O591" s="438"/>
      <c r="P591" s="438"/>
      <c r="Q591" s="438"/>
      <c r="R591" s="438"/>
      <c r="S591" s="94"/>
    </row>
    <row r="592" spans="8:19" ht="12" customHeight="1">
      <c r="H592" s="440"/>
      <c r="I592" s="440"/>
      <c r="J592" s="440"/>
      <c r="K592" s="439"/>
      <c r="L592" s="438"/>
      <c r="M592" s="438"/>
      <c r="N592" s="438"/>
      <c r="O592" s="438"/>
      <c r="P592" s="438"/>
      <c r="Q592" s="438"/>
      <c r="R592" s="438"/>
      <c r="S592" s="94"/>
    </row>
    <row r="593" spans="8:19" ht="12" customHeight="1">
      <c r="H593" s="440"/>
      <c r="I593" s="440"/>
      <c r="J593" s="440"/>
      <c r="K593" s="439"/>
      <c r="L593" s="438"/>
      <c r="M593" s="438"/>
      <c r="N593" s="438"/>
      <c r="O593" s="438"/>
      <c r="P593" s="438"/>
      <c r="Q593" s="438"/>
      <c r="R593" s="438"/>
      <c r="S593" s="94"/>
    </row>
    <row r="594" spans="8:19" ht="12" customHeight="1">
      <c r="H594" s="440"/>
      <c r="I594" s="440"/>
      <c r="J594" s="440"/>
      <c r="K594" s="439"/>
      <c r="L594" s="438"/>
      <c r="M594" s="438"/>
      <c r="N594" s="438"/>
      <c r="O594" s="438"/>
      <c r="P594" s="438"/>
      <c r="Q594" s="438"/>
      <c r="R594" s="438"/>
      <c r="S594" s="94"/>
    </row>
    <row r="595" spans="8:19" ht="12" customHeight="1">
      <c r="H595" s="440"/>
      <c r="I595" s="440"/>
      <c r="J595" s="440"/>
      <c r="K595" s="439"/>
      <c r="L595" s="438"/>
      <c r="M595" s="438"/>
      <c r="N595" s="438"/>
      <c r="O595" s="438"/>
      <c r="P595" s="438"/>
      <c r="Q595" s="438"/>
      <c r="R595" s="438"/>
      <c r="S595" s="94"/>
    </row>
    <row r="596" spans="8:19" ht="12" customHeight="1">
      <c r="H596" s="440"/>
      <c r="I596" s="440"/>
      <c r="J596" s="440"/>
      <c r="K596" s="439"/>
      <c r="L596" s="438"/>
      <c r="M596" s="438"/>
      <c r="N596" s="438"/>
      <c r="O596" s="438"/>
      <c r="P596" s="438"/>
      <c r="Q596" s="438"/>
      <c r="R596" s="438"/>
      <c r="S596" s="94"/>
    </row>
    <row r="597" spans="8:19" ht="12" customHeight="1">
      <c r="H597" s="440"/>
      <c r="I597" s="440"/>
      <c r="J597" s="440"/>
      <c r="K597" s="439"/>
      <c r="L597" s="438"/>
      <c r="M597" s="438"/>
      <c r="N597" s="438"/>
      <c r="O597" s="438"/>
      <c r="P597" s="438"/>
      <c r="Q597" s="438"/>
      <c r="R597" s="438"/>
      <c r="S597" s="94"/>
    </row>
    <row r="598" spans="8:19" ht="12" customHeight="1">
      <c r="H598" s="440"/>
      <c r="I598" s="440"/>
      <c r="J598" s="440"/>
      <c r="K598" s="439"/>
      <c r="L598" s="438"/>
      <c r="M598" s="438"/>
      <c r="N598" s="438"/>
      <c r="O598" s="438"/>
      <c r="P598" s="438"/>
      <c r="Q598" s="438"/>
      <c r="R598" s="438"/>
      <c r="S598" s="94"/>
    </row>
    <row r="599" spans="8:19" ht="12" customHeight="1">
      <c r="H599" s="440"/>
      <c r="I599" s="440"/>
      <c r="J599" s="440"/>
      <c r="K599" s="439"/>
      <c r="L599" s="438"/>
      <c r="M599" s="438"/>
      <c r="N599" s="438"/>
      <c r="O599" s="438"/>
      <c r="P599" s="438"/>
      <c r="Q599" s="438"/>
      <c r="R599" s="438"/>
      <c r="S599" s="94"/>
    </row>
    <row r="600" spans="8:19" ht="12" customHeight="1">
      <c r="H600" s="440"/>
      <c r="I600" s="440"/>
      <c r="J600" s="440"/>
      <c r="K600" s="439"/>
      <c r="L600" s="438"/>
      <c r="M600" s="438"/>
      <c r="N600" s="438"/>
      <c r="O600" s="438"/>
      <c r="P600" s="438"/>
      <c r="Q600" s="438"/>
      <c r="R600" s="438"/>
      <c r="S600" s="94"/>
    </row>
    <row r="601" spans="8:19" ht="12" customHeight="1">
      <c r="H601" s="440"/>
      <c r="I601" s="440"/>
      <c r="J601" s="440"/>
      <c r="K601" s="439"/>
      <c r="L601" s="438"/>
      <c r="M601" s="438"/>
      <c r="N601" s="438"/>
      <c r="O601" s="438"/>
      <c r="P601" s="438"/>
      <c r="Q601" s="438"/>
      <c r="R601" s="438"/>
      <c r="S601" s="94"/>
    </row>
    <row r="602" spans="8:19" ht="12" customHeight="1">
      <c r="H602" s="440"/>
      <c r="I602" s="440"/>
      <c r="J602" s="440"/>
      <c r="K602" s="439"/>
      <c r="L602" s="438"/>
      <c r="M602" s="438"/>
      <c r="N602" s="438"/>
      <c r="O602" s="438"/>
      <c r="P602" s="438"/>
      <c r="Q602" s="438"/>
      <c r="R602" s="438"/>
      <c r="S602" s="94"/>
    </row>
    <row r="603" spans="8:19" ht="12" customHeight="1">
      <c r="H603" s="440"/>
      <c r="I603" s="440"/>
      <c r="J603" s="440"/>
      <c r="K603" s="439"/>
      <c r="L603" s="438"/>
      <c r="M603" s="438"/>
      <c r="N603" s="438"/>
      <c r="O603" s="438"/>
      <c r="P603" s="438"/>
      <c r="Q603" s="438"/>
      <c r="R603" s="438"/>
      <c r="S603" s="94"/>
    </row>
    <row r="604" spans="8:19" ht="12" customHeight="1">
      <c r="H604" s="440"/>
      <c r="I604" s="440"/>
      <c r="J604" s="440"/>
      <c r="K604" s="439"/>
      <c r="L604" s="438"/>
      <c r="M604" s="438"/>
      <c r="N604" s="438"/>
      <c r="O604" s="438"/>
      <c r="P604" s="438"/>
      <c r="Q604" s="438"/>
      <c r="R604" s="438"/>
      <c r="S604" s="94"/>
    </row>
    <row r="605" spans="8:19" ht="12" customHeight="1">
      <c r="H605" s="440"/>
      <c r="I605" s="440"/>
      <c r="J605" s="440"/>
      <c r="K605" s="439"/>
      <c r="L605" s="438"/>
      <c r="M605" s="438"/>
      <c r="N605" s="438"/>
      <c r="O605" s="438"/>
      <c r="P605" s="438"/>
      <c r="Q605" s="438"/>
      <c r="R605" s="438"/>
      <c r="S605" s="94"/>
    </row>
    <row r="606" spans="8:19" ht="12" customHeight="1">
      <c r="H606" s="440"/>
      <c r="I606" s="440"/>
      <c r="J606" s="440"/>
      <c r="K606" s="439"/>
      <c r="L606" s="438"/>
      <c r="M606" s="438"/>
      <c r="N606" s="438"/>
      <c r="O606" s="438"/>
      <c r="P606" s="438"/>
      <c r="Q606" s="438"/>
      <c r="R606" s="438"/>
      <c r="S606" s="94"/>
    </row>
    <row r="607" spans="8:19" ht="12" customHeight="1">
      <c r="H607" s="440"/>
      <c r="I607" s="440"/>
      <c r="J607" s="440"/>
      <c r="K607" s="439"/>
      <c r="L607" s="438"/>
      <c r="M607" s="438"/>
      <c r="N607" s="438"/>
      <c r="O607" s="438"/>
      <c r="P607" s="438"/>
      <c r="Q607" s="438"/>
      <c r="R607" s="438"/>
      <c r="S607" s="94"/>
    </row>
    <row r="608" spans="8:19" ht="12" customHeight="1">
      <c r="H608" s="440"/>
      <c r="I608" s="440"/>
      <c r="J608" s="440"/>
      <c r="K608" s="439"/>
      <c r="L608" s="438"/>
      <c r="M608" s="438"/>
      <c r="N608" s="438"/>
      <c r="O608" s="438"/>
      <c r="P608" s="438"/>
      <c r="Q608" s="438"/>
      <c r="R608" s="438"/>
      <c r="S608" s="94"/>
    </row>
    <row r="609" spans="8:19" ht="12" customHeight="1">
      <c r="H609" s="440"/>
      <c r="I609" s="440"/>
      <c r="J609" s="440"/>
      <c r="K609" s="439"/>
      <c r="L609" s="438"/>
      <c r="M609" s="438"/>
      <c r="N609" s="438"/>
      <c r="O609" s="438"/>
      <c r="P609" s="438"/>
      <c r="Q609" s="438"/>
      <c r="R609" s="438"/>
      <c r="S609" s="94"/>
    </row>
    <row r="610" spans="8:19" ht="12" customHeight="1">
      <c r="H610" s="440"/>
      <c r="I610" s="440"/>
      <c r="J610" s="440"/>
      <c r="K610" s="439"/>
      <c r="L610" s="438"/>
      <c r="M610" s="438"/>
      <c r="N610" s="438"/>
      <c r="O610" s="438"/>
      <c r="P610" s="438"/>
      <c r="Q610" s="438"/>
      <c r="R610" s="438"/>
      <c r="S610" s="94"/>
    </row>
    <row r="611" spans="8:19" ht="12" customHeight="1">
      <c r="H611" s="440"/>
      <c r="I611" s="440"/>
      <c r="J611" s="440"/>
      <c r="K611" s="439"/>
      <c r="L611" s="438"/>
      <c r="M611" s="438"/>
      <c r="N611" s="438"/>
      <c r="O611" s="438"/>
      <c r="P611" s="438"/>
      <c r="Q611" s="438"/>
      <c r="R611" s="438"/>
      <c r="S611" s="94"/>
    </row>
    <row r="612" spans="8:19" ht="12" customHeight="1">
      <c r="H612" s="440"/>
      <c r="I612" s="440"/>
      <c r="J612" s="440"/>
      <c r="K612" s="439"/>
      <c r="L612" s="438"/>
      <c r="M612" s="438"/>
      <c r="N612" s="438"/>
      <c r="O612" s="438"/>
      <c r="P612" s="438"/>
      <c r="Q612" s="438"/>
      <c r="R612" s="438"/>
      <c r="S612" s="94"/>
    </row>
    <row r="613" spans="8:19" ht="12" customHeight="1">
      <c r="H613" s="440"/>
      <c r="I613" s="440"/>
      <c r="J613" s="440"/>
      <c r="K613" s="439"/>
      <c r="L613" s="438"/>
      <c r="M613" s="438"/>
      <c r="N613" s="438"/>
      <c r="O613" s="438"/>
      <c r="P613" s="438"/>
      <c r="Q613" s="438"/>
      <c r="R613" s="438"/>
      <c r="S613" s="94"/>
    </row>
    <row r="614" spans="8:19" ht="12" customHeight="1">
      <c r="H614" s="440"/>
      <c r="I614" s="440"/>
      <c r="J614" s="440"/>
      <c r="K614" s="439"/>
      <c r="L614" s="438"/>
      <c r="M614" s="438"/>
      <c r="N614" s="438"/>
      <c r="O614" s="438"/>
      <c r="P614" s="438"/>
      <c r="Q614" s="438"/>
      <c r="R614" s="438"/>
      <c r="S614" s="94"/>
    </row>
    <row r="615" spans="8:19" ht="12" customHeight="1">
      <c r="H615" s="440"/>
      <c r="I615" s="440"/>
      <c r="J615" s="440"/>
      <c r="K615" s="439"/>
      <c r="L615" s="438"/>
      <c r="M615" s="438"/>
      <c r="N615" s="438"/>
      <c r="O615" s="438"/>
      <c r="P615" s="438"/>
      <c r="Q615" s="438"/>
      <c r="R615" s="438"/>
      <c r="S615" s="94"/>
    </row>
    <row r="616" spans="8:19" ht="12" customHeight="1">
      <c r="H616" s="440"/>
      <c r="I616" s="440"/>
      <c r="J616" s="440"/>
      <c r="K616" s="439"/>
      <c r="L616" s="438"/>
      <c r="M616" s="438"/>
      <c r="N616" s="438"/>
      <c r="O616" s="438"/>
      <c r="P616" s="438"/>
      <c r="Q616" s="438"/>
      <c r="R616" s="438"/>
      <c r="S616" s="94"/>
    </row>
    <row r="617" spans="8:19" ht="12" customHeight="1">
      <c r="H617" s="440"/>
      <c r="I617" s="440"/>
      <c r="J617" s="440"/>
      <c r="K617" s="439"/>
      <c r="L617" s="438"/>
      <c r="M617" s="438"/>
      <c r="N617" s="438"/>
      <c r="O617" s="438"/>
      <c r="P617" s="438"/>
      <c r="Q617" s="438"/>
      <c r="R617" s="438"/>
      <c r="S617" s="94"/>
    </row>
    <row r="618" spans="8:19" ht="12" customHeight="1">
      <c r="H618" s="440"/>
      <c r="I618" s="440"/>
      <c r="J618" s="440"/>
      <c r="K618" s="439"/>
      <c r="L618" s="438"/>
      <c r="M618" s="438"/>
      <c r="N618" s="438"/>
      <c r="O618" s="438"/>
      <c r="P618" s="438"/>
      <c r="Q618" s="438"/>
      <c r="R618" s="438"/>
      <c r="S618" s="94"/>
    </row>
    <row r="619" spans="8:19" ht="12" customHeight="1">
      <c r="H619" s="440"/>
      <c r="I619" s="440"/>
      <c r="J619" s="440"/>
      <c r="K619" s="439"/>
      <c r="L619" s="438"/>
      <c r="M619" s="438"/>
      <c r="N619" s="438"/>
      <c r="O619" s="438"/>
      <c r="P619" s="438"/>
      <c r="Q619" s="438"/>
      <c r="R619" s="438"/>
      <c r="S619" s="94"/>
    </row>
    <row r="620" spans="8:19" ht="12" customHeight="1">
      <c r="H620" s="440"/>
      <c r="I620" s="440"/>
      <c r="J620" s="440"/>
      <c r="K620" s="439"/>
      <c r="L620" s="438"/>
      <c r="M620" s="438"/>
      <c r="N620" s="438"/>
      <c r="O620" s="438"/>
      <c r="P620" s="438"/>
      <c r="Q620" s="438"/>
      <c r="R620" s="438"/>
      <c r="S620" s="94"/>
    </row>
    <row r="621" spans="8:19" ht="12" customHeight="1">
      <c r="H621" s="440"/>
      <c r="I621" s="440"/>
      <c r="J621" s="440"/>
      <c r="K621" s="439"/>
      <c r="L621" s="438"/>
      <c r="M621" s="438"/>
      <c r="N621" s="438"/>
      <c r="O621" s="438"/>
      <c r="P621" s="438"/>
      <c r="Q621" s="438"/>
      <c r="R621" s="438"/>
      <c r="S621" s="94"/>
    </row>
    <row r="622" spans="8:19" ht="12" customHeight="1">
      <c r="H622" s="440"/>
      <c r="I622" s="440"/>
      <c r="J622" s="440"/>
      <c r="K622" s="439"/>
      <c r="L622" s="438"/>
      <c r="M622" s="438"/>
      <c r="N622" s="438"/>
      <c r="O622" s="438"/>
      <c r="P622" s="438"/>
      <c r="Q622" s="438"/>
      <c r="R622" s="438"/>
      <c r="S622" s="94"/>
    </row>
    <row r="623" spans="8:19" ht="12" customHeight="1">
      <c r="H623" s="440"/>
      <c r="I623" s="440"/>
      <c r="J623" s="440"/>
      <c r="K623" s="439"/>
      <c r="L623" s="438"/>
      <c r="M623" s="438"/>
      <c r="N623" s="438"/>
      <c r="O623" s="438"/>
      <c r="P623" s="438"/>
      <c r="Q623" s="438"/>
      <c r="R623" s="438"/>
      <c r="S623" s="94"/>
    </row>
    <row r="624" spans="8:19" ht="12" customHeight="1">
      <c r="H624" s="440"/>
      <c r="I624" s="440"/>
      <c r="J624" s="440"/>
      <c r="K624" s="439"/>
      <c r="L624" s="438"/>
      <c r="M624" s="438"/>
      <c r="N624" s="438"/>
      <c r="O624" s="438"/>
      <c r="P624" s="438"/>
      <c r="Q624" s="438"/>
      <c r="R624" s="438"/>
      <c r="S624" s="94"/>
    </row>
    <row r="625" spans="8:19" ht="12" customHeight="1">
      <c r="H625" s="440"/>
      <c r="I625" s="440"/>
      <c r="J625" s="440"/>
      <c r="K625" s="439"/>
      <c r="L625" s="438"/>
      <c r="M625" s="438"/>
      <c r="N625" s="438"/>
      <c r="O625" s="438"/>
      <c r="P625" s="438"/>
      <c r="Q625" s="438"/>
      <c r="R625" s="438"/>
      <c r="S625" s="94"/>
    </row>
    <row r="626" spans="8:19" ht="12" customHeight="1">
      <c r="H626" s="440"/>
      <c r="I626" s="440"/>
      <c r="J626" s="440"/>
      <c r="K626" s="439"/>
      <c r="L626" s="438"/>
      <c r="M626" s="438"/>
      <c r="N626" s="438"/>
      <c r="O626" s="438"/>
      <c r="P626" s="438"/>
      <c r="Q626" s="438"/>
      <c r="R626" s="438"/>
      <c r="S626" s="94"/>
    </row>
    <row r="627" spans="8:19" ht="12" customHeight="1">
      <c r="H627" s="440"/>
      <c r="I627" s="440"/>
      <c r="J627" s="440"/>
      <c r="K627" s="439"/>
      <c r="L627" s="438"/>
      <c r="M627" s="438"/>
      <c r="N627" s="438"/>
      <c r="O627" s="438"/>
      <c r="P627" s="438"/>
      <c r="Q627" s="438"/>
      <c r="R627" s="438"/>
      <c r="S627" s="94"/>
    </row>
    <row r="628" spans="8:19" ht="12" customHeight="1">
      <c r="H628" s="440"/>
      <c r="I628" s="440"/>
      <c r="J628" s="440"/>
      <c r="K628" s="439"/>
      <c r="L628" s="438"/>
      <c r="M628" s="438"/>
      <c r="N628" s="438"/>
      <c r="O628" s="438"/>
      <c r="P628" s="438"/>
      <c r="Q628" s="438"/>
      <c r="R628" s="438"/>
      <c r="S628" s="94"/>
    </row>
    <row r="629" spans="8:19" ht="12" customHeight="1">
      <c r="H629" s="440"/>
      <c r="I629" s="440"/>
      <c r="J629" s="440"/>
      <c r="K629" s="439"/>
      <c r="L629" s="438"/>
      <c r="M629" s="438"/>
      <c r="N629" s="438"/>
      <c r="O629" s="438"/>
      <c r="P629" s="438"/>
      <c r="Q629" s="438"/>
      <c r="R629" s="438"/>
      <c r="S629" s="94"/>
    </row>
    <row r="630" spans="8:19" ht="12" customHeight="1">
      <c r="H630" s="440"/>
      <c r="I630" s="440"/>
      <c r="J630" s="440"/>
      <c r="K630" s="439"/>
      <c r="L630" s="438"/>
      <c r="M630" s="438"/>
      <c r="N630" s="438"/>
      <c r="O630" s="438"/>
      <c r="P630" s="438"/>
      <c r="Q630" s="438"/>
      <c r="R630" s="438"/>
      <c r="S630" s="94"/>
    </row>
    <row r="631" spans="8:19" ht="12" customHeight="1">
      <c r="H631" s="440"/>
      <c r="I631" s="440"/>
      <c r="J631" s="440"/>
      <c r="K631" s="439"/>
      <c r="L631" s="438"/>
      <c r="M631" s="438"/>
      <c r="N631" s="438"/>
      <c r="O631" s="438"/>
      <c r="P631" s="438"/>
      <c r="Q631" s="438"/>
      <c r="R631" s="438"/>
      <c r="S631" s="94"/>
    </row>
    <row r="632" spans="8:19" ht="12" customHeight="1">
      <c r="H632" s="440"/>
      <c r="I632" s="440"/>
      <c r="J632" s="440"/>
      <c r="K632" s="439"/>
      <c r="L632" s="438"/>
      <c r="M632" s="438"/>
      <c r="N632" s="438"/>
      <c r="O632" s="438"/>
      <c r="P632" s="438"/>
      <c r="Q632" s="438"/>
      <c r="R632" s="438"/>
      <c r="S632" s="94"/>
    </row>
    <row r="633" spans="8:19" ht="12" customHeight="1">
      <c r="H633" s="440"/>
      <c r="I633" s="440"/>
      <c r="J633" s="440"/>
      <c r="K633" s="439"/>
      <c r="L633" s="438"/>
      <c r="M633" s="438"/>
      <c r="N633" s="438"/>
      <c r="O633" s="438"/>
      <c r="P633" s="438"/>
      <c r="Q633" s="438"/>
      <c r="R633" s="438"/>
      <c r="S633" s="94"/>
    </row>
    <row r="634" spans="8:19" ht="12" customHeight="1">
      <c r="H634" s="440"/>
      <c r="I634" s="440"/>
      <c r="J634" s="440"/>
      <c r="K634" s="439"/>
      <c r="L634" s="438"/>
      <c r="M634" s="438"/>
      <c r="N634" s="438"/>
      <c r="O634" s="438"/>
      <c r="P634" s="438"/>
      <c r="Q634" s="438"/>
      <c r="R634" s="438"/>
      <c r="S634" s="94"/>
    </row>
    <row r="635" spans="8:19" ht="12" customHeight="1">
      <c r="H635" s="440"/>
      <c r="I635" s="440"/>
      <c r="J635" s="440"/>
      <c r="K635" s="439"/>
      <c r="L635" s="438"/>
      <c r="M635" s="438"/>
      <c r="N635" s="438"/>
      <c r="O635" s="438"/>
      <c r="P635" s="438"/>
      <c r="Q635" s="438"/>
      <c r="R635" s="438"/>
      <c r="S635" s="94"/>
    </row>
    <row r="636" spans="8:19" ht="12" customHeight="1">
      <c r="H636" s="440"/>
      <c r="I636" s="440"/>
      <c r="J636" s="440"/>
      <c r="K636" s="439"/>
      <c r="L636" s="438"/>
      <c r="M636" s="438"/>
      <c r="N636" s="438"/>
      <c r="O636" s="438"/>
      <c r="P636" s="438"/>
      <c r="Q636" s="438"/>
      <c r="R636" s="438"/>
      <c r="S636" s="94"/>
    </row>
    <row r="637" spans="8:19" ht="12" customHeight="1">
      <c r="H637" s="440"/>
      <c r="I637" s="440"/>
      <c r="J637" s="440"/>
      <c r="K637" s="439"/>
      <c r="L637" s="438"/>
      <c r="M637" s="438"/>
      <c r="N637" s="438"/>
      <c r="O637" s="438"/>
      <c r="P637" s="438"/>
      <c r="Q637" s="438"/>
      <c r="R637" s="438"/>
      <c r="S637" s="94"/>
    </row>
    <row r="638" spans="8:19" ht="12" customHeight="1">
      <c r="H638" s="440"/>
      <c r="I638" s="440"/>
      <c r="J638" s="440"/>
      <c r="K638" s="439"/>
      <c r="L638" s="438"/>
      <c r="M638" s="438"/>
      <c r="N638" s="438"/>
      <c r="O638" s="438"/>
      <c r="P638" s="438"/>
      <c r="Q638" s="438"/>
      <c r="R638" s="438"/>
      <c r="S638" s="94"/>
    </row>
    <row r="639" spans="8:19" ht="12" customHeight="1">
      <c r="H639" s="440"/>
      <c r="I639" s="440"/>
      <c r="J639" s="440"/>
      <c r="K639" s="439"/>
      <c r="L639" s="438"/>
      <c r="M639" s="438"/>
      <c r="N639" s="438"/>
      <c r="O639" s="438"/>
      <c r="P639" s="438"/>
      <c r="Q639" s="438"/>
      <c r="R639" s="438"/>
      <c r="S639" s="94"/>
    </row>
    <row r="640" spans="8:19" ht="12" customHeight="1">
      <c r="H640" s="440"/>
      <c r="I640" s="440"/>
      <c r="J640" s="440"/>
      <c r="K640" s="439"/>
      <c r="L640" s="438"/>
      <c r="M640" s="438"/>
      <c r="N640" s="438"/>
      <c r="O640" s="438"/>
      <c r="P640" s="438"/>
      <c r="Q640" s="438"/>
      <c r="R640" s="438"/>
      <c r="S640" s="94"/>
    </row>
    <row r="641" spans="8:19" ht="12" customHeight="1">
      <c r="H641" s="440"/>
      <c r="I641" s="440"/>
      <c r="J641" s="440"/>
      <c r="K641" s="439"/>
      <c r="L641" s="438"/>
      <c r="M641" s="438"/>
      <c r="N641" s="438"/>
      <c r="O641" s="438"/>
      <c r="P641" s="438"/>
      <c r="Q641" s="438"/>
      <c r="R641" s="438"/>
      <c r="S641" s="94"/>
    </row>
    <row r="642" spans="8:19" ht="12" customHeight="1">
      <c r="H642" s="440"/>
      <c r="I642" s="440"/>
      <c r="J642" s="440"/>
      <c r="K642" s="439"/>
      <c r="L642" s="438"/>
      <c r="M642" s="438"/>
      <c r="N642" s="438"/>
      <c r="O642" s="438"/>
      <c r="P642" s="438"/>
      <c r="Q642" s="438"/>
      <c r="R642" s="438"/>
      <c r="S642" s="94"/>
    </row>
    <row r="643" spans="8:19" ht="12" customHeight="1">
      <c r="H643" s="440"/>
      <c r="I643" s="440"/>
      <c r="J643" s="440"/>
      <c r="K643" s="439"/>
      <c r="L643" s="438"/>
      <c r="M643" s="438"/>
      <c r="N643" s="438"/>
      <c r="O643" s="438"/>
      <c r="P643" s="438"/>
      <c r="Q643" s="438"/>
      <c r="R643" s="438"/>
      <c r="S643" s="94"/>
    </row>
    <row r="644" spans="8:19" ht="12" customHeight="1">
      <c r="H644" s="440"/>
      <c r="I644" s="440"/>
      <c r="J644" s="440"/>
      <c r="K644" s="439"/>
      <c r="L644" s="438"/>
      <c r="M644" s="438"/>
      <c r="N644" s="438"/>
      <c r="O644" s="438"/>
      <c r="P644" s="438"/>
      <c r="Q644" s="438"/>
      <c r="R644" s="438"/>
      <c r="S644" s="94"/>
    </row>
  </sheetData>
  <mergeCells count="14">
    <mergeCell ref="H11:J17"/>
    <mergeCell ref="R11:R12"/>
    <mergeCell ref="H18:J23"/>
    <mergeCell ref="M19:M22"/>
    <mergeCell ref="N19:N22"/>
    <mergeCell ref="O19:O22"/>
    <mergeCell ref="P19:P22"/>
    <mergeCell ref="Q19:Q22"/>
    <mergeCell ref="M12:M18"/>
    <mergeCell ref="N12:N14"/>
    <mergeCell ref="O12:O14"/>
    <mergeCell ref="P12:P14"/>
    <mergeCell ref="Q12:Q14"/>
    <mergeCell ref="R16:R22"/>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24" max="16383" man="1"/>
  </rowBreaks>
  <colBreaks count="1" manualBreakCount="1">
    <brk id="19"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Y193"/>
  <sheetViews>
    <sheetView zoomScaleNormal="100" workbookViewId="0">
      <pane xSplit="10" ySplit="22" topLeftCell="K173" activePane="bottomRight" state="frozen"/>
      <selection pane="topRight" activeCell="E1" sqref="E1"/>
      <selection pane="bottomLeft" activeCell="A21" sqref="A21"/>
      <selection pane="bottomRight" activeCell="H23" sqref="H23:AX177"/>
    </sheetView>
  </sheetViews>
  <sheetFormatPr defaultRowHeight="12" customHeight="1"/>
  <cols>
    <col min="1" max="5" width="8" style="313" hidden="1" customWidth="1"/>
    <col min="6" max="6" width="1.5" style="311" hidden="1" customWidth="1"/>
    <col min="7" max="7" width="1.5" style="312" customWidth="1"/>
    <col min="8" max="8" width="28.625" style="311" customWidth="1"/>
    <col min="9" max="9" width="10.5" style="311" customWidth="1"/>
    <col min="10" max="10" width="3.25" style="311" customWidth="1"/>
    <col min="11" max="50" width="9.875" style="311" customWidth="1"/>
    <col min="51" max="51" width="3.25" style="311" customWidth="1"/>
    <col min="52" max="16384" width="9" style="311"/>
  </cols>
  <sheetData>
    <row r="1" spans="1:51" s="312" customFormat="1" ht="12" hidden="1" customHeight="1">
      <c r="A1" s="386"/>
      <c r="B1" s="386"/>
      <c r="C1" s="386"/>
      <c r="D1" s="386"/>
      <c r="E1" s="386"/>
      <c r="K1" s="312">
        <v>1</v>
      </c>
      <c r="L1" s="312">
        <v>2</v>
      </c>
      <c r="M1" s="312">
        <v>3</v>
      </c>
      <c r="N1" s="312">
        <v>4</v>
      </c>
      <c r="O1" s="312">
        <v>5</v>
      </c>
      <c r="P1" s="312">
        <v>6</v>
      </c>
      <c r="Q1" s="312">
        <v>7</v>
      </c>
      <c r="R1" s="312">
        <v>8</v>
      </c>
      <c r="S1" s="312">
        <v>9</v>
      </c>
      <c r="T1" s="312">
        <v>10</v>
      </c>
      <c r="U1" s="312">
        <v>11</v>
      </c>
      <c r="V1" s="312">
        <v>12</v>
      </c>
      <c r="W1" s="312">
        <v>13</v>
      </c>
      <c r="X1" s="312">
        <v>14</v>
      </c>
      <c r="Y1" s="312">
        <v>15</v>
      </c>
      <c r="Z1" s="312">
        <v>16</v>
      </c>
      <c r="AA1" s="312">
        <v>17</v>
      </c>
      <c r="AB1" s="312">
        <v>18</v>
      </c>
      <c r="AC1" s="312">
        <v>19</v>
      </c>
      <c r="AD1" s="312">
        <v>20</v>
      </c>
      <c r="AE1" s="312">
        <v>21</v>
      </c>
      <c r="AF1" s="312">
        <v>22</v>
      </c>
      <c r="AG1" s="312">
        <v>23</v>
      </c>
      <c r="AH1" s="312">
        <v>24</v>
      </c>
      <c r="AI1" s="312">
        <v>25</v>
      </c>
      <c r="AJ1" s="312">
        <v>26</v>
      </c>
      <c r="AK1" s="312">
        <v>27</v>
      </c>
      <c r="AL1" s="312">
        <v>28</v>
      </c>
      <c r="AM1" s="312">
        <v>29</v>
      </c>
      <c r="AN1" s="312">
        <v>30</v>
      </c>
      <c r="AO1" s="312">
        <v>31</v>
      </c>
      <c r="AP1" s="312">
        <v>32</v>
      </c>
      <c r="AQ1" s="312">
        <v>33</v>
      </c>
      <c r="AR1" s="312">
        <v>34</v>
      </c>
      <c r="AS1" s="312">
        <v>35</v>
      </c>
      <c r="AT1" s="312">
        <v>36</v>
      </c>
      <c r="AU1" s="312">
        <v>37</v>
      </c>
      <c r="AV1" s="312">
        <v>38</v>
      </c>
      <c r="AW1" s="312">
        <v>39</v>
      </c>
      <c r="AX1" s="312">
        <v>40</v>
      </c>
    </row>
    <row r="2" spans="1:51" ht="11.25" hidden="1" customHeight="1">
      <c r="K2" s="385">
        <v>1</v>
      </c>
      <c r="L2" s="385">
        <v>2</v>
      </c>
      <c r="M2" s="385">
        <v>3</v>
      </c>
      <c r="N2" s="385">
        <v>4</v>
      </c>
      <c r="O2" s="385">
        <v>5</v>
      </c>
      <c r="P2" s="385">
        <v>6</v>
      </c>
      <c r="Q2" s="385">
        <v>7</v>
      </c>
      <c r="R2" s="385">
        <v>8</v>
      </c>
      <c r="S2" s="385">
        <v>9</v>
      </c>
      <c r="T2" s="385">
        <v>10</v>
      </c>
      <c r="U2" s="385">
        <v>11</v>
      </c>
      <c r="V2" s="385">
        <v>12</v>
      </c>
      <c r="W2" s="385">
        <v>13</v>
      </c>
      <c r="X2" s="385">
        <v>14</v>
      </c>
      <c r="Y2" s="385">
        <v>15</v>
      </c>
      <c r="Z2" s="385">
        <v>16</v>
      </c>
      <c r="AA2" s="385">
        <v>17</v>
      </c>
      <c r="AB2" s="385">
        <v>18</v>
      </c>
      <c r="AC2" s="385">
        <v>19</v>
      </c>
      <c r="AD2" s="385">
        <v>20</v>
      </c>
      <c r="AE2" s="385">
        <v>21</v>
      </c>
      <c r="AF2" s="385">
        <v>22</v>
      </c>
      <c r="AG2" s="385">
        <v>23</v>
      </c>
      <c r="AH2" s="385">
        <v>24</v>
      </c>
      <c r="AI2" s="385">
        <v>25</v>
      </c>
      <c r="AJ2" s="385">
        <v>26</v>
      </c>
      <c r="AK2" s="385">
        <v>27</v>
      </c>
      <c r="AL2" s="385">
        <v>28</v>
      </c>
      <c r="AM2" s="385">
        <v>29</v>
      </c>
      <c r="AN2" s="385">
        <v>30</v>
      </c>
      <c r="AO2" s="385">
        <v>31</v>
      </c>
      <c r="AP2" s="385">
        <v>32</v>
      </c>
      <c r="AQ2" s="385">
        <v>33</v>
      </c>
      <c r="AR2" s="385">
        <v>34</v>
      </c>
      <c r="AS2" s="385">
        <v>35</v>
      </c>
      <c r="AT2" s="385">
        <v>36</v>
      </c>
      <c r="AU2" s="385">
        <v>37</v>
      </c>
      <c r="AV2" s="385">
        <v>38</v>
      </c>
      <c r="AW2" s="385">
        <v>39</v>
      </c>
      <c r="AX2" s="385">
        <v>40</v>
      </c>
      <c r="AY2" s="314"/>
    </row>
    <row r="3" spans="1:51" ht="6" customHeight="1">
      <c r="H3" s="312"/>
      <c r="I3" s="312"/>
      <c r="J3" s="312"/>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12"/>
    </row>
    <row r="4" spans="1:51" s="380" customFormat="1" ht="17.25" customHeight="1">
      <c r="A4" s="383"/>
      <c r="B4" s="383"/>
      <c r="C4" s="383"/>
      <c r="D4" s="383"/>
      <c r="E4" s="383"/>
      <c r="F4" s="382"/>
      <c r="G4" s="381"/>
      <c r="H4" s="381"/>
      <c r="I4" s="381"/>
      <c r="J4" s="180" t="s">
        <v>523</v>
      </c>
      <c r="K4" s="181" t="s">
        <v>538</v>
      </c>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381"/>
      <c r="AX4" s="381"/>
      <c r="AY4" s="381"/>
    </row>
    <row r="5" spans="1:51" s="374" customFormat="1" ht="7.5" customHeight="1">
      <c r="A5" s="379"/>
      <c r="B5" s="379"/>
      <c r="C5" s="379"/>
      <c r="D5" s="379"/>
      <c r="E5" s="379"/>
      <c r="F5" s="378"/>
      <c r="G5" s="375"/>
      <c r="H5" s="375"/>
      <c r="I5" s="375"/>
      <c r="J5" s="377"/>
      <c r="K5" s="376"/>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row>
    <row r="6" spans="1:51" s="367" customFormat="1" ht="15.75" customHeight="1">
      <c r="A6" s="372"/>
      <c r="B6" s="372"/>
      <c r="C6" s="372"/>
      <c r="D6" s="372"/>
      <c r="E6" s="372"/>
      <c r="F6" s="371"/>
      <c r="G6" s="368"/>
      <c r="H6" s="368"/>
      <c r="I6" s="368"/>
      <c r="J6" s="373" t="s">
        <v>522</v>
      </c>
      <c r="K6" s="369" t="s">
        <v>521</v>
      </c>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row>
    <row r="7" spans="1:51" s="367" customFormat="1" ht="15.75">
      <c r="A7" s="372"/>
      <c r="B7" s="372"/>
      <c r="C7" s="372"/>
      <c r="D7" s="372"/>
      <c r="E7" s="372"/>
      <c r="F7" s="371"/>
      <c r="G7" s="368"/>
      <c r="H7" s="368"/>
      <c r="I7" s="368"/>
      <c r="J7" s="370"/>
      <c r="K7" s="369" t="s">
        <v>520</v>
      </c>
      <c r="L7" s="368"/>
      <c r="M7" s="368"/>
      <c r="N7" s="368"/>
      <c r="O7" s="368"/>
      <c r="P7" s="368"/>
      <c r="Q7" s="368"/>
      <c r="R7" s="368"/>
      <c r="S7" s="368"/>
      <c r="T7" s="368"/>
      <c r="U7" s="368"/>
      <c r="V7" s="368"/>
      <c r="W7" s="368"/>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8"/>
      <c r="AY7" s="368"/>
    </row>
    <row r="8" spans="1:51" s="324" customFormat="1" ht="7.5" customHeight="1">
      <c r="A8" s="332"/>
      <c r="B8" s="332"/>
      <c r="C8" s="332"/>
      <c r="D8" s="332"/>
      <c r="E8" s="332"/>
      <c r="F8" s="331"/>
      <c r="G8" s="325"/>
      <c r="H8" s="325"/>
      <c r="I8" s="325"/>
      <c r="J8" s="325"/>
      <c r="K8" s="366"/>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row>
    <row r="9" spans="1:51">
      <c r="F9" s="338"/>
      <c r="H9" s="1375" t="s">
        <v>519</v>
      </c>
      <c r="I9" s="1376"/>
      <c r="J9" s="1377"/>
      <c r="K9" s="356" t="s">
        <v>506</v>
      </c>
      <c r="L9" s="365" t="s">
        <v>518</v>
      </c>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56" t="s">
        <v>517</v>
      </c>
      <c r="AV9" s="391" t="s">
        <v>524</v>
      </c>
      <c r="AW9" s="1380" t="s">
        <v>516</v>
      </c>
      <c r="AX9" s="1392" t="s">
        <v>515</v>
      </c>
      <c r="AY9" s="312"/>
    </row>
    <row r="10" spans="1:51" ht="12" customHeight="1">
      <c r="F10" s="338"/>
      <c r="H10" s="1378"/>
      <c r="I10" s="1378"/>
      <c r="J10" s="1379"/>
      <c r="K10" s="344"/>
      <c r="L10" s="356" t="s">
        <v>514</v>
      </c>
      <c r="M10" s="359" t="s">
        <v>513</v>
      </c>
      <c r="N10" s="358"/>
      <c r="O10" s="358"/>
      <c r="P10" s="358"/>
      <c r="Q10" s="358"/>
      <c r="R10" s="358"/>
      <c r="S10" s="358"/>
      <c r="T10" s="358"/>
      <c r="U10" s="358"/>
      <c r="V10" s="358"/>
      <c r="W10" s="360"/>
      <c r="X10" s="359" t="s">
        <v>512</v>
      </c>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48"/>
      <c r="AV10" s="392"/>
      <c r="AW10" s="1381"/>
      <c r="AX10" s="1393"/>
      <c r="AY10" s="312"/>
    </row>
    <row r="11" spans="1:51" ht="12" customHeight="1">
      <c r="F11" s="338"/>
      <c r="H11" s="1378"/>
      <c r="I11" s="1378"/>
      <c r="J11" s="1379"/>
      <c r="K11" s="344"/>
      <c r="L11" s="344"/>
      <c r="M11" s="348" t="s">
        <v>511</v>
      </c>
      <c r="N11" s="352" t="s">
        <v>510</v>
      </c>
      <c r="O11" s="359" t="s">
        <v>509</v>
      </c>
      <c r="P11" s="358"/>
      <c r="Q11" s="360"/>
      <c r="R11" s="182" t="s">
        <v>508</v>
      </c>
      <c r="S11" s="183"/>
      <c r="T11" s="184"/>
      <c r="U11" s="182" t="s">
        <v>507</v>
      </c>
      <c r="V11" s="183"/>
      <c r="W11" s="184"/>
      <c r="X11" s="357" t="s">
        <v>506</v>
      </c>
      <c r="Y11" s="363" t="s">
        <v>505</v>
      </c>
      <c r="Z11" s="362"/>
      <c r="AA11" s="361"/>
      <c r="AB11" s="359" t="s">
        <v>504</v>
      </c>
      <c r="AC11" s="358"/>
      <c r="AD11" s="360"/>
      <c r="AE11" s="359" t="s">
        <v>503</v>
      </c>
      <c r="AF11" s="358"/>
      <c r="AG11" s="360"/>
      <c r="AH11" s="358" t="s">
        <v>502</v>
      </c>
      <c r="AI11" s="358"/>
      <c r="AJ11" s="360"/>
      <c r="AK11" s="1365" t="s">
        <v>501</v>
      </c>
      <c r="AL11" s="1365" t="s">
        <v>500</v>
      </c>
      <c r="AM11" s="359" t="s">
        <v>499</v>
      </c>
      <c r="AN11" s="358"/>
      <c r="AO11" s="360"/>
      <c r="AP11" s="359" t="s">
        <v>498</v>
      </c>
      <c r="AQ11" s="358"/>
      <c r="AR11" s="358"/>
      <c r="AS11" s="1365" t="s">
        <v>497</v>
      </c>
      <c r="AT11" s="1365" t="s">
        <v>496</v>
      </c>
      <c r="AU11" s="348"/>
      <c r="AV11" s="392"/>
      <c r="AW11" s="387"/>
      <c r="AX11" s="1393"/>
      <c r="AY11" s="312"/>
    </row>
    <row r="12" spans="1:51" ht="12" customHeight="1">
      <c r="F12" s="338"/>
      <c r="H12" s="1378"/>
      <c r="I12" s="1378"/>
      <c r="J12" s="1379"/>
      <c r="K12" s="344"/>
      <c r="L12" s="344"/>
      <c r="M12" s="348"/>
      <c r="N12" s="352"/>
      <c r="O12" s="348" t="s">
        <v>485</v>
      </c>
      <c r="P12" s="1367" t="s">
        <v>495</v>
      </c>
      <c r="Q12" s="1367" t="s">
        <v>491</v>
      </c>
      <c r="R12" s="348" t="s">
        <v>485</v>
      </c>
      <c r="S12" s="1368" t="s">
        <v>494</v>
      </c>
      <c r="T12" s="1367" t="s">
        <v>493</v>
      </c>
      <c r="U12" s="348" t="s">
        <v>480</v>
      </c>
      <c r="V12" s="1367" t="s">
        <v>492</v>
      </c>
      <c r="W12" s="1367" t="s">
        <v>491</v>
      </c>
      <c r="X12" s="350"/>
      <c r="Y12" s="348" t="s">
        <v>480</v>
      </c>
      <c r="Z12" s="1365" t="s">
        <v>490</v>
      </c>
      <c r="AA12" s="1382" t="s">
        <v>488</v>
      </c>
      <c r="AB12" s="352" t="s">
        <v>485</v>
      </c>
      <c r="AC12" s="1365" t="s">
        <v>489</v>
      </c>
      <c r="AD12" s="1365" t="s">
        <v>488</v>
      </c>
      <c r="AE12" s="356" t="s">
        <v>480</v>
      </c>
      <c r="AF12" s="1365" t="s">
        <v>487</v>
      </c>
      <c r="AG12" s="1365" t="s">
        <v>486</v>
      </c>
      <c r="AH12" s="357" t="s">
        <v>485</v>
      </c>
      <c r="AI12" s="1365" t="s">
        <v>484</v>
      </c>
      <c r="AJ12" s="1365" t="s">
        <v>483</v>
      </c>
      <c r="AK12" s="1366"/>
      <c r="AL12" s="1366"/>
      <c r="AM12" s="356" t="s">
        <v>480</v>
      </c>
      <c r="AN12" s="1365" t="s">
        <v>482</v>
      </c>
      <c r="AO12" s="1382" t="s">
        <v>481</v>
      </c>
      <c r="AP12" s="356" t="s">
        <v>480</v>
      </c>
      <c r="AQ12" s="1365" t="s">
        <v>479</v>
      </c>
      <c r="AR12" s="1365" t="s">
        <v>478</v>
      </c>
      <c r="AS12" s="1366"/>
      <c r="AT12" s="1366"/>
      <c r="AU12" s="348"/>
      <c r="AV12" s="392"/>
      <c r="AW12" s="387"/>
      <c r="AX12" s="1393"/>
      <c r="AY12" s="312"/>
    </row>
    <row r="13" spans="1:51" ht="12" customHeight="1">
      <c r="F13" s="338"/>
      <c r="H13" s="1378"/>
      <c r="I13" s="1378"/>
      <c r="J13" s="1379"/>
      <c r="K13" s="344"/>
      <c r="L13" s="344"/>
      <c r="M13" s="344"/>
      <c r="N13" s="355"/>
      <c r="O13" s="347"/>
      <c r="P13" s="1367"/>
      <c r="Q13" s="1367"/>
      <c r="R13" s="347"/>
      <c r="S13" s="1368"/>
      <c r="T13" s="1367"/>
      <c r="U13" s="347"/>
      <c r="V13" s="1367"/>
      <c r="W13" s="1367"/>
      <c r="X13" s="354"/>
      <c r="Y13" s="348"/>
      <c r="Z13" s="1369"/>
      <c r="AA13" s="1383"/>
      <c r="AB13" s="352"/>
      <c r="AC13" s="1369"/>
      <c r="AD13" s="1369"/>
      <c r="AE13" s="348"/>
      <c r="AF13" s="1369"/>
      <c r="AG13" s="1369"/>
      <c r="AH13" s="350"/>
      <c r="AI13" s="1366"/>
      <c r="AJ13" s="1369"/>
      <c r="AK13" s="1366"/>
      <c r="AL13" s="1366"/>
      <c r="AM13" s="348"/>
      <c r="AN13" s="1369"/>
      <c r="AO13" s="1383"/>
      <c r="AP13" s="348"/>
      <c r="AQ13" s="1366"/>
      <c r="AR13" s="1366"/>
      <c r="AS13" s="347"/>
      <c r="AT13" s="347"/>
      <c r="AU13" s="345"/>
      <c r="AV13" s="393"/>
      <c r="AW13" s="388"/>
      <c r="AX13" s="396"/>
      <c r="AY13" s="312"/>
    </row>
    <row r="14" spans="1:51" ht="12" customHeight="1">
      <c r="F14" s="338"/>
      <c r="H14" s="1378"/>
      <c r="I14" s="1378"/>
      <c r="J14" s="1379"/>
      <c r="K14" s="344"/>
      <c r="L14" s="344"/>
      <c r="M14" s="344"/>
      <c r="N14" s="355"/>
      <c r="O14" s="347"/>
      <c r="P14" s="1367"/>
      <c r="Q14" s="1367"/>
      <c r="R14" s="347"/>
      <c r="S14" s="1368"/>
      <c r="T14" s="1367"/>
      <c r="U14" s="347"/>
      <c r="V14" s="1367"/>
      <c r="W14" s="1367"/>
      <c r="X14" s="354"/>
      <c r="Y14" s="348"/>
      <c r="Z14" s="349"/>
      <c r="AA14" s="353"/>
      <c r="AB14" s="352"/>
      <c r="AC14" s="351"/>
      <c r="AD14" s="349"/>
      <c r="AE14" s="348"/>
      <c r="AF14" s="349"/>
      <c r="AG14" s="351"/>
      <c r="AH14" s="350"/>
      <c r="AI14" s="347"/>
      <c r="AJ14" s="349"/>
      <c r="AK14" s="1366"/>
      <c r="AL14" s="1370" t="s">
        <v>477</v>
      </c>
      <c r="AM14" s="348"/>
      <c r="AN14" s="1369"/>
      <c r="AO14" s="1383"/>
      <c r="AP14" s="348"/>
      <c r="AQ14" s="1366"/>
      <c r="AR14" s="1366"/>
      <c r="AS14" s="347"/>
      <c r="AT14" s="346"/>
      <c r="AU14" s="345"/>
      <c r="AV14" s="393"/>
      <c r="AW14" s="388"/>
      <c r="AX14" s="396"/>
      <c r="AY14" s="312"/>
    </row>
    <row r="15" spans="1:51" ht="12" customHeight="1">
      <c r="F15" s="338"/>
      <c r="H15" s="1384" t="s">
        <v>476</v>
      </c>
      <c r="I15" s="1384"/>
      <c r="J15" s="1385"/>
      <c r="K15" s="339"/>
      <c r="L15" s="339"/>
      <c r="M15" s="339"/>
      <c r="N15" s="341"/>
      <c r="O15" s="339"/>
      <c r="P15" s="1367"/>
      <c r="Q15" s="1367"/>
      <c r="R15" s="339"/>
      <c r="S15" s="1368"/>
      <c r="T15" s="1367"/>
      <c r="U15" s="339"/>
      <c r="V15" s="1367"/>
      <c r="W15" s="1367"/>
      <c r="X15" s="340"/>
      <c r="Y15" s="339"/>
      <c r="Z15" s="1370" t="s">
        <v>475</v>
      </c>
      <c r="AA15" s="1372" t="s">
        <v>473</v>
      </c>
      <c r="AB15" s="341"/>
      <c r="AC15" s="1370" t="s">
        <v>474</v>
      </c>
      <c r="AD15" s="1370" t="s">
        <v>473</v>
      </c>
      <c r="AE15" s="339"/>
      <c r="AF15" s="1370" t="s">
        <v>472</v>
      </c>
      <c r="AG15" s="1370" t="s">
        <v>471</v>
      </c>
      <c r="AH15" s="340"/>
      <c r="AI15" s="1370" t="s">
        <v>472</v>
      </c>
      <c r="AJ15" s="1370" t="s">
        <v>471</v>
      </c>
      <c r="AK15" s="1370" t="s">
        <v>470</v>
      </c>
      <c r="AL15" s="1370"/>
      <c r="AM15" s="339"/>
      <c r="AN15" s="1370" t="s">
        <v>469</v>
      </c>
      <c r="AO15" s="340"/>
      <c r="AP15" s="339"/>
      <c r="AQ15" s="1370" t="s">
        <v>468</v>
      </c>
      <c r="AR15" s="1370" t="s">
        <v>467</v>
      </c>
      <c r="AS15" s="339"/>
      <c r="AT15" s="341"/>
      <c r="AU15" s="339"/>
      <c r="AV15" s="394"/>
      <c r="AW15" s="389"/>
      <c r="AX15" s="1388" t="s">
        <v>466</v>
      </c>
      <c r="AY15" s="312"/>
    </row>
    <row r="16" spans="1:51" ht="12" customHeight="1">
      <c r="F16" s="338"/>
      <c r="H16" s="1384"/>
      <c r="I16" s="1384"/>
      <c r="J16" s="1385"/>
      <c r="K16" s="339"/>
      <c r="L16" s="339"/>
      <c r="M16" s="339"/>
      <c r="N16" s="341"/>
      <c r="O16" s="339"/>
      <c r="P16" s="342"/>
      <c r="Q16" s="342"/>
      <c r="R16" s="339"/>
      <c r="S16" s="343"/>
      <c r="T16" s="342"/>
      <c r="U16" s="339"/>
      <c r="V16" s="342"/>
      <c r="W16" s="342"/>
      <c r="X16" s="340"/>
      <c r="Y16" s="339"/>
      <c r="Z16" s="1371"/>
      <c r="AA16" s="1373"/>
      <c r="AB16" s="341"/>
      <c r="AC16" s="1371"/>
      <c r="AD16" s="1371"/>
      <c r="AE16" s="339"/>
      <c r="AF16" s="1371"/>
      <c r="AG16" s="1371"/>
      <c r="AH16" s="340"/>
      <c r="AI16" s="1371"/>
      <c r="AJ16" s="1371"/>
      <c r="AK16" s="1370"/>
      <c r="AL16" s="1370"/>
      <c r="AM16" s="339"/>
      <c r="AN16" s="1371"/>
      <c r="AO16" s="1372" t="s">
        <v>465</v>
      </c>
      <c r="AP16" s="339"/>
      <c r="AQ16" s="1371"/>
      <c r="AR16" s="1371"/>
      <c r="AS16" s="339"/>
      <c r="AT16" s="1370" t="s">
        <v>464</v>
      </c>
      <c r="AU16" s="339"/>
      <c r="AV16" s="394"/>
      <c r="AW16" s="389"/>
      <c r="AX16" s="1389"/>
      <c r="AY16" s="312"/>
    </row>
    <row r="17" spans="1:51" ht="12" customHeight="1">
      <c r="F17" s="338"/>
      <c r="H17" s="1384"/>
      <c r="I17" s="1384"/>
      <c r="J17" s="1385"/>
      <c r="K17" s="339"/>
      <c r="L17" s="339"/>
      <c r="M17" s="339"/>
      <c r="N17" s="1370" t="s">
        <v>463</v>
      </c>
      <c r="O17" s="339"/>
      <c r="P17" s="1374" t="s">
        <v>462</v>
      </c>
      <c r="Q17" s="1374" t="s">
        <v>459</v>
      </c>
      <c r="R17" s="339"/>
      <c r="S17" s="1394" t="s">
        <v>461</v>
      </c>
      <c r="T17" s="1374" t="s">
        <v>459</v>
      </c>
      <c r="U17" s="339"/>
      <c r="V17" s="1374" t="s">
        <v>460</v>
      </c>
      <c r="W17" s="1374" t="s">
        <v>459</v>
      </c>
      <c r="X17" s="340"/>
      <c r="Y17" s="339"/>
      <c r="Z17" s="1371"/>
      <c r="AA17" s="1373"/>
      <c r="AB17" s="341"/>
      <c r="AC17" s="1371"/>
      <c r="AD17" s="1371"/>
      <c r="AE17" s="339"/>
      <c r="AF17" s="1371"/>
      <c r="AG17" s="1371"/>
      <c r="AH17" s="340"/>
      <c r="AI17" s="1371"/>
      <c r="AJ17" s="1371"/>
      <c r="AK17" s="1370"/>
      <c r="AL17" s="1370"/>
      <c r="AM17" s="339"/>
      <c r="AN17" s="1371"/>
      <c r="AO17" s="1373"/>
      <c r="AP17" s="339"/>
      <c r="AQ17" s="1371"/>
      <c r="AR17" s="1371"/>
      <c r="AS17" s="1370" t="s">
        <v>458</v>
      </c>
      <c r="AT17" s="1371"/>
      <c r="AU17" s="1370" t="s">
        <v>457</v>
      </c>
      <c r="AV17" s="394"/>
      <c r="AW17" s="1390" t="s">
        <v>456</v>
      </c>
      <c r="AX17" s="1389"/>
      <c r="AY17" s="312"/>
    </row>
    <row r="18" spans="1:51" ht="12" customHeight="1">
      <c r="F18" s="338"/>
      <c r="H18" s="1384"/>
      <c r="I18" s="1384"/>
      <c r="J18" s="1385"/>
      <c r="K18" s="339"/>
      <c r="L18" s="339"/>
      <c r="M18" s="339"/>
      <c r="N18" s="1371"/>
      <c r="O18" s="339"/>
      <c r="P18" s="1374"/>
      <c r="Q18" s="1374"/>
      <c r="R18" s="339"/>
      <c r="S18" s="1394"/>
      <c r="T18" s="1374"/>
      <c r="U18" s="339"/>
      <c r="V18" s="1374"/>
      <c r="W18" s="1374"/>
      <c r="X18" s="340"/>
      <c r="Y18" s="339"/>
      <c r="Z18" s="1371"/>
      <c r="AA18" s="1373"/>
      <c r="AB18" s="341"/>
      <c r="AC18" s="1371"/>
      <c r="AD18" s="1371"/>
      <c r="AE18" s="339"/>
      <c r="AF18" s="1371"/>
      <c r="AG18" s="1371"/>
      <c r="AH18" s="340"/>
      <c r="AI18" s="1371"/>
      <c r="AJ18" s="1371"/>
      <c r="AK18" s="1370"/>
      <c r="AL18" s="1370"/>
      <c r="AM18" s="339"/>
      <c r="AN18" s="1371"/>
      <c r="AO18" s="1373"/>
      <c r="AP18" s="339"/>
      <c r="AQ18" s="1371"/>
      <c r="AR18" s="1371"/>
      <c r="AS18" s="1371"/>
      <c r="AT18" s="1371"/>
      <c r="AU18" s="1371"/>
      <c r="AV18" s="1390" t="s">
        <v>455</v>
      </c>
      <c r="AW18" s="1390"/>
      <c r="AX18" s="1389"/>
      <c r="AY18" s="312"/>
    </row>
    <row r="19" spans="1:51" ht="12" customHeight="1">
      <c r="F19" s="338"/>
      <c r="H19" s="1384"/>
      <c r="I19" s="1384"/>
      <c r="J19" s="1385"/>
      <c r="K19" s="339"/>
      <c r="L19" s="339"/>
      <c r="M19" s="339"/>
      <c r="N19" s="1371"/>
      <c r="O19" s="339"/>
      <c r="P19" s="1374"/>
      <c r="Q19" s="1374"/>
      <c r="R19" s="339"/>
      <c r="S19" s="1394"/>
      <c r="T19" s="1374"/>
      <c r="U19" s="339"/>
      <c r="V19" s="1374"/>
      <c r="W19" s="1374"/>
      <c r="X19" s="340"/>
      <c r="Y19" s="339"/>
      <c r="Z19" s="1371"/>
      <c r="AA19" s="1373"/>
      <c r="AB19" s="341"/>
      <c r="AC19" s="1371"/>
      <c r="AD19" s="1371"/>
      <c r="AE19" s="339"/>
      <c r="AF19" s="1371"/>
      <c r="AG19" s="1371"/>
      <c r="AH19" s="340"/>
      <c r="AI19" s="1371"/>
      <c r="AJ19" s="1371"/>
      <c r="AK19" s="1370"/>
      <c r="AL19" s="1370"/>
      <c r="AM19" s="339"/>
      <c r="AN19" s="1371"/>
      <c r="AO19" s="1373"/>
      <c r="AP19" s="339"/>
      <c r="AQ19" s="1371"/>
      <c r="AR19" s="1371"/>
      <c r="AS19" s="1371"/>
      <c r="AT19" s="1371"/>
      <c r="AU19" s="1371"/>
      <c r="AV19" s="1391"/>
      <c r="AW19" s="1390"/>
      <c r="AX19" s="1389"/>
      <c r="AY19" s="312"/>
    </row>
    <row r="20" spans="1:51" ht="12" customHeight="1">
      <c r="F20" s="338"/>
      <c r="H20" s="1384"/>
      <c r="I20" s="1384"/>
      <c r="J20" s="1385"/>
      <c r="K20" s="339" t="s">
        <v>217</v>
      </c>
      <c r="L20" s="339" t="s">
        <v>217</v>
      </c>
      <c r="M20" s="339" t="s">
        <v>217</v>
      </c>
      <c r="N20" s="1371"/>
      <c r="O20" s="339" t="s">
        <v>217</v>
      </c>
      <c r="P20" s="1374"/>
      <c r="Q20" s="1374"/>
      <c r="R20" s="339" t="s">
        <v>217</v>
      </c>
      <c r="S20" s="1394"/>
      <c r="T20" s="1374"/>
      <c r="U20" s="339" t="s">
        <v>217</v>
      </c>
      <c r="V20" s="1374"/>
      <c r="W20" s="1374"/>
      <c r="X20" s="340" t="s">
        <v>217</v>
      </c>
      <c r="Y20" s="339" t="s">
        <v>217</v>
      </c>
      <c r="Z20" s="1371"/>
      <c r="AA20" s="1373"/>
      <c r="AB20" s="341" t="s">
        <v>217</v>
      </c>
      <c r="AC20" s="1371"/>
      <c r="AD20" s="1371"/>
      <c r="AE20" s="339" t="s">
        <v>217</v>
      </c>
      <c r="AF20" s="1371"/>
      <c r="AG20" s="1371"/>
      <c r="AH20" s="340" t="s">
        <v>217</v>
      </c>
      <c r="AI20" s="1371"/>
      <c r="AJ20" s="1371"/>
      <c r="AK20" s="1370"/>
      <c r="AL20" s="1370"/>
      <c r="AM20" s="339" t="s">
        <v>217</v>
      </c>
      <c r="AN20" s="1371"/>
      <c r="AO20" s="1373"/>
      <c r="AP20" s="339" t="s">
        <v>217</v>
      </c>
      <c r="AQ20" s="1371"/>
      <c r="AR20" s="1371"/>
      <c r="AS20" s="1371"/>
      <c r="AT20" s="1371"/>
      <c r="AU20" s="1371"/>
      <c r="AV20" s="1391"/>
      <c r="AW20" s="1390"/>
      <c r="AX20" s="1389"/>
      <c r="AY20" s="312"/>
    </row>
    <row r="21" spans="1:51" ht="12" customHeight="1">
      <c r="F21" s="338"/>
      <c r="H21" s="1386"/>
      <c r="I21" s="1386"/>
      <c r="J21" s="1387"/>
      <c r="K21" s="334" t="s">
        <v>454</v>
      </c>
      <c r="L21" s="334"/>
      <c r="M21" s="334"/>
      <c r="N21" s="333"/>
      <c r="O21" s="334"/>
      <c r="P21" s="336"/>
      <c r="Q21" s="336"/>
      <c r="R21" s="185"/>
      <c r="S21" s="337"/>
      <c r="T21" s="336"/>
      <c r="U21" s="185"/>
      <c r="V21" s="336"/>
      <c r="W21" s="336"/>
      <c r="X21" s="335"/>
      <c r="Y21" s="334" t="s">
        <v>453</v>
      </c>
      <c r="Z21" s="334"/>
      <c r="AA21" s="335"/>
      <c r="AB21" s="334" t="s">
        <v>453</v>
      </c>
      <c r="AC21" s="334"/>
      <c r="AD21" s="333"/>
      <c r="AE21" s="334" t="s">
        <v>453</v>
      </c>
      <c r="AF21" s="333"/>
      <c r="AG21" s="334"/>
      <c r="AH21" s="335" t="s">
        <v>453</v>
      </c>
      <c r="AI21" s="334"/>
      <c r="AJ21" s="333"/>
      <c r="AK21" s="334"/>
      <c r="AL21" s="333"/>
      <c r="AM21" s="334" t="s">
        <v>453</v>
      </c>
      <c r="AN21" s="334"/>
      <c r="AO21" s="335"/>
      <c r="AP21" s="334" t="s">
        <v>453</v>
      </c>
      <c r="AQ21" s="334"/>
      <c r="AR21" s="333"/>
      <c r="AS21" s="334"/>
      <c r="AT21" s="333"/>
      <c r="AU21" s="334"/>
      <c r="AV21" s="395"/>
      <c r="AW21" s="390"/>
      <c r="AX21" s="397"/>
      <c r="AY21" s="312"/>
    </row>
    <row r="22" spans="1:51" s="324" customFormat="1" ht="7.5" customHeight="1">
      <c r="A22" s="332"/>
      <c r="B22" s="332"/>
      <c r="C22" s="332"/>
      <c r="D22" s="332"/>
      <c r="E22" s="332"/>
      <c r="F22" s="331"/>
      <c r="G22" s="325"/>
      <c r="H22" s="330"/>
      <c r="I22" s="330"/>
      <c r="J22" s="329"/>
      <c r="K22" s="328"/>
      <c r="L22" s="325"/>
      <c r="M22" s="325"/>
      <c r="N22" s="325"/>
      <c r="O22" s="325"/>
      <c r="P22" s="327"/>
      <c r="Q22" s="327"/>
      <c r="R22" s="327"/>
      <c r="S22" s="327"/>
      <c r="T22" s="327"/>
      <c r="U22" s="327"/>
      <c r="V22" s="327"/>
      <c r="W22" s="327"/>
      <c r="X22" s="325"/>
      <c r="Y22" s="325"/>
      <c r="Z22" s="325"/>
      <c r="AA22" s="325"/>
      <c r="AB22" s="325"/>
      <c r="AC22" s="325"/>
      <c r="AD22" s="325"/>
      <c r="AE22" s="326"/>
      <c r="AF22" s="325"/>
      <c r="AG22" s="325"/>
      <c r="AH22" s="326"/>
      <c r="AI22" s="325"/>
      <c r="AJ22" s="325"/>
      <c r="AK22" s="325"/>
      <c r="AL22" s="325"/>
      <c r="AM22" s="326"/>
      <c r="AN22" s="325"/>
      <c r="AO22" s="325"/>
      <c r="AP22" s="326"/>
      <c r="AQ22" s="325"/>
      <c r="AR22" s="325"/>
      <c r="AS22" s="325"/>
      <c r="AT22" s="325"/>
      <c r="AU22" s="325"/>
      <c r="AV22" s="325"/>
      <c r="AW22" s="325"/>
      <c r="AX22" s="325"/>
      <c r="AY22" s="325"/>
    </row>
    <row r="23" spans="1:51" ht="12" customHeight="1">
      <c r="F23" s="323"/>
      <c r="H23" s="1146" t="s">
        <v>1769</v>
      </c>
      <c r="I23" s="1147" t="s">
        <v>1770</v>
      </c>
      <c r="J23" s="1148"/>
      <c r="K23" s="1149"/>
      <c r="L23" s="1149"/>
      <c r="M23" s="1149"/>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312"/>
    </row>
    <row r="24" spans="1:51" ht="12" customHeight="1">
      <c r="A24" s="322" t="s">
        <v>452</v>
      </c>
      <c r="B24" s="322" t="s">
        <v>213</v>
      </c>
      <c r="C24" s="322" t="s">
        <v>25</v>
      </c>
      <c r="D24" s="322" t="s">
        <v>26</v>
      </c>
      <c r="E24" s="322"/>
      <c r="F24" s="321">
        <v>1</v>
      </c>
      <c r="H24" s="1150" t="s">
        <v>1550</v>
      </c>
      <c r="I24" s="1151" t="s">
        <v>1551</v>
      </c>
      <c r="J24" s="1148"/>
      <c r="K24" s="1144">
        <v>688000</v>
      </c>
      <c r="L24" s="1144">
        <v>490400</v>
      </c>
      <c r="M24" s="1144">
        <v>352300</v>
      </c>
      <c r="N24" s="1144">
        <v>126900</v>
      </c>
      <c r="O24" s="1144">
        <v>162300</v>
      </c>
      <c r="P24" s="1144">
        <v>158300</v>
      </c>
      <c r="Q24" s="1144">
        <v>4000</v>
      </c>
      <c r="R24" s="1144">
        <v>9600</v>
      </c>
      <c r="S24" s="1144">
        <v>7900</v>
      </c>
      <c r="T24" s="1144">
        <v>1700</v>
      </c>
      <c r="U24" s="1144">
        <v>53500</v>
      </c>
      <c r="V24" s="1144">
        <v>33200</v>
      </c>
      <c r="W24" s="1144">
        <v>20400</v>
      </c>
      <c r="X24" s="1144">
        <v>138100</v>
      </c>
      <c r="Y24" s="1144">
        <v>8500</v>
      </c>
      <c r="Z24" s="1144">
        <v>7100</v>
      </c>
      <c r="AA24" s="1144">
        <v>1400</v>
      </c>
      <c r="AB24" s="1144">
        <v>19900</v>
      </c>
      <c r="AC24" s="1144">
        <v>16300</v>
      </c>
      <c r="AD24" s="1144">
        <v>3500</v>
      </c>
      <c r="AE24" s="1144">
        <v>29200</v>
      </c>
      <c r="AF24" s="1144">
        <v>25400</v>
      </c>
      <c r="AG24" s="1144">
        <v>3900</v>
      </c>
      <c r="AH24" s="1144">
        <v>35000</v>
      </c>
      <c r="AI24" s="1144">
        <v>28500</v>
      </c>
      <c r="AJ24" s="1144">
        <v>6300</v>
      </c>
      <c r="AK24" s="1144">
        <v>1900</v>
      </c>
      <c r="AL24" s="1144">
        <v>10500</v>
      </c>
      <c r="AM24" s="1144">
        <v>3300</v>
      </c>
      <c r="AN24" s="1144">
        <v>2400</v>
      </c>
      <c r="AO24" s="1144">
        <v>600</v>
      </c>
      <c r="AP24" s="1144">
        <v>14800</v>
      </c>
      <c r="AQ24" s="1144">
        <v>12400</v>
      </c>
      <c r="AR24" s="1144">
        <v>2100</v>
      </c>
      <c r="AS24" s="1144">
        <v>3300</v>
      </c>
      <c r="AT24" s="1144">
        <v>11700</v>
      </c>
      <c r="AU24" s="1144">
        <v>3300</v>
      </c>
      <c r="AV24" s="1144">
        <v>187700</v>
      </c>
      <c r="AW24" s="1144">
        <v>68600</v>
      </c>
      <c r="AX24" s="1144">
        <v>330000</v>
      </c>
      <c r="AY24" s="312"/>
    </row>
    <row r="25" spans="1:51" ht="12" customHeight="1">
      <c r="A25" s="322" t="s">
        <v>452</v>
      </c>
      <c r="B25" s="322" t="s">
        <v>213</v>
      </c>
      <c r="C25" s="322" t="s">
        <v>25</v>
      </c>
      <c r="D25" s="322" t="s">
        <v>26</v>
      </c>
      <c r="E25" s="322"/>
      <c r="F25" s="321">
        <v>2</v>
      </c>
      <c r="H25" s="1150" t="s">
        <v>1552</v>
      </c>
      <c r="I25" s="1151" t="s">
        <v>20</v>
      </c>
      <c r="J25" s="1148"/>
      <c r="K25" s="1144">
        <v>15300</v>
      </c>
      <c r="L25" s="1144">
        <v>2300</v>
      </c>
      <c r="M25" s="1144">
        <v>1900</v>
      </c>
      <c r="N25" s="1144">
        <v>300</v>
      </c>
      <c r="O25" s="1144">
        <v>1100</v>
      </c>
      <c r="P25" s="1144">
        <v>1100</v>
      </c>
      <c r="Q25" s="1144">
        <v>0</v>
      </c>
      <c r="R25" s="1144">
        <v>100</v>
      </c>
      <c r="S25" s="1145" t="s">
        <v>34</v>
      </c>
      <c r="T25" s="1144">
        <v>100</v>
      </c>
      <c r="U25" s="1144">
        <v>400</v>
      </c>
      <c r="V25" s="1144">
        <v>100</v>
      </c>
      <c r="W25" s="1144">
        <v>300</v>
      </c>
      <c r="X25" s="1144">
        <v>300</v>
      </c>
      <c r="Y25" s="1145" t="s">
        <v>34</v>
      </c>
      <c r="Z25" s="1145" t="s">
        <v>34</v>
      </c>
      <c r="AA25" s="1145" t="s">
        <v>34</v>
      </c>
      <c r="AB25" s="1145" t="s">
        <v>34</v>
      </c>
      <c r="AC25" s="1145" t="s">
        <v>34</v>
      </c>
      <c r="AD25" s="1145" t="s">
        <v>34</v>
      </c>
      <c r="AE25" s="1145" t="s">
        <v>34</v>
      </c>
      <c r="AF25" s="1145" t="s">
        <v>34</v>
      </c>
      <c r="AG25" s="1145" t="s">
        <v>34</v>
      </c>
      <c r="AH25" s="1144">
        <v>0</v>
      </c>
      <c r="AI25" s="1145" t="s">
        <v>34</v>
      </c>
      <c r="AJ25" s="1145" t="s">
        <v>34</v>
      </c>
      <c r="AK25" s="1144">
        <v>0</v>
      </c>
      <c r="AL25" s="1144">
        <v>100</v>
      </c>
      <c r="AM25" s="1145" t="s">
        <v>34</v>
      </c>
      <c r="AN25" s="1145" t="s">
        <v>34</v>
      </c>
      <c r="AO25" s="1145" t="s">
        <v>34</v>
      </c>
      <c r="AP25" s="1144">
        <v>0</v>
      </c>
      <c r="AQ25" s="1145" t="s">
        <v>34</v>
      </c>
      <c r="AR25" s="1144">
        <v>0</v>
      </c>
      <c r="AS25" s="1144">
        <v>200</v>
      </c>
      <c r="AT25" s="1144">
        <v>100</v>
      </c>
      <c r="AU25" s="1144">
        <v>400</v>
      </c>
      <c r="AV25" s="1144">
        <v>12500</v>
      </c>
      <c r="AW25" s="1145" t="s">
        <v>34</v>
      </c>
      <c r="AX25" s="1144">
        <v>100</v>
      </c>
      <c r="AY25" s="312"/>
    </row>
    <row r="26" spans="1:51" ht="12" customHeight="1">
      <c r="A26" s="322" t="s">
        <v>452</v>
      </c>
      <c r="B26" s="322" t="s">
        <v>213</v>
      </c>
      <c r="C26" s="322" t="s">
        <v>25</v>
      </c>
      <c r="D26" s="322" t="s">
        <v>26</v>
      </c>
      <c r="E26" s="322"/>
      <c r="F26" s="321">
        <v>3</v>
      </c>
      <c r="H26" s="1150" t="s">
        <v>1771</v>
      </c>
      <c r="I26" s="1151"/>
      <c r="J26" s="1148"/>
      <c r="K26" s="1144">
        <v>19800</v>
      </c>
      <c r="L26" s="1144">
        <v>9400</v>
      </c>
      <c r="M26" s="1144">
        <v>8400</v>
      </c>
      <c r="N26" s="1144">
        <v>2400</v>
      </c>
      <c r="O26" s="1144">
        <v>4700</v>
      </c>
      <c r="P26" s="1144">
        <v>4700</v>
      </c>
      <c r="Q26" s="1144">
        <v>0</v>
      </c>
      <c r="R26" s="1144">
        <v>100</v>
      </c>
      <c r="S26" s="1144">
        <v>0</v>
      </c>
      <c r="T26" s="1144">
        <v>100</v>
      </c>
      <c r="U26" s="1144">
        <v>1200</v>
      </c>
      <c r="V26" s="1144">
        <v>800</v>
      </c>
      <c r="W26" s="1144">
        <v>400</v>
      </c>
      <c r="X26" s="1144">
        <v>1000</v>
      </c>
      <c r="Y26" s="1145" t="s">
        <v>34</v>
      </c>
      <c r="Z26" s="1145" t="s">
        <v>34</v>
      </c>
      <c r="AA26" s="1145" t="s">
        <v>34</v>
      </c>
      <c r="AB26" s="1144">
        <v>0</v>
      </c>
      <c r="AC26" s="1144">
        <v>0</v>
      </c>
      <c r="AD26" s="1145" t="s">
        <v>34</v>
      </c>
      <c r="AE26" s="1144">
        <v>0</v>
      </c>
      <c r="AF26" s="1144">
        <v>0</v>
      </c>
      <c r="AG26" s="1145" t="s">
        <v>34</v>
      </c>
      <c r="AH26" s="1144">
        <v>300</v>
      </c>
      <c r="AI26" s="1144">
        <v>200</v>
      </c>
      <c r="AJ26" s="1144">
        <v>100</v>
      </c>
      <c r="AK26" s="1144">
        <v>0</v>
      </c>
      <c r="AL26" s="1144">
        <v>100</v>
      </c>
      <c r="AM26" s="1144">
        <v>100</v>
      </c>
      <c r="AN26" s="1144">
        <v>0</v>
      </c>
      <c r="AO26" s="1144">
        <v>0</v>
      </c>
      <c r="AP26" s="1144">
        <v>200</v>
      </c>
      <c r="AQ26" s="1144">
        <v>200</v>
      </c>
      <c r="AR26" s="1144">
        <v>100</v>
      </c>
      <c r="AS26" s="1144">
        <v>200</v>
      </c>
      <c r="AT26" s="1144">
        <v>200</v>
      </c>
      <c r="AU26" s="1144">
        <v>600</v>
      </c>
      <c r="AV26" s="1144">
        <v>9800</v>
      </c>
      <c r="AW26" s="1145" t="s">
        <v>34</v>
      </c>
      <c r="AX26" s="1144">
        <v>400</v>
      </c>
      <c r="AY26" s="312"/>
    </row>
    <row r="27" spans="1:51" ht="12" customHeight="1">
      <c r="A27" s="322" t="s">
        <v>452</v>
      </c>
      <c r="B27" s="322" t="s">
        <v>213</v>
      </c>
      <c r="C27" s="322" t="s">
        <v>25</v>
      </c>
      <c r="D27" s="322" t="s">
        <v>26</v>
      </c>
      <c r="E27" s="322"/>
      <c r="F27" s="321">
        <v>4</v>
      </c>
      <c r="H27" s="1150" t="s">
        <v>1553</v>
      </c>
      <c r="I27" s="1151"/>
      <c r="J27" s="1148"/>
      <c r="K27" s="1144">
        <v>30000</v>
      </c>
      <c r="L27" s="1144">
        <v>21200</v>
      </c>
      <c r="M27" s="1144">
        <v>19200</v>
      </c>
      <c r="N27" s="1144">
        <v>3500</v>
      </c>
      <c r="O27" s="1144">
        <v>13600</v>
      </c>
      <c r="P27" s="1144">
        <v>13400</v>
      </c>
      <c r="Q27" s="1144">
        <v>100</v>
      </c>
      <c r="R27" s="1144">
        <v>100</v>
      </c>
      <c r="S27" s="1144">
        <v>100</v>
      </c>
      <c r="T27" s="1144">
        <v>0</v>
      </c>
      <c r="U27" s="1144">
        <v>2000</v>
      </c>
      <c r="V27" s="1144">
        <v>1400</v>
      </c>
      <c r="W27" s="1144">
        <v>700</v>
      </c>
      <c r="X27" s="1144">
        <v>2000</v>
      </c>
      <c r="Y27" s="1144">
        <v>0</v>
      </c>
      <c r="Z27" s="1144">
        <v>0</v>
      </c>
      <c r="AA27" s="1144">
        <v>0</v>
      </c>
      <c r="AB27" s="1144">
        <v>100</v>
      </c>
      <c r="AC27" s="1144">
        <v>100</v>
      </c>
      <c r="AD27" s="1144">
        <v>100</v>
      </c>
      <c r="AE27" s="1144">
        <v>400</v>
      </c>
      <c r="AF27" s="1144">
        <v>300</v>
      </c>
      <c r="AG27" s="1144">
        <v>100</v>
      </c>
      <c r="AH27" s="1144">
        <v>500</v>
      </c>
      <c r="AI27" s="1144">
        <v>300</v>
      </c>
      <c r="AJ27" s="1144">
        <v>100</v>
      </c>
      <c r="AK27" s="1144">
        <v>0</v>
      </c>
      <c r="AL27" s="1144">
        <v>200</v>
      </c>
      <c r="AM27" s="1144">
        <v>100</v>
      </c>
      <c r="AN27" s="1144">
        <v>0</v>
      </c>
      <c r="AO27" s="1144">
        <v>0</v>
      </c>
      <c r="AP27" s="1144">
        <v>200</v>
      </c>
      <c r="AQ27" s="1144">
        <v>200</v>
      </c>
      <c r="AR27" s="1144">
        <v>0</v>
      </c>
      <c r="AS27" s="1144">
        <v>0</v>
      </c>
      <c r="AT27" s="1144">
        <v>400</v>
      </c>
      <c r="AU27" s="1144">
        <v>400</v>
      </c>
      <c r="AV27" s="1144">
        <v>8400</v>
      </c>
      <c r="AW27" s="1145" t="s">
        <v>34</v>
      </c>
      <c r="AX27" s="1144">
        <v>1100</v>
      </c>
      <c r="AY27" s="312"/>
    </row>
    <row r="28" spans="1:51" ht="12" customHeight="1">
      <c r="A28" s="322" t="s">
        <v>452</v>
      </c>
      <c r="B28" s="322" t="s">
        <v>213</v>
      </c>
      <c r="C28" s="322" t="s">
        <v>25</v>
      </c>
      <c r="D28" s="322" t="s">
        <v>26</v>
      </c>
      <c r="E28" s="322"/>
      <c r="F28" s="321">
        <v>5</v>
      </c>
      <c r="H28" s="1150" t="s">
        <v>1554</v>
      </c>
      <c r="I28" s="1151"/>
      <c r="J28" s="1148"/>
      <c r="K28" s="1144">
        <v>39500</v>
      </c>
      <c r="L28" s="1144">
        <v>31100</v>
      </c>
      <c r="M28" s="1144">
        <v>26700</v>
      </c>
      <c r="N28" s="1144">
        <v>3600</v>
      </c>
      <c r="O28" s="1144">
        <v>18600</v>
      </c>
      <c r="P28" s="1144">
        <v>18400</v>
      </c>
      <c r="Q28" s="1144">
        <v>200</v>
      </c>
      <c r="R28" s="1144">
        <v>300</v>
      </c>
      <c r="S28" s="1144">
        <v>300</v>
      </c>
      <c r="T28" s="1144">
        <v>0</v>
      </c>
      <c r="U28" s="1144">
        <v>4200</v>
      </c>
      <c r="V28" s="1144">
        <v>3200</v>
      </c>
      <c r="W28" s="1144">
        <v>1000</v>
      </c>
      <c r="X28" s="1144">
        <v>4400</v>
      </c>
      <c r="Y28" s="1144">
        <v>200</v>
      </c>
      <c r="Z28" s="1144">
        <v>100</v>
      </c>
      <c r="AA28" s="1144">
        <v>0</v>
      </c>
      <c r="AB28" s="1144">
        <v>0</v>
      </c>
      <c r="AC28" s="1144">
        <v>0</v>
      </c>
      <c r="AD28" s="1144">
        <v>0</v>
      </c>
      <c r="AE28" s="1144">
        <v>900</v>
      </c>
      <c r="AF28" s="1144">
        <v>700</v>
      </c>
      <c r="AG28" s="1144">
        <v>100</v>
      </c>
      <c r="AH28" s="1144">
        <v>1700</v>
      </c>
      <c r="AI28" s="1144">
        <v>1300</v>
      </c>
      <c r="AJ28" s="1144">
        <v>400</v>
      </c>
      <c r="AK28" s="1144">
        <v>0</v>
      </c>
      <c r="AL28" s="1144">
        <v>200</v>
      </c>
      <c r="AM28" s="1144">
        <v>0</v>
      </c>
      <c r="AN28" s="1144">
        <v>0</v>
      </c>
      <c r="AO28" s="1145" t="s">
        <v>34</v>
      </c>
      <c r="AP28" s="1144">
        <v>600</v>
      </c>
      <c r="AQ28" s="1144">
        <v>500</v>
      </c>
      <c r="AR28" s="1144">
        <v>0</v>
      </c>
      <c r="AS28" s="1144">
        <v>100</v>
      </c>
      <c r="AT28" s="1144">
        <v>600</v>
      </c>
      <c r="AU28" s="1144">
        <v>300</v>
      </c>
      <c r="AV28" s="1144">
        <v>8100</v>
      </c>
      <c r="AW28" s="1145" t="s">
        <v>34</v>
      </c>
      <c r="AX28" s="1144">
        <v>3600</v>
      </c>
      <c r="AY28" s="312"/>
    </row>
    <row r="29" spans="1:51" ht="12" customHeight="1">
      <c r="A29" s="322" t="s">
        <v>452</v>
      </c>
      <c r="B29" s="322" t="s">
        <v>213</v>
      </c>
      <c r="C29" s="322" t="s">
        <v>25</v>
      </c>
      <c r="D29" s="322" t="s">
        <v>26</v>
      </c>
      <c r="E29" s="322"/>
      <c r="F29" s="321">
        <v>6</v>
      </c>
      <c r="H29" s="1150" t="s">
        <v>1555</v>
      </c>
      <c r="I29" s="1151"/>
      <c r="J29" s="1148"/>
      <c r="K29" s="1144">
        <v>48100</v>
      </c>
      <c r="L29" s="1144">
        <v>37100</v>
      </c>
      <c r="M29" s="1144">
        <v>29900</v>
      </c>
      <c r="N29" s="1144">
        <v>3800</v>
      </c>
      <c r="O29" s="1144">
        <v>19400</v>
      </c>
      <c r="P29" s="1144">
        <v>18700</v>
      </c>
      <c r="Q29" s="1144">
        <v>800</v>
      </c>
      <c r="R29" s="1144">
        <v>400</v>
      </c>
      <c r="S29" s="1144">
        <v>200</v>
      </c>
      <c r="T29" s="1144">
        <v>200</v>
      </c>
      <c r="U29" s="1144">
        <v>6300</v>
      </c>
      <c r="V29" s="1144">
        <v>3900</v>
      </c>
      <c r="W29" s="1144">
        <v>2400</v>
      </c>
      <c r="X29" s="1144">
        <v>7200</v>
      </c>
      <c r="Y29" s="1144">
        <v>100</v>
      </c>
      <c r="Z29" s="1144">
        <v>100</v>
      </c>
      <c r="AA29" s="1144">
        <v>0</v>
      </c>
      <c r="AB29" s="1144">
        <v>200</v>
      </c>
      <c r="AC29" s="1144">
        <v>200</v>
      </c>
      <c r="AD29" s="1144">
        <v>100</v>
      </c>
      <c r="AE29" s="1144">
        <v>2200</v>
      </c>
      <c r="AF29" s="1144">
        <v>1900</v>
      </c>
      <c r="AG29" s="1144">
        <v>300</v>
      </c>
      <c r="AH29" s="1144">
        <v>2400</v>
      </c>
      <c r="AI29" s="1144">
        <v>1900</v>
      </c>
      <c r="AJ29" s="1144">
        <v>500</v>
      </c>
      <c r="AK29" s="1144">
        <v>0</v>
      </c>
      <c r="AL29" s="1144">
        <v>300</v>
      </c>
      <c r="AM29" s="1144">
        <v>0</v>
      </c>
      <c r="AN29" s="1144">
        <v>0</v>
      </c>
      <c r="AO29" s="1144">
        <v>0</v>
      </c>
      <c r="AP29" s="1144">
        <v>700</v>
      </c>
      <c r="AQ29" s="1144">
        <v>600</v>
      </c>
      <c r="AR29" s="1144">
        <v>100</v>
      </c>
      <c r="AS29" s="1144">
        <v>200</v>
      </c>
      <c r="AT29" s="1144">
        <v>900</v>
      </c>
      <c r="AU29" s="1144">
        <v>400</v>
      </c>
      <c r="AV29" s="1144">
        <v>10500</v>
      </c>
      <c r="AW29" s="1145" t="s">
        <v>34</v>
      </c>
      <c r="AX29" s="1144">
        <v>9600</v>
      </c>
      <c r="AY29" s="312"/>
    </row>
    <row r="30" spans="1:51" ht="12" customHeight="1">
      <c r="A30" s="322" t="s">
        <v>452</v>
      </c>
      <c r="B30" s="322" t="s">
        <v>213</v>
      </c>
      <c r="C30" s="322" t="s">
        <v>25</v>
      </c>
      <c r="D30" s="322" t="s">
        <v>26</v>
      </c>
      <c r="E30" s="322"/>
      <c r="F30" s="321">
        <v>7</v>
      </c>
      <c r="H30" s="1150" t="s">
        <v>1556</v>
      </c>
      <c r="I30" s="1151"/>
      <c r="J30" s="1148"/>
      <c r="K30" s="1144">
        <v>54300</v>
      </c>
      <c r="L30" s="1144">
        <v>43800</v>
      </c>
      <c r="M30" s="1144">
        <v>31100</v>
      </c>
      <c r="N30" s="1144">
        <v>3700</v>
      </c>
      <c r="O30" s="1144">
        <v>19600</v>
      </c>
      <c r="P30" s="1144">
        <v>18700</v>
      </c>
      <c r="Q30" s="1144">
        <v>800</v>
      </c>
      <c r="R30" s="1144">
        <v>700</v>
      </c>
      <c r="S30" s="1144">
        <v>400</v>
      </c>
      <c r="T30" s="1144">
        <v>300</v>
      </c>
      <c r="U30" s="1144">
        <v>7200</v>
      </c>
      <c r="V30" s="1144">
        <v>4100</v>
      </c>
      <c r="W30" s="1144">
        <v>3100</v>
      </c>
      <c r="X30" s="1144">
        <v>12700</v>
      </c>
      <c r="Y30" s="1144">
        <v>400</v>
      </c>
      <c r="Z30" s="1144">
        <v>300</v>
      </c>
      <c r="AA30" s="1144">
        <v>100</v>
      </c>
      <c r="AB30" s="1144">
        <v>800</v>
      </c>
      <c r="AC30" s="1144">
        <v>600</v>
      </c>
      <c r="AD30" s="1144">
        <v>200</v>
      </c>
      <c r="AE30" s="1144">
        <v>3400</v>
      </c>
      <c r="AF30" s="1144">
        <v>3000</v>
      </c>
      <c r="AG30" s="1144">
        <v>400</v>
      </c>
      <c r="AH30" s="1144">
        <v>4800</v>
      </c>
      <c r="AI30" s="1144">
        <v>4100</v>
      </c>
      <c r="AJ30" s="1144">
        <v>700</v>
      </c>
      <c r="AK30" s="1144">
        <v>0</v>
      </c>
      <c r="AL30" s="1144">
        <v>700</v>
      </c>
      <c r="AM30" s="1144">
        <v>200</v>
      </c>
      <c r="AN30" s="1144">
        <v>200</v>
      </c>
      <c r="AO30" s="1144">
        <v>100</v>
      </c>
      <c r="AP30" s="1144">
        <v>900</v>
      </c>
      <c r="AQ30" s="1144">
        <v>800</v>
      </c>
      <c r="AR30" s="1144">
        <v>100</v>
      </c>
      <c r="AS30" s="1144">
        <v>200</v>
      </c>
      <c r="AT30" s="1144">
        <v>1400</v>
      </c>
      <c r="AU30" s="1144">
        <v>200</v>
      </c>
      <c r="AV30" s="1144">
        <v>10300</v>
      </c>
      <c r="AW30" s="1145" t="s">
        <v>34</v>
      </c>
      <c r="AX30" s="1144">
        <v>16200</v>
      </c>
      <c r="AY30" s="312"/>
    </row>
    <row r="31" spans="1:51" ht="12" customHeight="1">
      <c r="A31" s="322" t="s">
        <v>452</v>
      </c>
      <c r="B31" s="322" t="s">
        <v>213</v>
      </c>
      <c r="C31" s="322" t="s">
        <v>25</v>
      </c>
      <c r="D31" s="322" t="s">
        <v>26</v>
      </c>
      <c r="E31" s="322"/>
      <c r="F31" s="321">
        <v>8</v>
      </c>
      <c r="H31" s="1150" t="s">
        <v>1557</v>
      </c>
      <c r="I31" s="1151"/>
      <c r="J31" s="1148"/>
      <c r="K31" s="1144">
        <v>66000</v>
      </c>
      <c r="L31" s="1144">
        <v>53100</v>
      </c>
      <c r="M31" s="1144">
        <v>33100</v>
      </c>
      <c r="N31" s="1144">
        <v>6800</v>
      </c>
      <c r="O31" s="1144">
        <v>17700</v>
      </c>
      <c r="P31" s="1144">
        <v>16500</v>
      </c>
      <c r="Q31" s="1144">
        <v>1200</v>
      </c>
      <c r="R31" s="1144">
        <v>1100</v>
      </c>
      <c r="S31" s="1144">
        <v>800</v>
      </c>
      <c r="T31" s="1144">
        <v>300</v>
      </c>
      <c r="U31" s="1144">
        <v>7500</v>
      </c>
      <c r="V31" s="1144">
        <v>3600</v>
      </c>
      <c r="W31" s="1144">
        <v>3900</v>
      </c>
      <c r="X31" s="1144">
        <v>20000</v>
      </c>
      <c r="Y31" s="1144">
        <v>1200</v>
      </c>
      <c r="Z31" s="1144">
        <v>1100</v>
      </c>
      <c r="AA31" s="1144">
        <v>100</v>
      </c>
      <c r="AB31" s="1144">
        <v>2200</v>
      </c>
      <c r="AC31" s="1144">
        <v>1900</v>
      </c>
      <c r="AD31" s="1144">
        <v>400</v>
      </c>
      <c r="AE31" s="1144">
        <v>4500</v>
      </c>
      <c r="AF31" s="1144">
        <v>4100</v>
      </c>
      <c r="AG31" s="1144">
        <v>400</v>
      </c>
      <c r="AH31" s="1144">
        <v>7300</v>
      </c>
      <c r="AI31" s="1144">
        <v>6000</v>
      </c>
      <c r="AJ31" s="1144">
        <v>1300</v>
      </c>
      <c r="AK31" s="1145" t="s">
        <v>34</v>
      </c>
      <c r="AL31" s="1144">
        <v>700</v>
      </c>
      <c r="AM31" s="1144">
        <v>500</v>
      </c>
      <c r="AN31" s="1144">
        <v>400</v>
      </c>
      <c r="AO31" s="1144">
        <v>100</v>
      </c>
      <c r="AP31" s="1144">
        <v>1700</v>
      </c>
      <c r="AQ31" s="1144">
        <v>1500</v>
      </c>
      <c r="AR31" s="1144">
        <v>200</v>
      </c>
      <c r="AS31" s="1144">
        <v>200</v>
      </c>
      <c r="AT31" s="1144">
        <v>1600</v>
      </c>
      <c r="AU31" s="1144">
        <v>200</v>
      </c>
      <c r="AV31" s="1144">
        <v>12600</v>
      </c>
      <c r="AW31" s="1145" t="s">
        <v>34</v>
      </c>
      <c r="AX31" s="1144">
        <v>24000</v>
      </c>
      <c r="AY31" s="312"/>
    </row>
    <row r="32" spans="1:51" ht="12" customHeight="1">
      <c r="A32" s="322" t="s">
        <v>452</v>
      </c>
      <c r="B32" s="322" t="s">
        <v>213</v>
      </c>
      <c r="C32" s="322" t="s">
        <v>25</v>
      </c>
      <c r="D32" s="322" t="s">
        <v>26</v>
      </c>
      <c r="E32" s="322"/>
      <c r="F32" s="321">
        <v>9</v>
      </c>
      <c r="H32" s="1150" t="s">
        <v>1558</v>
      </c>
      <c r="I32" s="1151"/>
      <c r="J32" s="1148"/>
      <c r="K32" s="1144">
        <v>75000</v>
      </c>
      <c r="L32" s="1144">
        <v>60500</v>
      </c>
      <c r="M32" s="1144">
        <v>35100</v>
      </c>
      <c r="N32" s="1144">
        <v>12000</v>
      </c>
      <c r="O32" s="1144">
        <v>15200</v>
      </c>
      <c r="P32" s="1144">
        <v>14700</v>
      </c>
      <c r="Q32" s="1144">
        <v>500</v>
      </c>
      <c r="R32" s="1144">
        <v>1100</v>
      </c>
      <c r="S32" s="1144">
        <v>800</v>
      </c>
      <c r="T32" s="1144">
        <v>300</v>
      </c>
      <c r="U32" s="1144">
        <v>6900</v>
      </c>
      <c r="V32" s="1144">
        <v>3000</v>
      </c>
      <c r="W32" s="1144">
        <v>3800</v>
      </c>
      <c r="X32" s="1144">
        <v>25400</v>
      </c>
      <c r="Y32" s="1144">
        <v>1700</v>
      </c>
      <c r="Z32" s="1144">
        <v>1500</v>
      </c>
      <c r="AA32" s="1144">
        <v>200</v>
      </c>
      <c r="AB32" s="1144">
        <v>5100</v>
      </c>
      <c r="AC32" s="1144">
        <v>4300</v>
      </c>
      <c r="AD32" s="1144">
        <v>800</v>
      </c>
      <c r="AE32" s="1144">
        <v>3900</v>
      </c>
      <c r="AF32" s="1144">
        <v>3200</v>
      </c>
      <c r="AG32" s="1144">
        <v>700</v>
      </c>
      <c r="AH32" s="1144">
        <v>7800</v>
      </c>
      <c r="AI32" s="1144">
        <v>6400</v>
      </c>
      <c r="AJ32" s="1144">
        <v>1400</v>
      </c>
      <c r="AK32" s="1144">
        <v>300</v>
      </c>
      <c r="AL32" s="1144">
        <v>1300</v>
      </c>
      <c r="AM32" s="1144">
        <v>700</v>
      </c>
      <c r="AN32" s="1144">
        <v>600</v>
      </c>
      <c r="AO32" s="1144">
        <v>100</v>
      </c>
      <c r="AP32" s="1144">
        <v>2800</v>
      </c>
      <c r="AQ32" s="1144">
        <v>2200</v>
      </c>
      <c r="AR32" s="1144">
        <v>500</v>
      </c>
      <c r="AS32" s="1144">
        <v>300</v>
      </c>
      <c r="AT32" s="1144">
        <v>1600</v>
      </c>
      <c r="AU32" s="1144">
        <v>200</v>
      </c>
      <c r="AV32" s="1144">
        <v>14200</v>
      </c>
      <c r="AW32" s="1145" t="s">
        <v>34</v>
      </c>
      <c r="AX32" s="1144">
        <v>26900</v>
      </c>
      <c r="AY32" s="312"/>
    </row>
    <row r="33" spans="1:51" ht="12" customHeight="1">
      <c r="A33" s="322" t="s">
        <v>452</v>
      </c>
      <c r="B33" s="322" t="s">
        <v>213</v>
      </c>
      <c r="C33" s="322" t="s">
        <v>25</v>
      </c>
      <c r="D33" s="322" t="s">
        <v>26</v>
      </c>
      <c r="E33" s="322"/>
      <c r="F33" s="321">
        <v>10</v>
      </c>
      <c r="H33" s="1150" t="s">
        <v>1559</v>
      </c>
      <c r="I33" s="1151"/>
      <c r="J33" s="1148"/>
      <c r="K33" s="1144">
        <v>89600</v>
      </c>
      <c r="L33" s="1144">
        <v>71400</v>
      </c>
      <c r="M33" s="1144">
        <v>44400</v>
      </c>
      <c r="N33" s="1144">
        <v>19500</v>
      </c>
      <c r="O33" s="1144">
        <v>17600</v>
      </c>
      <c r="P33" s="1144">
        <v>17300</v>
      </c>
      <c r="Q33" s="1144">
        <v>300</v>
      </c>
      <c r="R33" s="1144">
        <v>1100</v>
      </c>
      <c r="S33" s="1144">
        <v>800</v>
      </c>
      <c r="T33" s="1144">
        <v>300</v>
      </c>
      <c r="U33" s="1144">
        <v>6200</v>
      </c>
      <c r="V33" s="1144">
        <v>3100</v>
      </c>
      <c r="W33" s="1144">
        <v>3100</v>
      </c>
      <c r="X33" s="1144">
        <v>27100</v>
      </c>
      <c r="Y33" s="1144">
        <v>2100</v>
      </c>
      <c r="Z33" s="1144">
        <v>1600</v>
      </c>
      <c r="AA33" s="1144">
        <v>500</v>
      </c>
      <c r="AB33" s="1144">
        <v>6200</v>
      </c>
      <c r="AC33" s="1144">
        <v>5200</v>
      </c>
      <c r="AD33" s="1144">
        <v>1000</v>
      </c>
      <c r="AE33" s="1144">
        <v>4100</v>
      </c>
      <c r="AF33" s="1144">
        <v>3500</v>
      </c>
      <c r="AG33" s="1144">
        <v>600</v>
      </c>
      <c r="AH33" s="1144">
        <v>6000</v>
      </c>
      <c r="AI33" s="1144">
        <v>5000</v>
      </c>
      <c r="AJ33" s="1144">
        <v>1000</v>
      </c>
      <c r="AK33" s="1144">
        <v>400</v>
      </c>
      <c r="AL33" s="1144">
        <v>1300</v>
      </c>
      <c r="AM33" s="1144">
        <v>800</v>
      </c>
      <c r="AN33" s="1144">
        <v>700</v>
      </c>
      <c r="AO33" s="1144">
        <v>100</v>
      </c>
      <c r="AP33" s="1144">
        <v>4000</v>
      </c>
      <c r="AQ33" s="1144">
        <v>3300</v>
      </c>
      <c r="AR33" s="1144">
        <v>600</v>
      </c>
      <c r="AS33" s="1144">
        <v>700</v>
      </c>
      <c r="AT33" s="1144">
        <v>1500</v>
      </c>
      <c r="AU33" s="1144">
        <v>200</v>
      </c>
      <c r="AV33" s="1144">
        <v>17800</v>
      </c>
      <c r="AW33" s="1144">
        <v>200</v>
      </c>
      <c r="AX33" s="1144">
        <v>26300</v>
      </c>
      <c r="AY33" s="312"/>
    </row>
    <row r="34" spans="1:51" ht="12" customHeight="1">
      <c r="A34" s="322" t="s">
        <v>452</v>
      </c>
      <c r="B34" s="322" t="s">
        <v>213</v>
      </c>
      <c r="C34" s="322" t="s">
        <v>25</v>
      </c>
      <c r="D34" s="322" t="s">
        <v>26</v>
      </c>
      <c r="E34" s="322"/>
      <c r="F34" s="321">
        <v>11</v>
      </c>
      <c r="H34" s="1150" t="s">
        <v>1560</v>
      </c>
      <c r="I34" s="1151"/>
      <c r="J34" s="1148"/>
      <c r="K34" s="1144">
        <v>67500</v>
      </c>
      <c r="L34" s="1144">
        <v>53900</v>
      </c>
      <c r="M34" s="1144">
        <v>37700</v>
      </c>
      <c r="N34" s="1144">
        <v>19900</v>
      </c>
      <c r="O34" s="1144">
        <v>13200</v>
      </c>
      <c r="P34" s="1144">
        <v>13200</v>
      </c>
      <c r="Q34" s="1144">
        <v>0</v>
      </c>
      <c r="R34" s="1144">
        <v>1200</v>
      </c>
      <c r="S34" s="1144">
        <v>1100</v>
      </c>
      <c r="T34" s="1144">
        <v>100</v>
      </c>
      <c r="U34" s="1144">
        <v>3500</v>
      </c>
      <c r="V34" s="1144">
        <v>2300</v>
      </c>
      <c r="W34" s="1144">
        <v>1200</v>
      </c>
      <c r="X34" s="1144">
        <v>16100</v>
      </c>
      <c r="Y34" s="1144">
        <v>800</v>
      </c>
      <c r="Z34" s="1144">
        <v>600</v>
      </c>
      <c r="AA34" s="1144">
        <v>200</v>
      </c>
      <c r="AB34" s="1144">
        <v>3300</v>
      </c>
      <c r="AC34" s="1144">
        <v>2700</v>
      </c>
      <c r="AD34" s="1144">
        <v>700</v>
      </c>
      <c r="AE34" s="1144">
        <v>3200</v>
      </c>
      <c r="AF34" s="1144">
        <v>2800</v>
      </c>
      <c r="AG34" s="1144">
        <v>400</v>
      </c>
      <c r="AH34" s="1144">
        <v>2600</v>
      </c>
      <c r="AI34" s="1144">
        <v>2100</v>
      </c>
      <c r="AJ34" s="1144">
        <v>500</v>
      </c>
      <c r="AK34" s="1144">
        <v>200</v>
      </c>
      <c r="AL34" s="1144">
        <v>1700</v>
      </c>
      <c r="AM34" s="1144">
        <v>400</v>
      </c>
      <c r="AN34" s="1144">
        <v>200</v>
      </c>
      <c r="AO34" s="1144">
        <v>100</v>
      </c>
      <c r="AP34" s="1144">
        <v>2300</v>
      </c>
      <c r="AQ34" s="1144">
        <v>2000</v>
      </c>
      <c r="AR34" s="1144">
        <v>300</v>
      </c>
      <c r="AS34" s="1144">
        <v>500</v>
      </c>
      <c r="AT34" s="1144">
        <v>1100</v>
      </c>
      <c r="AU34" s="1144">
        <v>200</v>
      </c>
      <c r="AV34" s="1144">
        <v>13200</v>
      </c>
      <c r="AW34" s="1144">
        <v>18200</v>
      </c>
      <c r="AX34" s="1144">
        <v>67500</v>
      </c>
      <c r="AY34" s="312"/>
    </row>
    <row r="35" spans="1:51" ht="12" customHeight="1">
      <c r="A35" s="322" t="s">
        <v>452</v>
      </c>
      <c r="B35" s="322" t="s">
        <v>213</v>
      </c>
      <c r="C35" s="322" t="s">
        <v>25</v>
      </c>
      <c r="D35" s="322" t="s">
        <v>26</v>
      </c>
      <c r="E35" s="322"/>
      <c r="F35" s="321">
        <v>12</v>
      </c>
      <c r="H35" s="1150" t="s">
        <v>1561</v>
      </c>
      <c r="I35" s="1151"/>
      <c r="J35" s="1148"/>
      <c r="K35" s="1144">
        <v>55400</v>
      </c>
      <c r="L35" s="1144">
        <v>41200</v>
      </c>
      <c r="M35" s="1144">
        <v>31600</v>
      </c>
      <c r="N35" s="1144">
        <v>19000</v>
      </c>
      <c r="O35" s="1144">
        <v>9400</v>
      </c>
      <c r="P35" s="1144">
        <v>9300</v>
      </c>
      <c r="Q35" s="1144">
        <v>0</v>
      </c>
      <c r="R35" s="1144">
        <v>900</v>
      </c>
      <c r="S35" s="1144">
        <v>900</v>
      </c>
      <c r="T35" s="1144">
        <v>0</v>
      </c>
      <c r="U35" s="1144">
        <v>2300</v>
      </c>
      <c r="V35" s="1144">
        <v>2000</v>
      </c>
      <c r="W35" s="1144">
        <v>300</v>
      </c>
      <c r="X35" s="1144">
        <v>9600</v>
      </c>
      <c r="Y35" s="1144">
        <v>700</v>
      </c>
      <c r="Z35" s="1144">
        <v>500</v>
      </c>
      <c r="AA35" s="1144">
        <v>200</v>
      </c>
      <c r="AB35" s="1144">
        <v>1100</v>
      </c>
      <c r="AC35" s="1144">
        <v>900</v>
      </c>
      <c r="AD35" s="1144">
        <v>200</v>
      </c>
      <c r="AE35" s="1144">
        <v>3100</v>
      </c>
      <c r="AF35" s="1144">
        <v>2600</v>
      </c>
      <c r="AG35" s="1144">
        <v>500</v>
      </c>
      <c r="AH35" s="1144">
        <v>600</v>
      </c>
      <c r="AI35" s="1144">
        <v>500</v>
      </c>
      <c r="AJ35" s="1144">
        <v>200</v>
      </c>
      <c r="AK35" s="1144">
        <v>300</v>
      </c>
      <c r="AL35" s="1144">
        <v>1800</v>
      </c>
      <c r="AM35" s="1144">
        <v>100</v>
      </c>
      <c r="AN35" s="1144">
        <v>100</v>
      </c>
      <c r="AO35" s="1145" t="s">
        <v>34</v>
      </c>
      <c r="AP35" s="1144">
        <v>900</v>
      </c>
      <c r="AQ35" s="1144">
        <v>700</v>
      </c>
      <c r="AR35" s="1144">
        <v>200</v>
      </c>
      <c r="AS35" s="1144">
        <v>300</v>
      </c>
      <c r="AT35" s="1144">
        <v>600</v>
      </c>
      <c r="AU35" s="1144">
        <v>100</v>
      </c>
      <c r="AV35" s="1144">
        <v>14000</v>
      </c>
      <c r="AW35" s="1144">
        <v>18800</v>
      </c>
      <c r="AX35" s="1144">
        <v>55400</v>
      </c>
      <c r="AY35" s="312"/>
    </row>
    <row r="36" spans="1:51" ht="12" customHeight="1">
      <c r="A36" s="322" t="s">
        <v>452</v>
      </c>
      <c r="B36" s="322" t="s">
        <v>213</v>
      </c>
      <c r="C36" s="322" t="s">
        <v>25</v>
      </c>
      <c r="D36" s="322" t="s">
        <v>26</v>
      </c>
      <c r="E36" s="322"/>
      <c r="F36" s="321">
        <v>13</v>
      </c>
      <c r="H36" s="1150" t="s">
        <v>1562</v>
      </c>
      <c r="I36" s="1151" t="s">
        <v>1535</v>
      </c>
      <c r="J36" s="1148"/>
      <c r="K36" s="1144">
        <v>98800</v>
      </c>
      <c r="L36" s="1144">
        <v>63100</v>
      </c>
      <c r="M36" s="1144">
        <v>51000</v>
      </c>
      <c r="N36" s="1144">
        <v>31500</v>
      </c>
      <c r="O36" s="1144">
        <v>11700</v>
      </c>
      <c r="P36" s="1144">
        <v>11700</v>
      </c>
      <c r="Q36" s="1145" t="s">
        <v>34</v>
      </c>
      <c r="R36" s="1144">
        <v>2300</v>
      </c>
      <c r="S36" s="1144">
        <v>2300</v>
      </c>
      <c r="T36" s="1145" t="s">
        <v>34</v>
      </c>
      <c r="U36" s="1144">
        <v>5500</v>
      </c>
      <c r="V36" s="1144">
        <v>5500</v>
      </c>
      <c r="W36" s="1144">
        <v>100</v>
      </c>
      <c r="X36" s="1144">
        <v>12100</v>
      </c>
      <c r="Y36" s="1144">
        <v>1300</v>
      </c>
      <c r="Z36" s="1144">
        <v>1200</v>
      </c>
      <c r="AA36" s="1144">
        <v>200</v>
      </c>
      <c r="AB36" s="1144">
        <v>700</v>
      </c>
      <c r="AC36" s="1144">
        <v>500</v>
      </c>
      <c r="AD36" s="1144">
        <v>200</v>
      </c>
      <c r="AE36" s="1144">
        <v>3500</v>
      </c>
      <c r="AF36" s="1144">
        <v>3100</v>
      </c>
      <c r="AG36" s="1144">
        <v>400</v>
      </c>
      <c r="AH36" s="1144">
        <v>800</v>
      </c>
      <c r="AI36" s="1144">
        <v>600</v>
      </c>
      <c r="AJ36" s="1144">
        <v>100</v>
      </c>
      <c r="AK36" s="1144">
        <v>700</v>
      </c>
      <c r="AL36" s="1144">
        <v>2100</v>
      </c>
      <c r="AM36" s="1144">
        <v>300</v>
      </c>
      <c r="AN36" s="1144">
        <v>200</v>
      </c>
      <c r="AO36" s="1145" t="s">
        <v>34</v>
      </c>
      <c r="AP36" s="1144">
        <v>400</v>
      </c>
      <c r="AQ36" s="1144">
        <v>400</v>
      </c>
      <c r="AR36" s="1144">
        <v>0</v>
      </c>
      <c r="AS36" s="1144">
        <v>600</v>
      </c>
      <c r="AT36" s="1144">
        <v>1700</v>
      </c>
      <c r="AU36" s="1144">
        <v>100</v>
      </c>
      <c r="AV36" s="1144">
        <v>35500</v>
      </c>
      <c r="AW36" s="1144">
        <v>31400</v>
      </c>
      <c r="AX36" s="1144">
        <v>98800</v>
      </c>
      <c r="AY36" s="312"/>
    </row>
    <row r="37" spans="1:51" ht="12" customHeight="1">
      <c r="A37" s="322" t="s">
        <v>452</v>
      </c>
      <c r="B37" s="322" t="s">
        <v>213</v>
      </c>
      <c r="C37" s="322" t="s">
        <v>25</v>
      </c>
      <c r="D37" s="322" t="s">
        <v>26</v>
      </c>
      <c r="E37" s="322"/>
      <c r="F37" s="321">
        <v>14</v>
      </c>
      <c r="H37" s="1150" t="s">
        <v>1563</v>
      </c>
      <c r="I37" s="1151" t="s">
        <v>1564</v>
      </c>
      <c r="J37" s="1148"/>
      <c r="K37" s="1144">
        <v>28700</v>
      </c>
      <c r="L37" s="1144">
        <v>2400</v>
      </c>
      <c r="M37" s="1144">
        <v>2200</v>
      </c>
      <c r="N37" s="1144">
        <v>1100</v>
      </c>
      <c r="O37" s="1144">
        <v>600</v>
      </c>
      <c r="P37" s="1144">
        <v>600</v>
      </c>
      <c r="Q37" s="1145" t="s">
        <v>34</v>
      </c>
      <c r="R37" s="1144">
        <v>200</v>
      </c>
      <c r="S37" s="1144">
        <v>200</v>
      </c>
      <c r="T37" s="1145" t="s">
        <v>34</v>
      </c>
      <c r="U37" s="1144">
        <v>300</v>
      </c>
      <c r="V37" s="1144">
        <v>200</v>
      </c>
      <c r="W37" s="1144">
        <v>100</v>
      </c>
      <c r="X37" s="1144">
        <v>200</v>
      </c>
      <c r="Y37" s="1144">
        <v>0</v>
      </c>
      <c r="Z37" s="1144">
        <v>0</v>
      </c>
      <c r="AA37" s="1145" t="s">
        <v>34</v>
      </c>
      <c r="AB37" s="1144">
        <v>0</v>
      </c>
      <c r="AC37" s="1144">
        <v>0</v>
      </c>
      <c r="AD37" s="1145" t="s">
        <v>34</v>
      </c>
      <c r="AE37" s="1145" t="s">
        <v>34</v>
      </c>
      <c r="AF37" s="1145" t="s">
        <v>34</v>
      </c>
      <c r="AG37" s="1145" t="s">
        <v>34</v>
      </c>
      <c r="AH37" s="1144">
        <v>100</v>
      </c>
      <c r="AI37" s="1144">
        <v>100</v>
      </c>
      <c r="AJ37" s="1144">
        <v>0</v>
      </c>
      <c r="AK37" s="1145" t="s">
        <v>34</v>
      </c>
      <c r="AL37" s="1145" t="s">
        <v>34</v>
      </c>
      <c r="AM37" s="1145" t="s">
        <v>34</v>
      </c>
      <c r="AN37" s="1145" t="s">
        <v>34</v>
      </c>
      <c r="AO37" s="1145" t="s">
        <v>34</v>
      </c>
      <c r="AP37" s="1145" t="s">
        <v>34</v>
      </c>
      <c r="AQ37" s="1145" t="s">
        <v>34</v>
      </c>
      <c r="AR37" s="1145" t="s">
        <v>34</v>
      </c>
      <c r="AS37" s="1144">
        <v>0</v>
      </c>
      <c r="AT37" s="1144">
        <v>0</v>
      </c>
      <c r="AU37" s="1145" t="s">
        <v>34</v>
      </c>
      <c r="AV37" s="1144">
        <v>20700</v>
      </c>
      <c r="AW37" s="1145" t="s">
        <v>34</v>
      </c>
      <c r="AX37" s="1145" t="s">
        <v>34</v>
      </c>
      <c r="AY37" s="312"/>
    </row>
    <row r="38" spans="1:51" ht="12" customHeight="1">
      <c r="A38" s="322" t="s">
        <v>452</v>
      </c>
      <c r="B38" s="322" t="s">
        <v>213</v>
      </c>
      <c r="C38" s="322" t="s">
        <v>25</v>
      </c>
      <c r="D38" s="322" t="s">
        <v>26</v>
      </c>
      <c r="E38" s="322"/>
      <c r="F38" s="321">
        <v>15</v>
      </c>
      <c r="H38" s="1150" t="s">
        <v>1565</v>
      </c>
      <c r="I38" s="1151" t="s">
        <v>44</v>
      </c>
      <c r="J38" s="1148" t="s">
        <v>1566</v>
      </c>
      <c r="K38" s="1144">
        <v>686000</v>
      </c>
      <c r="L38" s="1144">
        <v>488500</v>
      </c>
      <c r="M38" s="1144">
        <v>350600</v>
      </c>
      <c r="N38" s="1144">
        <v>126400</v>
      </c>
      <c r="O38" s="1144">
        <v>161400</v>
      </c>
      <c r="P38" s="1144">
        <v>157300</v>
      </c>
      <c r="Q38" s="1144">
        <v>4000</v>
      </c>
      <c r="R38" s="1144">
        <v>9500</v>
      </c>
      <c r="S38" s="1144">
        <v>7900</v>
      </c>
      <c r="T38" s="1144">
        <v>1700</v>
      </c>
      <c r="U38" s="1144">
        <v>53200</v>
      </c>
      <c r="V38" s="1144">
        <v>32900</v>
      </c>
      <c r="W38" s="1144">
        <v>20300</v>
      </c>
      <c r="X38" s="1144">
        <v>137900</v>
      </c>
      <c r="Y38" s="1144">
        <v>8500</v>
      </c>
      <c r="Z38" s="1144">
        <v>7100</v>
      </c>
      <c r="AA38" s="1144">
        <v>1400</v>
      </c>
      <c r="AB38" s="1144">
        <v>19900</v>
      </c>
      <c r="AC38" s="1144">
        <v>16300</v>
      </c>
      <c r="AD38" s="1144">
        <v>3500</v>
      </c>
      <c r="AE38" s="1144">
        <v>29200</v>
      </c>
      <c r="AF38" s="1144">
        <v>25300</v>
      </c>
      <c r="AG38" s="1144">
        <v>3900</v>
      </c>
      <c r="AH38" s="1144">
        <v>34900</v>
      </c>
      <c r="AI38" s="1144">
        <v>28500</v>
      </c>
      <c r="AJ38" s="1144">
        <v>6300</v>
      </c>
      <c r="AK38" s="1144">
        <v>1900</v>
      </c>
      <c r="AL38" s="1144">
        <v>10500</v>
      </c>
      <c r="AM38" s="1144">
        <v>3300</v>
      </c>
      <c r="AN38" s="1144">
        <v>2400</v>
      </c>
      <c r="AO38" s="1144">
        <v>600</v>
      </c>
      <c r="AP38" s="1144">
        <v>14700</v>
      </c>
      <c r="AQ38" s="1144">
        <v>12300</v>
      </c>
      <c r="AR38" s="1144">
        <v>2100</v>
      </c>
      <c r="AS38" s="1144">
        <v>3300</v>
      </c>
      <c r="AT38" s="1144">
        <v>11700</v>
      </c>
      <c r="AU38" s="1144">
        <v>3300</v>
      </c>
      <c r="AV38" s="1144">
        <v>187600</v>
      </c>
      <c r="AW38" s="1144">
        <v>68300</v>
      </c>
      <c r="AX38" s="1144">
        <v>329500</v>
      </c>
      <c r="AY38" s="312"/>
    </row>
    <row r="39" spans="1:51" ht="12" customHeight="1">
      <c r="A39" s="322" t="s">
        <v>452</v>
      </c>
      <c r="B39" s="322" t="s">
        <v>213</v>
      </c>
      <c r="C39" s="322" t="s">
        <v>25</v>
      </c>
      <c r="D39" s="322" t="s">
        <v>26</v>
      </c>
      <c r="E39" s="322"/>
      <c r="F39" s="321">
        <v>16</v>
      </c>
      <c r="H39" s="1150" t="s">
        <v>1552</v>
      </c>
      <c r="I39" s="1151" t="s">
        <v>20</v>
      </c>
      <c r="J39" s="1148"/>
      <c r="K39" s="1144">
        <v>15300</v>
      </c>
      <c r="L39" s="1144">
        <v>2300</v>
      </c>
      <c r="M39" s="1144">
        <v>1900</v>
      </c>
      <c r="N39" s="1144">
        <v>300</v>
      </c>
      <c r="O39" s="1144">
        <v>1100</v>
      </c>
      <c r="P39" s="1144">
        <v>1100</v>
      </c>
      <c r="Q39" s="1144">
        <v>0</v>
      </c>
      <c r="R39" s="1144">
        <v>100</v>
      </c>
      <c r="S39" s="1145" t="s">
        <v>34</v>
      </c>
      <c r="T39" s="1144">
        <v>100</v>
      </c>
      <c r="U39" s="1144">
        <v>400</v>
      </c>
      <c r="V39" s="1144">
        <v>100</v>
      </c>
      <c r="W39" s="1144">
        <v>300</v>
      </c>
      <c r="X39" s="1144">
        <v>300</v>
      </c>
      <c r="Y39" s="1145" t="s">
        <v>34</v>
      </c>
      <c r="Z39" s="1145" t="s">
        <v>34</v>
      </c>
      <c r="AA39" s="1145" t="s">
        <v>34</v>
      </c>
      <c r="AB39" s="1145" t="s">
        <v>34</v>
      </c>
      <c r="AC39" s="1145" t="s">
        <v>34</v>
      </c>
      <c r="AD39" s="1145" t="s">
        <v>34</v>
      </c>
      <c r="AE39" s="1145" t="s">
        <v>34</v>
      </c>
      <c r="AF39" s="1145" t="s">
        <v>34</v>
      </c>
      <c r="AG39" s="1145" t="s">
        <v>34</v>
      </c>
      <c r="AH39" s="1144">
        <v>0</v>
      </c>
      <c r="AI39" s="1145" t="s">
        <v>34</v>
      </c>
      <c r="AJ39" s="1145" t="s">
        <v>34</v>
      </c>
      <c r="AK39" s="1144">
        <v>0</v>
      </c>
      <c r="AL39" s="1144">
        <v>100</v>
      </c>
      <c r="AM39" s="1145" t="s">
        <v>34</v>
      </c>
      <c r="AN39" s="1145" t="s">
        <v>34</v>
      </c>
      <c r="AO39" s="1145" t="s">
        <v>34</v>
      </c>
      <c r="AP39" s="1144">
        <v>0</v>
      </c>
      <c r="AQ39" s="1145" t="s">
        <v>34</v>
      </c>
      <c r="AR39" s="1144">
        <v>0</v>
      </c>
      <c r="AS39" s="1144">
        <v>200</v>
      </c>
      <c r="AT39" s="1144">
        <v>100</v>
      </c>
      <c r="AU39" s="1144">
        <v>400</v>
      </c>
      <c r="AV39" s="1144">
        <v>12500</v>
      </c>
      <c r="AW39" s="1145" t="s">
        <v>34</v>
      </c>
      <c r="AX39" s="1144">
        <v>100</v>
      </c>
      <c r="AY39" s="312"/>
    </row>
    <row r="40" spans="1:51" ht="12" customHeight="1">
      <c r="A40" s="322" t="s">
        <v>452</v>
      </c>
      <c r="B40" s="322" t="s">
        <v>213</v>
      </c>
      <c r="C40" s="322" t="s">
        <v>25</v>
      </c>
      <c r="D40" s="322" t="s">
        <v>26</v>
      </c>
      <c r="E40" s="322"/>
      <c r="F40" s="321">
        <v>17</v>
      </c>
      <c r="H40" s="1150" t="s">
        <v>1771</v>
      </c>
      <c r="I40" s="1151"/>
      <c r="J40" s="1148"/>
      <c r="K40" s="1144">
        <v>19700</v>
      </c>
      <c r="L40" s="1144">
        <v>9300</v>
      </c>
      <c r="M40" s="1144">
        <v>8300</v>
      </c>
      <c r="N40" s="1144">
        <v>2400</v>
      </c>
      <c r="O40" s="1144">
        <v>4600</v>
      </c>
      <c r="P40" s="1144">
        <v>4600</v>
      </c>
      <c r="Q40" s="1144">
        <v>0</v>
      </c>
      <c r="R40" s="1144">
        <v>100</v>
      </c>
      <c r="S40" s="1144">
        <v>0</v>
      </c>
      <c r="T40" s="1144">
        <v>100</v>
      </c>
      <c r="U40" s="1144">
        <v>1200</v>
      </c>
      <c r="V40" s="1144">
        <v>800</v>
      </c>
      <c r="W40" s="1144">
        <v>400</v>
      </c>
      <c r="X40" s="1144">
        <v>1000</v>
      </c>
      <c r="Y40" s="1145" t="s">
        <v>34</v>
      </c>
      <c r="Z40" s="1145" t="s">
        <v>34</v>
      </c>
      <c r="AA40" s="1145" t="s">
        <v>34</v>
      </c>
      <c r="AB40" s="1144">
        <v>0</v>
      </c>
      <c r="AC40" s="1144">
        <v>0</v>
      </c>
      <c r="AD40" s="1145" t="s">
        <v>34</v>
      </c>
      <c r="AE40" s="1144">
        <v>0</v>
      </c>
      <c r="AF40" s="1144">
        <v>0</v>
      </c>
      <c r="AG40" s="1145" t="s">
        <v>34</v>
      </c>
      <c r="AH40" s="1144">
        <v>300</v>
      </c>
      <c r="AI40" s="1144">
        <v>200</v>
      </c>
      <c r="AJ40" s="1144">
        <v>100</v>
      </c>
      <c r="AK40" s="1144">
        <v>0</v>
      </c>
      <c r="AL40" s="1144">
        <v>100</v>
      </c>
      <c r="AM40" s="1144">
        <v>100</v>
      </c>
      <c r="AN40" s="1144">
        <v>0</v>
      </c>
      <c r="AO40" s="1144">
        <v>0</v>
      </c>
      <c r="AP40" s="1144">
        <v>200</v>
      </c>
      <c r="AQ40" s="1144">
        <v>100</v>
      </c>
      <c r="AR40" s="1144">
        <v>100</v>
      </c>
      <c r="AS40" s="1144">
        <v>200</v>
      </c>
      <c r="AT40" s="1144">
        <v>200</v>
      </c>
      <c r="AU40" s="1144">
        <v>600</v>
      </c>
      <c r="AV40" s="1144">
        <v>9800</v>
      </c>
      <c r="AW40" s="1145" t="s">
        <v>34</v>
      </c>
      <c r="AX40" s="1144">
        <v>400</v>
      </c>
      <c r="AY40" s="312"/>
    </row>
    <row r="41" spans="1:51" ht="12" customHeight="1">
      <c r="A41" s="322" t="s">
        <v>452</v>
      </c>
      <c r="B41" s="322" t="s">
        <v>213</v>
      </c>
      <c r="C41" s="322" t="s">
        <v>25</v>
      </c>
      <c r="D41" s="322" t="s">
        <v>26</v>
      </c>
      <c r="E41" s="322"/>
      <c r="F41" s="321">
        <v>18</v>
      </c>
      <c r="H41" s="1150" t="s">
        <v>1553</v>
      </c>
      <c r="I41" s="1151"/>
      <c r="J41" s="1148"/>
      <c r="K41" s="1144">
        <v>29700</v>
      </c>
      <c r="L41" s="1144">
        <v>20900</v>
      </c>
      <c r="M41" s="1144">
        <v>18900</v>
      </c>
      <c r="N41" s="1144">
        <v>3500</v>
      </c>
      <c r="O41" s="1144">
        <v>13300</v>
      </c>
      <c r="P41" s="1144">
        <v>13200</v>
      </c>
      <c r="Q41" s="1144">
        <v>100</v>
      </c>
      <c r="R41" s="1144">
        <v>100</v>
      </c>
      <c r="S41" s="1144">
        <v>100</v>
      </c>
      <c r="T41" s="1144">
        <v>0</v>
      </c>
      <c r="U41" s="1144">
        <v>2000</v>
      </c>
      <c r="V41" s="1144">
        <v>1400</v>
      </c>
      <c r="W41" s="1144">
        <v>700</v>
      </c>
      <c r="X41" s="1144">
        <v>2000</v>
      </c>
      <c r="Y41" s="1144">
        <v>0</v>
      </c>
      <c r="Z41" s="1144">
        <v>0</v>
      </c>
      <c r="AA41" s="1144">
        <v>0</v>
      </c>
      <c r="AB41" s="1144">
        <v>100</v>
      </c>
      <c r="AC41" s="1144">
        <v>100</v>
      </c>
      <c r="AD41" s="1144">
        <v>100</v>
      </c>
      <c r="AE41" s="1144">
        <v>400</v>
      </c>
      <c r="AF41" s="1144">
        <v>300</v>
      </c>
      <c r="AG41" s="1144">
        <v>100</v>
      </c>
      <c r="AH41" s="1144">
        <v>500</v>
      </c>
      <c r="AI41" s="1144">
        <v>300</v>
      </c>
      <c r="AJ41" s="1144">
        <v>100</v>
      </c>
      <c r="AK41" s="1144">
        <v>0</v>
      </c>
      <c r="AL41" s="1144">
        <v>200</v>
      </c>
      <c r="AM41" s="1144">
        <v>100</v>
      </c>
      <c r="AN41" s="1144">
        <v>0</v>
      </c>
      <c r="AO41" s="1144">
        <v>0</v>
      </c>
      <c r="AP41" s="1144">
        <v>200</v>
      </c>
      <c r="AQ41" s="1144">
        <v>200</v>
      </c>
      <c r="AR41" s="1144">
        <v>0</v>
      </c>
      <c r="AS41" s="1144">
        <v>0</v>
      </c>
      <c r="AT41" s="1144">
        <v>400</v>
      </c>
      <c r="AU41" s="1144">
        <v>400</v>
      </c>
      <c r="AV41" s="1144">
        <v>8400</v>
      </c>
      <c r="AW41" s="1145" t="s">
        <v>34</v>
      </c>
      <c r="AX41" s="1144">
        <v>1100</v>
      </c>
      <c r="AY41" s="312"/>
    </row>
    <row r="42" spans="1:51" ht="12" customHeight="1">
      <c r="A42" s="322" t="s">
        <v>452</v>
      </c>
      <c r="B42" s="322" t="s">
        <v>213</v>
      </c>
      <c r="C42" s="322" t="s">
        <v>25</v>
      </c>
      <c r="D42" s="322" t="s">
        <v>26</v>
      </c>
      <c r="E42" s="322"/>
      <c r="F42" s="321">
        <v>19</v>
      </c>
      <c r="H42" s="1150" t="s">
        <v>1554</v>
      </c>
      <c r="I42" s="1151"/>
      <c r="J42" s="1148"/>
      <c r="K42" s="1144">
        <v>39200</v>
      </c>
      <c r="L42" s="1144">
        <v>30800</v>
      </c>
      <c r="M42" s="1144">
        <v>26400</v>
      </c>
      <c r="N42" s="1144">
        <v>3600</v>
      </c>
      <c r="O42" s="1144">
        <v>18400</v>
      </c>
      <c r="P42" s="1144">
        <v>18200</v>
      </c>
      <c r="Q42" s="1144">
        <v>200</v>
      </c>
      <c r="R42" s="1144">
        <v>300</v>
      </c>
      <c r="S42" s="1144">
        <v>300</v>
      </c>
      <c r="T42" s="1144">
        <v>0</v>
      </c>
      <c r="U42" s="1144">
        <v>4100</v>
      </c>
      <c r="V42" s="1144">
        <v>3000</v>
      </c>
      <c r="W42" s="1144">
        <v>1000</v>
      </c>
      <c r="X42" s="1144">
        <v>4400</v>
      </c>
      <c r="Y42" s="1144">
        <v>100</v>
      </c>
      <c r="Z42" s="1144">
        <v>100</v>
      </c>
      <c r="AA42" s="1144">
        <v>0</v>
      </c>
      <c r="AB42" s="1144">
        <v>0</v>
      </c>
      <c r="AC42" s="1144">
        <v>0</v>
      </c>
      <c r="AD42" s="1144">
        <v>0</v>
      </c>
      <c r="AE42" s="1144">
        <v>900</v>
      </c>
      <c r="AF42" s="1144">
        <v>700</v>
      </c>
      <c r="AG42" s="1144">
        <v>100</v>
      </c>
      <c r="AH42" s="1144">
        <v>1700</v>
      </c>
      <c r="AI42" s="1144">
        <v>1300</v>
      </c>
      <c r="AJ42" s="1144">
        <v>400</v>
      </c>
      <c r="AK42" s="1144">
        <v>0</v>
      </c>
      <c r="AL42" s="1144">
        <v>200</v>
      </c>
      <c r="AM42" s="1144">
        <v>0</v>
      </c>
      <c r="AN42" s="1144">
        <v>0</v>
      </c>
      <c r="AO42" s="1145" t="s">
        <v>34</v>
      </c>
      <c r="AP42" s="1144">
        <v>600</v>
      </c>
      <c r="AQ42" s="1144">
        <v>500</v>
      </c>
      <c r="AR42" s="1144">
        <v>0</v>
      </c>
      <c r="AS42" s="1144">
        <v>100</v>
      </c>
      <c r="AT42" s="1144">
        <v>600</v>
      </c>
      <c r="AU42" s="1144">
        <v>300</v>
      </c>
      <c r="AV42" s="1144">
        <v>8100</v>
      </c>
      <c r="AW42" s="1145" t="s">
        <v>34</v>
      </c>
      <c r="AX42" s="1144">
        <v>3600</v>
      </c>
      <c r="AY42" s="312"/>
    </row>
    <row r="43" spans="1:51" ht="12" customHeight="1">
      <c r="A43" s="322" t="s">
        <v>452</v>
      </c>
      <c r="B43" s="322" t="s">
        <v>213</v>
      </c>
      <c r="C43" s="322" t="s">
        <v>25</v>
      </c>
      <c r="D43" s="322" t="s">
        <v>26</v>
      </c>
      <c r="E43" s="322"/>
      <c r="F43" s="321">
        <v>20</v>
      </c>
      <c r="H43" s="1150" t="s">
        <v>1555</v>
      </c>
      <c r="I43" s="1151"/>
      <c r="J43" s="1148"/>
      <c r="K43" s="1144">
        <v>47800</v>
      </c>
      <c r="L43" s="1144">
        <v>36800</v>
      </c>
      <c r="M43" s="1144">
        <v>29700</v>
      </c>
      <c r="N43" s="1144">
        <v>3800</v>
      </c>
      <c r="O43" s="1144">
        <v>19200</v>
      </c>
      <c r="P43" s="1144">
        <v>18500</v>
      </c>
      <c r="Q43" s="1144">
        <v>800</v>
      </c>
      <c r="R43" s="1144">
        <v>400</v>
      </c>
      <c r="S43" s="1144">
        <v>200</v>
      </c>
      <c r="T43" s="1144">
        <v>200</v>
      </c>
      <c r="U43" s="1144">
        <v>6300</v>
      </c>
      <c r="V43" s="1144">
        <v>3900</v>
      </c>
      <c r="W43" s="1144">
        <v>2400</v>
      </c>
      <c r="X43" s="1144">
        <v>7100</v>
      </c>
      <c r="Y43" s="1144">
        <v>100</v>
      </c>
      <c r="Z43" s="1144">
        <v>100</v>
      </c>
      <c r="AA43" s="1144">
        <v>0</v>
      </c>
      <c r="AB43" s="1144">
        <v>200</v>
      </c>
      <c r="AC43" s="1144">
        <v>200</v>
      </c>
      <c r="AD43" s="1144">
        <v>100</v>
      </c>
      <c r="AE43" s="1144">
        <v>2200</v>
      </c>
      <c r="AF43" s="1144">
        <v>1900</v>
      </c>
      <c r="AG43" s="1144">
        <v>300</v>
      </c>
      <c r="AH43" s="1144">
        <v>2400</v>
      </c>
      <c r="AI43" s="1144">
        <v>1900</v>
      </c>
      <c r="AJ43" s="1144">
        <v>500</v>
      </c>
      <c r="AK43" s="1144">
        <v>0</v>
      </c>
      <c r="AL43" s="1144">
        <v>300</v>
      </c>
      <c r="AM43" s="1144">
        <v>0</v>
      </c>
      <c r="AN43" s="1144">
        <v>0</v>
      </c>
      <c r="AO43" s="1144">
        <v>0</v>
      </c>
      <c r="AP43" s="1144">
        <v>700</v>
      </c>
      <c r="AQ43" s="1144">
        <v>600</v>
      </c>
      <c r="AR43" s="1144">
        <v>100</v>
      </c>
      <c r="AS43" s="1144">
        <v>200</v>
      </c>
      <c r="AT43" s="1144">
        <v>900</v>
      </c>
      <c r="AU43" s="1144">
        <v>400</v>
      </c>
      <c r="AV43" s="1144">
        <v>10500</v>
      </c>
      <c r="AW43" s="1145" t="s">
        <v>34</v>
      </c>
      <c r="AX43" s="1144">
        <v>9500</v>
      </c>
      <c r="AY43" s="312"/>
    </row>
    <row r="44" spans="1:51" ht="12" customHeight="1">
      <c r="A44" s="322" t="s">
        <v>452</v>
      </c>
      <c r="B44" s="322" t="s">
        <v>213</v>
      </c>
      <c r="C44" s="322" t="s">
        <v>25</v>
      </c>
      <c r="D44" s="322" t="s">
        <v>26</v>
      </c>
      <c r="E44" s="322"/>
      <c r="F44" s="321">
        <v>21</v>
      </c>
      <c r="H44" s="1150" t="s">
        <v>1556</v>
      </c>
      <c r="I44" s="1151"/>
      <c r="J44" s="1148"/>
      <c r="K44" s="1144">
        <v>54100</v>
      </c>
      <c r="L44" s="1144">
        <v>43600</v>
      </c>
      <c r="M44" s="1144">
        <v>30800</v>
      </c>
      <c r="N44" s="1144">
        <v>3700</v>
      </c>
      <c r="O44" s="1144">
        <v>19400</v>
      </c>
      <c r="P44" s="1144">
        <v>18600</v>
      </c>
      <c r="Q44" s="1144">
        <v>800</v>
      </c>
      <c r="R44" s="1144">
        <v>700</v>
      </c>
      <c r="S44" s="1144">
        <v>400</v>
      </c>
      <c r="T44" s="1144">
        <v>300</v>
      </c>
      <c r="U44" s="1144">
        <v>7100</v>
      </c>
      <c r="V44" s="1144">
        <v>4000</v>
      </c>
      <c r="W44" s="1144">
        <v>3100</v>
      </c>
      <c r="X44" s="1144">
        <v>12700</v>
      </c>
      <c r="Y44" s="1144">
        <v>400</v>
      </c>
      <c r="Z44" s="1144">
        <v>300</v>
      </c>
      <c r="AA44" s="1144">
        <v>100</v>
      </c>
      <c r="AB44" s="1144">
        <v>800</v>
      </c>
      <c r="AC44" s="1144">
        <v>600</v>
      </c>
      <c r="AD44" s="1144">
        <v>200</v>
      </c>
      <c r="AE44" s="1144">
        <v>3400</v>
      </c>
      <c r="AF44" s="1144">
        <v>3000</v>
      </c>
      <c r="AG44" s="1144">
        <v>400</v>
      </c>
      <c r="AH44" s="1144">
        <v>4800</v>
      </c>
      <c r="AI44" s="1144">
        <v>4100</v>
      </c>
      <c r="AJ44" s="1144">
        <v>700</v>
      </c>
      <c r="AK44" s="1144">
        <v>0</v>
      </c>
      <c r="AL44" s="1144">
        <v>700</v>
      </c>
      <c r="AM44" s="1144">
        <v>200</v>
      </c>
      <c r="AN44" s="1144">
        <v>200</v>
      </c>
      <c r="AO44" s="1144">
        <v>100</v>
      </c>
      <c r="AP44" s="1144">
        <v>900</v>
      </c>
      <c r="AQ44" s="1144">
        <v>800</v>
      </c>
      <c r="AR44" s="1144">
        <v>100</v>
      </c>
      <c r="AS44" s="1144">
        <v>200</v>
      </c>
      <c r="AT44" s="1144">
        <v>1400</v>
      </c>
      <c r="AU44" s="1144">
        <v>200</v>
      </c>
      <c r="AV44" s="1144">
        <v>10300</v>
      </c>
      <c r="AW44" s="1145" t="s">
        <v>34</v>
      </c>
      <c r="AX44" s="1144">
        <v>16200</v>
      </c>
      <c r="AY44" s="312"/>
    </row>
    <row r="45" spans="1:51" ht="12" customHeight="1">
      <c r="A45" s="322" t="s">
        <v>452</v>
      </c>
      <c r="B45" s="322" t="s">
        <v>213</v>
      </c>
      <c r="C45" s="322" t="s">
        <v>25</v>
      </c>
      <c r="D45" s="322" t="s">
        <v>26</v>
      </c>
      <c r="E45" s="322"/>
      <c r="F45" s="321">
        <v>22</v>
      </c>
      <c r="H45" s="1150" t="s">
        <v>1557</v>
      </c>
      <c r="I45" s="1151"/>
      <c r="J45" s="1148"/>
      <c r="K45" s="1144">
        <v>65900</v>
      </c>
      <c r="L45" s="1144">
        <v>53000</v>
      </c>
      <c r="M45" s="1144">
        <v>33000</v>
      </c>
      <c r="N45" s="1144">
        <v>6800</v>
      </c>
      <c r="O45" s="1144">
        <v>17700</v>
      </c>
      <c r="P45" s="1144">
        <v>16500</v>
      </c>
      <c r="Q45" s="1144">
        <v>1200</v>
      </c>
      <c r="R45" s="1144">
        <v>1100</v>
      </c>
      <c r="S45" s="1144">
        <v>800</v>
      </c>
      <c r="T45" s="1144">
        <v>300</v>
      </c>
      <c r="U45" s="1144">
        <v>7500</v>
      </c>
      <c r="V45" s="1144">
        <v>3600</v>
      </c>
      <c r="W45" s="1144">
        <v>3900</v>
      </c>
      <c r="X45" s="1144">
        <v>20000</v>
      </c>
      <c r="Y45" s="1144">
        <v>1200</v>
      </c>
      <c r="Z45" s="1144">
        <v>1100</v>
      </c>
      <c r="AA45" s="1144">
        <v>100</v>
      </c>
      <c r="AB45" s="1144">
        <v>2200</v>
      </c>
      <c r="AC45" s="1144">
        <v>1900</v>
      </c>
      <c r="AD45" s="1144">
        <v>400</v>
      </c>
      <c r="AE45" s="1144">
        <v>4500</v>
      </c>
      <c r="AF45" s="1144">
        <v>4100</v>
      </c>
      <c r="AG45" s="1144">
        <v>400</v>
      </c>
      <c r="AH45" s="1144">
        <v>7300</v>
      </c>
      <c r="AI45" s="1144">
        <v>6000</v>
      </c>
      <c r="AJ45" s="1144">
        <v>1300</v>
      </c>
      <c r="AK45" s="1145" t="s">
        <v>34</v>
      </c>
      <c r="AL45" s="1144">
        <v>700</v>
      </c>
      <c r="AM45" s="1144">
        <v>500</v>
      </c>
      <c r="AN45" s="1144">
        <v>400</v>
      </c>
      <c r="AO45" s="1144">
        <v>100</v>
      </c>
      <c r="AP45" s="1144">
        <v>1700</v>
      </c>
      <c r="AQ45" s="1144">
        <v>1500</v>
      </c>
      <c r="AR45" s="1144">
        <v>200</v>
      </c>
      <c r="AS45" s="1144">
        <v>200</v>
      </c>
      <c r="AT45" s="1144">
        <v>1600</v>
      </c>
      <c r="AU45" s="1144">
        <v>200</v>
      </c>
      <c r="AV45" s="1144">
        <v>12600</v>
      </c>
      <c r="AW45" s="1145" t="s">
        <v>34</v>
      </c>
      <c r="AX45" s="1144">
        <v>24000</v>
      </c>
      <c r="AY45" s="312"/>
    </row>
    <row r="46" spans="1:51" ht="12" customHeight="1">
      <c r="A46" s="322" t="s">
        <v>452</v>
      </c>
      <c r="B46" s="322" t="s">
        <v>213</v>
      </c>
      <c r="C46" s="322" t="s">
        <v>25</v>
      </c>
      <c r="D46" s="322" t="s">
        <v>26</v>
      </c>
      <c r="E46" s="322"/>
      <c r="F46" s="321">
        <v>23</v>
      </c>
      <c r="H46" s="1150" t="s">
        <v>1558</v>
      </c>
      <c r="I46" s="1151"/>
      <c r="J46" s="1148"/>
      <c r="K46" s="1144">
        <v>74900</v>
      </c>
      <c r="L46" s="1144">
        <v>60400</v>
      </c>
      <c r="M46" s="1144">
        <v>35000</v>
      </c>
      <c r="N46" s="1144">
        <v>11900</v>
      </c>
      <c r="O46" s="1144">
        <v>15200</v>
      </c>
      <c r="P46" s="1144">
        <v>14600</v>
      </c>
      <c r="Q46" s="1144">
        <v>500</v>
      </c>
      <c r="R46" s="1144">
        <v>1100</v>
      </c>
      <c r="S46" s="1144">
        <v>800</v>
      </c>
      <c r="T46" s="1144">
        <v>300</v>
      </c>
      <c r="U46" s="1144">
        <v>6800</v>
      </c>
      <c r="V46" s="1144">
        <v>3000</v>
      </c>
      <c r="W46" s="1144">
        <v>3800</v>
      </c>
      <c r="X46" s="1144">
        <v>25400</v>
      </c>
      <c r="Y46" s="1144">
        <v>1700</v>
      </c>
      <c r="Z46" s="1144">
        <v>1500</v>
      </c>
      <c r="AA46" s="1144">
        <v>200</v>
      </c>
      <c r="AB46" s="1144">
        <v>5100</v>
      </c>
      <c r="AC46" s="1144">
        <v>4300</v>
      </c>
      <c r="AD46" s="1144">
        <v>800</v>
      </c>
      <c r="AE46" s="1144">
        <v>3900</v>
      </c>
      <c r="AF46" s="1144">
        <v>3200</v>
      </c>
      <c r="AG46" s="1144">
        <v>700</v>
      </c>
      <c r="AH46" s="1144">
        <v>7800</v>
      </c>
      <c r="AI46" s="1144">
        <v>6400</v>
      </c>
      <c r="AJ46" s="1144">
        <v>1400</v>
      </c>
      <c r="AK46" s="1144">
        <v>300</v>
      </c>
      <c r="AL46" s="1144">
        <v>1300</v>
      </c>
      <c r="AM46" s="1144">
        <v>700</v>
      </c>
      <c r="AN46" s="1144">
        <v>600</v>
      </c>
      <c r="AO46" s="1144">
        <v>100</v>
      </c>
      <c r="AP46" s="1144">
        <v>2800</v>
      </c>
      <c r="AQ46" s="1144">
        <v>2200</v>
      </c>
      <c r="AR46" s="1144">
        <v>500</v>
      </c>
      <c r="AS46" s="1144">
        <v>300</v>
      </c>
      <c r="AT46" s="1144">
        <v>1600</v>
      </c>
      <c r="AU46" s="1144">
        <v>200</v>
      </c>
      <c r="AV46" s="1144">
        <v>14200</v>
      </c>
      <c r="AW46" s="1145" t="s">
        <v>34</v>
      </c>
      <c r="AX46" s="1144">
        <v>26900</v>
      </c>
      <c r="AY46" s="312"/>
    </row>
    <row r="47" spans="1:51" ht="12" customHeight="1">
      <c r="A47" s="322" t="s">
        <v>452</v>
      </c>
      <c r="B47" s="322" t="s">
        <v>213</v>
      </c>
      <c r="C47" s="322" t="s">
        <v>25</v>
      </c>
      <c r="D47" s="322" t="s">
        <v>26</v>
      </c>
      <c r="E47" s="322"/>
      <c r="F47" s="321">
        <v>24</v>
      </c>
      <c r="H47" s="1150" t="s">
        <v>1559</v>
      </c>
      <c r="I47" s="1151"/>
      <c r="J47" s="1148"/>
      <c r="K47" s="1144">
        <v>89400</v>
      </c>
      <c r="L47" s="1144">
        <v>71300</v>
      </c>
      <c r="M47" s="1144">
        <v>44300</v>
      </c>
      <c r="N47" s="1144">
        <v>19500</v>
      </c>
      <c r="O47" s="1144">
        <v>17500</v>
      </c>
      <c r="P47" s="1144">
        <v>17300</v>
      </c>
      <c r="Q47" s="1144">
        <v>300</v>
      </c>
      <c r="R47" s="1144">
        <v>1100</v>
      </c>
      <c r="S47" s="1144">
        <v>800</v>
      </c>
      <c r="T47" s="1144">
        <v>300</v>
      </c>
      <c r="U47" s="1144">
        <v>6200</v>
      </c>
      <c r="V47" s="1144">
        <v>3100</v>
      </c>
      <c r="W47" s="1144">
        <v>3100</v>
      </c>
      <c r="X47" s="1144">
        <v>27000</v>
      </c>
      <c r="Y47" s="1144">
        <v>2100</v>
      </c>
      <c r="Z47" s="1144">
        <v>1600</v>
      </c>
      <c r="AA47" s="1144">
        <v>500</v>
      </c>
      <c r="AB47" s="1144">
        <v>6200</v>
      </c>
      <c r="AC47" s="1144">
        <v>5200</v>
      </c>
      <c r="AD47" s="1144">
        <v>1000</v>
      </c>
      <c r="AE47" s="1144">
        <v>4100</v>
      </c>
      <c r="AF47" s="1144">
        <v>3500</v>
      </c>
      <c r="AG47" s="1144">
        <v>600</v>
      </c>
      <c r="AH47" s="1144">
        <v>6000</v>
      </c>
      <c r="AI47" s="1144">
        <v>5000</v>
      </c>
      <c r="AJ47" s="1144">
        <v>1000</v>
      </c>
      <c r="AK47" s="1144">
        <v>400</v>
      </c>
      <c r="AL47" s="1144">
        <v>1300</v>
      </c>
      <c r="AM47" s="1144">
        <v>800</v>
      </c>
      <c r="AN47" s="1144">
        <v>700</v>
      </c>
      <c r="AO47" s="1144">
        <v>100</v>
      </c>
      <c r="AP47" s="1144">
        <v>4000</v>
      </c>
      <c r="AQ47" s="1144">
        <v>3300</v>
      </c>
      <c r="AR47" s="1144">
        <v>600</v>
      </c>
      <c r="AS47" s="1144">
        <v>700</v>
      </c>
      <c r="AT47" s="1144">
        <v>1500</v>
      </c>
      <c r="AU47" s="1144">
        <v>200</v>
      </c>
      <c r="AV47" s="1144">
        <v>17800</v>
      </c>
      <c r="AW47" s="1144">
        <v>200</v>
      </c>
      <c r="AX47" s="1144">
        <v>26300</v>
      </c>
      <c r="AY47" s="312"/>
    </row>
    <row r="48" spans="1:51" ht="12" customHeight="1">
      <c r="A48" s="322" t="s">
        <v>452</v>
      </c>
      <c r="B48" s="322" t="s">
        <v>213</v>
      </c>
      <c r="C48" s="322" t="s">
        <v>25</v>
      </c>
      <c r="D48" s="322" t="s">
        <v>26</v>
      </c>
      <c r="E48" s="322"/>
      <c r="F48" s="321">
        <v>25</v>
      </c>
      <c r="H48" s="1150" t="s">
        <v>1560</v>
      </c>
      <c r="I48" s="1151"/>
      <c r="J48" s="1148"/>
      <c r="K48" s="1144">
        <v>67400</v>
      </c>
      <c r="L48" s="1144">
        <v>53800</v>
      </c>
      <c r="M48" s="1144">
        <v>37700</v>
      </c>
      <c r="N48" s="1144">
        <v>19800</v>
      </c>
      <c r="O48" s="1144">
        <v>13200</v>
      </c>
      <c r="P48" s="1144">
        <v>13200</v>
      </c>
      <c r="Q48" s="1144">
        <v>0</v>
      </c>
      <c r="R48" s="1144">
        <v>1200</v>
      </c>
      <c r="S48" s="1144">
        <v>1100</v>
      </c>
      <c r="T48" s="1144">
        <v>100</v>
      </c>
      <c r="U48" s="1144">
        <v>3400</v>
      </c>
      <c r="V48" s="1144">
        <v>2300</v>
      </c>
      <c r="W48" s="1144">
        <v>1200</v>
      </c>
      <c r="X48" s="1144">
        <v>16100</v>
      </c>
      <c r="Y48" s="1144">
        <v>800</v>
      </c>
      <c r="Z48" s="1144">
        <v>600</v>
      </c>
      <c r="AA48" s="1144">
        <v>200</v>
      </c>
      <c r="AB48" s="1144">
        <v>3300</v>
      </c>
      <c r="AC48" s="1144">
        <v>2700</v>
      </c>
      <c r="AD48" s="1144">
        <v>700</v>
      </c>
      <c r="AE48" s="1144">
        <v>3200</v>
      </c>
      <c r="AF48" s="1144">
        <v>2800</v>
      </c>
      <c r="AG48" s="1144">
        <v>400</v>
      </c>
      <c r="AH48" s="1144">
        <v>2600</v>
      </c>
      <c r="AI48" s="1144">
        <v>2100</v>
      </c>
      <c r="AJ48" s="1144">
        <v>500</v>
      </c>
      <c r="AK48" s="1144">
        <v>200</v>
      </c>
      <c r="AL48" s="1144">
        <v>1700</v>
      </c>
      <c r="AM48" s="1144">
        <v>400</v>
      </c>
      <c r="AN48" s="1144">
        <v>200</v>
      </c>
      <c r="AO48" s="1144">
        <v>100</v>
      </c>
      <c r="AP48" s="1144">
        <v>2300</v>
      </c>
      <c r="AQ48" s="1144">
        <v>2000</v>
      </c>
      <c r="AR48" s="1144">
        <v>300</v>
      </c>
      <c r="AS48" s="1144">
        <v>500</v>
      </c>
      <c r="AT48" s="1144">
        <v>1100</v>
      </c>
      <c r="AU48" s="1144">
        <v>200</v>
      </c>
      <c r="AV48" s="1144">
        <v>13200</v>
      </c>
      <c r="AW48" s="1144">
        <v>18100</v>
      </c>
      <c r="AX48" s="1144">
        <v>67400</v>
      </c>
      <c r="AY48" s="312"/>
    </row>
    <row r="49" spans="1:51" ht="12" customHeight="1">
      <c r="A49" s="322" t="s">
        <v>452</v>
      </c>
      <c r="B49" s="322" t="s">
        <v>213</v>
      </c>
      <c r="C49" s="322" t="s">
        <v>25</v>
      </c>
      <c r="D49" s="322" t="s">
        <v>26</v>
      </c>
      <c r="E49" s="322"/>
      <c r="F49" s="321">
        <v>26</v>
      </c>
      <c r="H49" s="1150" t="s">
        <v>1561</v>
      </c>
      <c r="I49" s="1151"/>
      <c r="J49" s="1148"/>
      <c r="K49" s="1144">
        <v>55300</v>
      </c>
      <c r="L49" s="1144">
        <v>41100</v>
      </c>
      <c r="M49" s="1144">
        <v>31500</v>
      </c>
      <c r="N49" s="1144">
        <v>18900</v>
      </c>
      <c r="O49" s="1144">
        <v>9400</v>
      </c>
      <c r="P49" s="1144">
        <v>9300</v>
      </c>
      <c r="Q49" s="1144">
        <v>0</v>
      </c>
      <c r="R49" s="1144">
        <v>900</v>
      </c>
      <c r="S49" s="1144">
        <v>900</v>
      </c>
      <c r="T49" s="1144">
        <v>0</v>
      </c>
      <c r="U49" s="1144">
        <v>2300</v>
      </c>
      <c r="V49" s="1144">
        <v>2000</v>
      </c>
      <c r="W49" s="1144">
        <v>300</v>
      </c>
      <c r="X49" s="1144">
        <v>9600</v>
      </c>
      <c r="Y49" s="1144">
        <v>700</v>
      </c>
      <c r="Z49" s="1144">
        <v>500</v>
      </c>
      <c r="AA49" s="1144">
        <v>200</v>
      </c>
      <c r="AB49" s="1144">
        <v>1100</v>
      </c>
      <c r="AC49" s="1144">
        <v>900</v>
      </c>
      <c r="AD49" s="1144">
        <v>200</v>
      </c>
      <c r="AE49" s="1144">
        <v>3100</v>
      </c>
      <c r="AF49" s="1144">
        <v>2600</v>
      </c>
      <c r="AG49" s="1144">
        <v>500</v>
      </c>
      <c r="AH49" s="1144">
        <v>600</v>
      </c>
      <c r="AI49" s="1144">
        <v>500</v>
      </c>
      <c r="AJ49" s="1144">
        <v>200</v>
      </c>
      <c r="AK49" s="1144">
        <v>300</v>
      </c>
      <c r="AL49" s="1144">
        <v>1800</v>
      </c>
      <c r="AM49" s="1144">
        <v>100</v>
      </c>
      <c r="AN49" s="1144">
        <v>100</v>
      </c>
      <c r="AO49" s="1145" t="s">
        <v>34</v>
      </c>
      <c r="AP49" s="1144">
        <v>900</v>
      </c>
      <c r="AQ49" s="1144">
        <v>700</v>
      </c>
      <c r="AR49" s="1144">
        <v>200</v>
      </c>
      <c r="AS49" s="1144">
        <v>300</v>
      </c>
      <c r="AT49" s="1144">
        <v>600</v>
      </c>
      <c r="AU49" s="1144">
        <v>100</v>
      </c>
      <c r="AV49" s="1144">
        <v>14000</v>
      </c>
      <c r="AW49" s="1144">
        <v>18700</v>
      </c>
      <c r="AX49" s="1144">
        <v>55300</v>
      </c>
      <c r="AY49" s="312"/>
    </row>
    <row r="50" spans="1:51" ht="12" customHeight="1">
      <c r="A50" s="322" t="s">
        <v>452</v>
      </c>
      <c r="B50" s="322" t="s">
        <v>213</v>
      </c>
      <c r="C50" s="322" t="s">
        <v>25</v>
      </c>
      <c r="D50" s="322" t="s">
        <v>26</v>
      </c>
      <c r="E50" s="322"/>
      <c r="F50" s="321">
        <v>27</v>
      </c>
      <c r="H50" s="1150" t="s">
        <v>1562</v>
      </c>
      <c r="I50" s="1151" t="s">
        <v>1535</v>
      </c>
      <c r="J50" s="1148"/>
      <c r="K50" s="1144">
        <v>98600</v>
      </c>
      <c r="L50" s="1144">
        <v>62900</v>
      </c>
      <c r="M50" s="1144">
        <v>50800</v>
      </c>
      <c r="N50" s="1144">
        <v>31400</v>
      </c>
      <c r="O50" s="1144">
        <v>11600</v>
      </c>
      <c r="P50" s="1144">
        <v>11600</v>
      </c>
      <c r="Q50" s="1145" t="s">
        <v>34</v>
      </c>
      <c r="R50" s="1144">
        <v>2300</v>
      </c>
      <c r="S50" s="1144">
        <v>2300</v>
      </c>
      <c r="T50" s="1145" t="s">
        <v>34</v>
      </c>
      <c r="U50" s="1144">
        <v>5500</v>
      </c>
      <c r="V50" s="1144">
        <v>5500</v>
      </c>
      <c r="W50" s="1144">
        <v>0</v>
      </c>
      <c r="X50" s="1144">
        <v>12000</v>
      </c>
      <c r="Y50" s="1144">
        <v>1300</v>
      </c>
      <c r="Z50" s="1144">
        <v>1200</v>
      </c>
      <c r="AA50" s="1144">
        <v>200</v>
      </c>
      <c r="AB50" s="1144">
        <v>700</v>
      </c>
      <c r="AC50" s="1144">
        <v>500</v>
      </c>
      <c r="AD50" s="1144">
        <v>200</v>
      </c>
      <c r="AE50" s="1144">
        <v>3500</v>
      </c>
      <c r="AF50" s="1144">
        <v>3100</v>
      </c>
      <c r="AG50" s="1144">
        <v>400</v>
      </c>
      <c r="AH50" s="1144">
        <v>800</v>
      </c>
      <c r="AI50" s="1144">
        <v>600</v>
      </c>
      <c r="AJ50" s="1144">
        <v>100</v>
      </c>
      <c r="AK50" s="1144">
        <v>700</v>
      </c>
      <c r="AL50" s="1144">
        <v>2100</v>
      </c>
      <c r="AM50" s="1144">
        <v>300</v>
      </c>
      <c r="AN50" s="1144">
        <v>200</v>
      </c>
      <c r="AO50" s="1145" t="s">
        <v>34</v>
      </c>
      <c r="AP50" s="1144">
        <v>400</v>
      </c>
      <c r="AQ50" s="1144">
        <v>400</v>
      </c>
      <c r="AR50" s="1144">
        <v>0</v>
      </c>
      <c r="AS50" s="1144">
        <v>600</v>
      </c>
      <c r="AT50" s="1144">
        <v>1700</v>
      </c>
      <c r="AU50" s="1144">
        <v>100</v>
      </c>
      <c r="AV50" s="1144">
        <v>35400</v>
      </c>
      <c r="AW50" s="1144">
        <v>31300</v>
      </c>
      <c r="AX50" s="1144">
        <v>98600</v>
      </c>
      <c r="AY50" s="312"/>
    </row>
    <row r="51" spans="1:51" ht="12" customHeight="1">
      <c r="A51" s="322" t="s">
        <v>452</v>
      </c>
      <c r="B51" s="322" t="s">
        <v>213</v>
      </c>
      <c r="C51" s="322" t="s">
        <v>25</v>
      </c>
      <c r="D51" s="322" t="s">
        <v>26</v>
      </c>
      <c r="E51" s="322"/>
      <c r="F51" s="321">
        <v>28</v>
      </c>
      <c r="H51" s="1150" t="s">
        <v>1563</v>
      </c>
      <c r="I51" s="1151" t="s">
        <v>1564</v>
      </c>
      <c r="J51" s="1148"/>
      <c r="K51" s="1144">
        <v>28700</v>
      </c>
      <c r="L51" s="1144">
        <v>2400</v>
      </c>
      <c r="M51" s="1144">
        <v>2200</v>
      </c>
      <c r="N51" s="1144">
        <v>1100</v>
      </c>
      <c r="O51" s="1144">
        <v>600</v>
      </c>
      <c r="P51" s="1144">
        <v>600</v>
      </c>
      <c r="Q51" s="1145" t="s">
        <v>34</v>
      </c>
      <c r="R51" s="1144">
        <v>200</v>
      </c>
      <c r="S51" s="1144">
        <v>200</v>
      </c>
      <c r="T51" s="1145" t="s">
        <v>34</v>
      </c>
      <c r="U51" s="1144">
        <v>300</v>
      </c>
      <c r="V51" s="1144">
        <v>200</v>
      </c>
      <c r="W51" s="1144">
        <v>100</v>
      </c>
      <c r="X51" s="1144">
        <v>200</v>
      </c>
      <c r="Y51" s="1144">
        <v>0</v>
      </c>
      <c r="Z51" s="1144">
        <v>0</v>
      </c>
      <c r="AA51" s="1145" t="s">
        <v>34</v>
      </c>
      <c r="AB51" s="1144">
        <v>0</v>
      </c>
      <c r="AC51" s="1144">
        <v>0</v>
      </c>
      <c r="AD51" s="1145" t="s">
        <v>34</v>
      </c>
      <c r="AE51" s="1145" t="s">
        <v>34</v>
      </c>
      <c r="AF51" s="1145" t="s">
        <v>34</v>
      </c>
      <c r="AG51" s="1145" t="s">
        <v>34</v>
      </c>
      <c r="AH51" s="1144">
        <v>100</v>
      </c>
      <c r="AI51" s="1144">
        <v>100</v>
      </c>
      <c r="AJ51" s="1144">
        <v>0</v>
      </c>
      <c r="AK51" s="1145" t="s">
        <v>34</v>
      </c>
      <c r="AL51" s="1145" t="s">
        <v>34</v>
      </c>
      <c r="AM51" s="1145" t="s">
        <v>34</v>
      </c>
      <c r="AN51" s="1145" t="s">
        <v>34</v>
      </c>
      <c r="AO51" s="1145" t="s">
        <v>34</v>
      </c>
      <c r="AP51" s="1145" t="s">
        <v>34</v>
      </c>
      <c r="AQ51" s="1145" t="s">
        <v>34</v>
      </c>
      <c r="AR51" s="1145" t="s">
        <v>34</v>
      </c>
      <c r="AS51" s="1144">
        <v>0</v>
      </c>
      <c r="AT51" s="1144">
        <v>0</v>
      </c>
      <c r="AU51" s="1145" t="s">
        <v>34</v>
      </c>
      <c r="AV51" s="1144">
        <v>20700</v>
      </c>
      <c r="AW51" s="1145" t="s">
        <v>34</v>
      </c>
      <c r="AX51" s="1145" t="s">
        <v>34</v>
      </c>
      <c r="AY51" s="312"/>
    </row>
    <row r="52" spans="1:51" ht="12" customHeight="1">
      <c r="A52" s="322" t="s">
        <v>452</v>
      </c>
      <c r="B52" s="322" t="s">
        <v>213</v>
      </c>
      <c r="C52" s="322" t="s">
        <v>25</v>
      </c>
      <c r="D52" s="322" t="s">
        <v>26</v>
      </c>
      <c r="E52" s="322"/>
      <c r="F52" s="321">
        <v>29</v>
      </c>
      <c r="H52" s="1150" t="s">
        <v>1567</v>
      </c>
      <c r="I52" s="1151" t="s">
        <v>74</v>
      </c>
      <c r="J52" s="1148"/>
      <c r="K52" s="1144">
        <v>456300</v>
      </c>
      <c r="L52" s="1144">
        <v>381000</v>
      </c>
      <c r="M52" s="1144">
        <v>251300</v>
      </c>
      <c r="N52" s="1144">
        <v>98100</v>
      </c>
      <c r="O52" s="1144">
        <v>113400</v>
      </c>
      <c r="P52" s="1144">
        <v>109700</v>
      </c>
      <c r="Q52" s="1144">
        <v>3700</v>
      </c>
      <c r="R52" s="1144">
        <v>7200</v>
      </c>
      <c r="S52" s="1144">
        <v>5800</v>
      </c>
      <c r="T52" s="1144">
        <v>1300</v>
      </c>
      <c r="U52" s="1144">
        <v>32600</v>
      </c>
      <c r="V52" s="1144">
        <v>16300</v>
      </c>
      <c r="W52" s="1144">
        <v>16400</v>
      </c>
      <c r="X52" s="1144">
        <v>129800</v>
      </c>
      <c r="Y52" s="1144">
        <v>8200</v>
      </c>
      <c r="Z52" s="1144">
        <v>6800</v>
      </c>
      <c r="AA52" s="1144">
        <v>1400</v>
      </c>
      <c r="AB52" s="1144">
        <v>18400</v>
      </c>
      <c r="AC52" s="1144">
        <v>15100</v>
      </c>
      <c r="AD52" s="1144">
        <v>3200</v>
      </c>
      <c r="AE52" s="1144">
        <v>28700</v>
      </c>
      <c r="AF52" s="1144">
        <v>24900</v>
      </c>
      <c r="AG52" s="1144">
        <v>3800</v>
      </c>
      <c r="AH52" s="1144">
        <v>33500</v>
      </c>
      <c r="AI52" s="1144">
        <v>27400</v>
      </c>
      <c r="AJ52" s="1144">
        <v>5900</v>
      </c>
      <c r="AK52" s="1144">
        <v>1800</v>
      </c>
      <c r="AL52" s="1144">
        <v>9700</v>
      </c>
      <c r="AM52" s="1144">
        <v>3000</v>
      </c>
      <c r="AN52" s="1144">
        <v>2100</v>
      </c>
      <c r="AO52" s="1144">
        <v>600</v>
      </c>
      <c r="AP52" s="1144">
        <v>14500</v>
      </c>
      <c r="AQ52" s="1144">
        <v>12100</v>
      </c>
      <c r="AR52" s="1144">
        <v>2100</v>
      </c>
      <c r="AS52" s="1144">
        <v>2400</v>
      </c>
      <c r="AT52" s="1144">
        <v>9600</v>
      </c>
      <c r="AU52" s="1144">
        <v>700</v>
      </c>
      <c r="AV52" s="1144">
        <v>72700</v>
      </c>
      <c r="AW52" s="1144">
        <v>60400</v>
      </c>
      <c r="AX52" s="1144">
        <v>288200</v>
      </c>
      <c r="AY52" s="312"/>
    </row>
    <row r="53" spans="1:51" ht="12" customHeight="1">
      <c r="A53" s="322" t="s">
        <v>452</v>
      </c>
      <c r="B53" s="322" t="s">
        <v>213</v>
      </c>
      <c r="C53" s="322" t="s">
        <v>25</v>
      </c>
      <c r="D53" s="322" t="s">
        <v>26</v>
      </c>
      <c r="E53" s="322"/>
      <c r="F53" s="321">
        <v>30</v>
      </c>
      <c r="H53" s="1150" t="s">
        <v>1552</v>
      </c>
      <c r="I53" s="1151" t="s">
        <v>20</v>
      </c>
      <c r="J53" s="1148"/>
      <c r="K53" s="1144">
        <v>300</v>
      </c>
      <c r="L53" s="1144">
        <v>200</v>
      </c>
      <c r="M53" s="1144">
        <v>100</v>
      </c>
      <c r="N53" s="1144">
        <v>0</v>
      </c>
      <c r="O53" s="1144">
        <v>100</v>
      </c>
      <c r="P53" s="1144">
        <v>100</v>
      </c>
      <c r="Q53" s="1144">
        <v>0</v>
      </c>
      <c r="R53" s="1145" t="s">
        <v>34</v>
      </c>
      <c r="S53" s="1145" t="s">
        <v>34</v>
      </c>
      <c r="T53" s="1145" t="s">
        <v>34</v>
      </c>
      <c r="U53" s="1144">
        <v>100</v>
      </c>
      <c r="V53" s="1145" t="s">
        <v>34</v>
      </c>
      <c r="W53" s="1144">
        <v>100</v>
      </c>
      <c r="X53" s="1144">
        <v>100</v>
      </c>
      <c r="Y53" s="1145" t="s">
        <v>34</v>
      </c>
      <c r="Z53" s="1145" t="s">
        <v>34</v>
      </c>
      <c r="AA53" s="1145" t="s">
        <v>34</v>
      </c>
      <c r="AB53" s="1145" t="s">
        <v>34</v>
      </c>
      <c r="AC53" s="1145" t="s">
        <v>34</v>
      </c>
      <c r="AD53" s="1145" t="s">
        <v>34</v>
      </c>
      <c r="AE53" s="1145" t="s">
        <v>34</v>
      </c>
      <c r="AF53" s="1145" t="s">
        <v>34</v>
      </c>
      <c r="AG53" s="1145" t="s">
        <v>34</v>
      </c>
      <c r="AH53" s="1144">
        <v>0</v>
      </c>
      <c r="AI53" s="1145" t="s">
        <v>34</v>
      </c>
      <c r="AJ53" s="1145" t="s">
        <v>34</v>
      </c>
      <c r="AK53" s="1145" t="s">
        <v>34</v>
      </c>
      <c r="AL53" s="1145" t="s">
        <v>34</v>
      </c>
      <c r="AM53" s="1145" t="s">
        <v>34</v>
      </c>
      <c r="AN53" s="1145" t="s">
        <v>34</v>
      </c>
      <c r="AO53" s="1145" t="s">
        <v>34</v>
      </c>
      <c r="AP53" s="1144">
        <v>0</v>
      </c>
      <c r="AQ53" s="1145" t="s">
        <v>34</v>
      </c>
      <c r="AR53" s="1144">
        <v>0</v>
      </c>
      <c r="AS53" s="1144">
        <v>0</v>
      </c>
      <c r="AT53" s="1144">
        <v>0</v>
      </c>
      <c r="AU53" s="1145" t="s">
        <v>34</v>
      </c>
      <c r="AV53" s="1144">
        <v>100</v>
      </c>
      <c r="AW53" s="1145" t="s">
        <v>34</v>
      </c>
      <c r="AX53" s="1144">
        <v>0</v>
      </c>
      <c r="AY53" s="312"/>
    </row>
    <row r="54" spans="1:51" ht="12" customHeight="1">
      <c r="A54" s="322" t="s">
        <v>452</v>
      </c>
      <c r="B54" s="322" t="s">
        <v>213</v>
      </c>
      <c r="C54" s="322" t="s">
        <v>25</v>
      </c>
      <c r="D54" s="322" t="s">
        <v>26</v>
      </c>
      <c r="E54" s="322"/>
      <c r="F54" s="321">
        <v>31</v>
      </c>
      <c r="H54" s="1150" t="s">
        <v>1771</v>
      </c>
      <c r="I54" s="1151"/>
      <c r="J54" s="1148"/>
      <c r="K54" s="1144">
        <v>2200</v>
      </c>
      <c r="L54" s="1144">
        <v>1900</v>
      </c>
      <c r="M54" s="1144">
        <v>1200</v>
      </c>
      <c r="N54" s="1144">
        <v>200</v>
      </c>
      <c r="O54" s="1144">
        <v>800</v>
      </c>
      <c r="P54" s="1144">
        <v>800</v>
      </c>
      <c r="Q54" s="1144">
        <v>0</v>
      </c>
      <c r="R54" s="1144">
        <v>0</v>
      </c>
      <c r="S54" s="1145" t="s">
        <v>34</v>
      </c>
      <c r="T54" s="1144">
        <v>0</v>
      </c>
      <c r="U54" s="1144">
        <v>200</v>
      </c>
      <c r="V54" s="1144">
        <v>0</v>
      </c>
      <c r="W54" s="1144">
        <v>100</v>
      </c>
      <c r="X54" s="1144">
        <v>700</v>
      </c>
      <c r="Y54" s="1145" t="s">
        <v>34</v>
      </c>
      <c r="Z54" s="1145" t="s">
        <v>34</v>
      </c>
      <c r="AA54" s="1145" t="s">
        <v>34</v>
      </c>
      <c r="AB54" s="1144">
        <v>0</v>
      </c>
      <c r="AC54" s="1144">
        <v>0</v>
      </c>
      <c r="AD54" s="1145" t="s">
        <v>34</v>
      </c>
      <c r="AE54" s="1144">
        <v>0</v>
      </c>
      <c r="AF54" s="1144">
        <v>0</v>
      </c>
      <c r="AG54" s="1145" t="s">
        <v>34</v>
      </c>
      <c r="AH54" s="1144">
        <v>200</v>
      </c>
      <c r="AI54" s="1144">
        <v>200</v>
      </c>
      <c r="AJ54" s="1144">
        <v>100</v>
      </c>
      <c r="AK54" s="1144">
        <v>0</v>
      </c>
      <c r="AL54" s="1144">
        <v>0</v>
      </c>
      <c r="AM54" s="1144">
        <v>0</v>
      </c>
      <c r="AN54" s="1145" t="s">
        <v>34</v>
      </c>
      <c r="AO54" s="1144">
        <v>0</v>
      </c>
      <c r="AP54" s="1144">
        <v>200</v>
      </c>
      <c r="AQ54" s="1144">
        <v>100</v>
      </c>
      <c r="AR54" s="1144">
        <v>100</v>
      </c>
      <c r="AS54" s="1144">
        <v>0</v>
      </c>
      <c r="AT54" s="1144">
        <v>100</v>
      </c>
      <c r="AU54" s="1144">
        <v>100</v>
      </c>
      <c r="AV54" s="1144">
        <v>200</v>
      </c>
      <c r="AW54" s="1145" t="s">
        <v>34</v>
      </c>
      <c r="AX54" s="1144">
        <v>300</v>
      </c>
      <c r="AY54" s="312"/>
    </row>
    <row r="55" spans="1:51" ht="12" customHeight="1">
      <c r="A55" s="322" t="s">
        <v>452</v>
      </c>
      <c r="B55" s="322" t="s">
        <v>213</v>
      </c>
      <c r="C55" s="322" t="s">
        <v>25</v>
      </c>
      <c r="D55" s="322" t="s">
        <v>26</v>
      </c>
      <c r="E55" s="322"/>
      <c r="F55" s="321">
        <v>32</v>
      </c>
      <c r="H55" s="1150" t="s">
        <v>1553</v>
      </c>
      <c r="I55" s="1151"/>
      <c r="J55" s="1148"/>
      <c r="K55" s="1144">
        <v>8000</v>
      </c>
      <c r="L55" s="1144">
        <v>7400</v>
      </c>
      <c r="M55" s="1144">
        <v>5600</v>
      </c>
      <c r="N55" s="1144">
        <v>500</v>
      </c>
      <c r="O55" s="1144">
        <v>4600</v>
      </c>
      <c r="P55" s="1144">
        <v>4500</v>
      </c>
      <c r="Q55" s="1144">
        <v>100</v>
      </c>
      <c r="R55" s="1144">
        <v>0</v>
      </c>
      <c r="S55" s="1144">
        <v>0</v>
      </c>
      <c r="T55" s="1144">
        <v>0</v>
      </c>
      <c r="U55" s="1144">
        <v>500</v>
      </c>
      <c r="V55" s="1144">
        <v>100</v>
      </c>
      <c r="W55" s="1144">
        <v>400</v>
      </c>
      <c r="X55" s="1144">
        <v>1800</v>
      </c>
      <c r="Y55" s="1144">
        <v>0</v>
      </c>
      <c r="Z55" s="1144">
        <v>0</v>
      </c>
      <c r="AA55" s="1144">
        <v>0</v>
      </c>
      <c r="AB55" s="1144">
        <v>100</v>
      </c>
      <c r="AC55" s="1144">
        <v>100</v>
      </c>
      <c r="AD55" s="1144">
        <v>100</v>
      </c>
      <c r="AE55" s="1144">
        <v>400</v>
      </c>
      <c r="AF55" s="1144">
        <v>300</v>
      </c>
      <c r="AG55" s="1144">
        <v>100</v>
      </c>
      <c r="AH55" s="1144">
        <v>500</v>
      </c>
      <c r="AI55" s="1144">
        <v>300</v>
      </c>
      <c r="AJ55" s="1144">
        <v>100</v>
      </c>
      <c r="AK55" s="1144">
        <v>0</v>
      </c>
      <c r="AL55" s="1144">
        <v>200</v>
      </c>
      <c r="AM55" s="1144">
        <v>100</v>
      </c>
      <c r="AN55" s="1144">
        <v>0</v>
      </c>
      <c r="AO55" s="1144">
        <v>0</v>
      </c>
      <c r="AP55" s="1144">
        <v>200</v>
      </c>
      <c r="AQ55" s="1144">
        <v>200</v>
      </c>
      <c r="AR55" s="1144">
        <v>0</v>
      </c>
      <c r="AS55" s="1144">
        <v>0</v>
      </c>
      <c r="AT55" s="1144">
        <v>200</v>
      </c>
      <c r="AU55" s="1144">
        <v>0</v>
      </c>
      <c r="AV55" s="1144">
        <v>600</v>
      </c>
      <c r="AW55" s="1145" t="s">
        <v>34</v>
      </c>
      <c r="AX55" s="1144">
        <v>1000</v>
      </c>
      <c r="AY55" s="312"/>
    </row>
    <row r="56" spans="1:51" ht="12" customHeight="1">
      <c r="A56" s="322" t="s">
        <v>452</v>
      </c>
      <c r="B56" s="322" t="s">
        <v>213</v>
      </c>
      <c r="C56" s="322" t="s">
        <v>25</v>
      </c>
      <c r="D56" s="322" t="s">
        <v>26</v>
      </c>
      <c r="E56" s="322"/>
      <c r="F56" s="321">
        <v>33</v>
      </c>
      <c r="H56" s="1150" t="s">
        <v>1554</v>
      </c>
      <c r="I56" s="1151"/>
      <c r="J56" s="1148"/>
      <c r="K56" s="1144">
        <v>16200</v>
      </c>
      <c r="L56" s="1144">
        <v>15000</v>
      </c>
      <c r="M56" s="1144">
        <v>11000</v>
      </c>
      <c r="N56" s="1144">
        <v>700</v>
      </c>
      <c r="O56" s="1144">
        <v>9200</v>
      </c>
      <c r="P56" s="1144">
        <v>9000</v>
      </c>
      <c r="Q56" s="1144">
        <v>200</v>
      </c>
      <c r="R56" s="1144">
        <v>100</v>
      </c>
      <c r="S56" s="1144">
        <v>100</v>
      </c>
      <c r="T56" s="1144">
        <v>0</v>
      </c>
      <c r="U56" s="1144">
        <v>1000</v>
      </c>
      <c r="V56" s="1144">
        <v>500</v>
      </c>
      <c r="W56" s="1144">
        <v>500</v>
      </c>
      <c r="X56" s="1144">
        <v>4000</v>
      </c>
      <c r="Y56" s="1144">
        <v>100</v>
      </c>
      <c r="Z56" s="1144">
        <v>100</v>
      </c>
      <c r="AA56" s="1144">
        <v>0</v>
      </c>
      <c r="AB56" s="1144">
        <v>0</v>
      </c>
      <c r="AC56" s="1144">
        <v>0</v>
      </c>
      <c r="AD56" s="1144">
        <v>0</v>
      </c>
      <c r="AE56" s="1144">
        <v>900</v>
      </c>
      <c r="AF56" s="1144">
        <v>700</v>
      </c>
      <c r="AG56" s="1144">
        <v>100</v>
      </c>
      <c r="AH56" s="1144">
        <v>1600</v>
      </c>
      <c r="AI56" s="1144">
        <v>1200</v>
      </c>
      <c r="AJ56" s="1144">
        <v>400</v>
      </c>
      <c r="AK56" s="1144">
        <v>0</v>
      </c>
      <c r="AL56" s="1144">
        <v>200</v>
      </c>
      <c r="AM56" s="1144">
        <v>0</v>
      </c>
      <c r="AN56" s="1144">
        <v>0</v>
      </c>
      <c r="AO56" s="1145" t="s">
        <v>34</v>
      </c>
      <c r="AP56" s="1144">
        <v>600</v>
      </c>
      <c r="AQ56" s="1144">
        <v>500</v>
      </c>
      <c r="AR56" s="1144">
        <v>0</v>
      </c>
      <c r="AS56" s="1144">
        <v>0</v>
      </c>
      <c r="AT56" s="1144">
        <v>500</v>
      </c>
      <c r="AU56" s="1144">
        <v>100</v>
      </c>
      <c r="AV56" s="1144">
        <v>1100</v>
      </c>
      <c r="AW56" s="1145" t="s">
        <v>34</v>
      </c>
      <c r="AX56" s="1144">
        <v>3200</v>
      </c>
      <c r="AY56" s="312"/>
    </row>
    <row r="57" spans="1:51" ht="12" customHeight="1">
      <c r="A57" s="322" t="s">
        <v>452</v>
      </c>
      <c r="B57" s="322" t="s">
        <v>213</v>
      </c>
      <c r="C57" s="322" t="s">
        <v>25</v>
      </c>
      <c r="D57" s="322" t="s">
        <v>26</v>
      </c>
      <c r="E57" s="322"/>
      <c r="F57" s="321">
        <v>34</v>
      </c>
      <c r="H57" s="1150" t="s">
        <v>1555</v>
      </c>
      <c r="I57" s="1151"/>
      <c r="J57" s="1148"/>
      <c r="K57" s="1144">
        <v>24500</v>
      </c>
      <c r="L57" s="1144">
        <v>22700</v>
      </c>
      <c r="M57" s="1144">
        <v>16000</v>
      </c>
      <c r="N57" s="1144">
        <v>1300</v>
      </c>
      <c r="O57" s="1144">
        <v>11700</v>
      </c>
      <c r="P57" s="1144">
        <v>11000</v>
      </c>
      <c r="Q57" s="1144">
        <v>700</v>
      </c>
      <c r="R57" s="1144">
        <v>300</v>
      </c>
      <c r="S57" s="1144">
        <v>200</v>
      </c>
      <c r="T57" s="1144">
        <v>200</v>
      </c>
      <c r="U57" s="1144">
        <v>2700</v>
      </c>
      <c r="V57" s="1144">
        <v>900</v>
      </c>
      <c r="W57" s="1144">
        <v>1800</v>
      </c>
      <c r="X57" s="1144">
        <v>6700</v>
      </c>
      <c r="Y57" s="1144">
        <v>100</v>
      </c>
      <c r="Z57" s="1144">
        <v>100</v>
      </c>
      <c r="AA57" s="1144">
        <v>0</v>
      </c>
      <c r="AB57" s="1144">
        <v>200</v>
      </c>
      <c r="AC57" s="1144">
        <v>200</v>
      </c>
      <c r="AD57" s="1144">
        <v>0</v>
      </c>
      <c r="AE57" s="1144">
        <v>2200</v>
      </c>
      <c r="AF57" s="1144">
        <v>1900</v>
      </c>
      <c r="AG57" s="1144">
        <v>300</v>
      </c>
      <c r="AH57" s="1144">
        <v>2400</v>
      </c>
      <c r="AI57" s="1144">
        <v>1900</v>
      </c>
      <c r="AJ57" s="1144">
        <v>400</v>
      </c>
      <c r="AK57" s="1144">
        <v>0</v>
      </c>
      <c r="AL57" s="1144">
        <v>300</v>
      </c>
      <c r="AM57" s="1144">
        <v>0</v>
      </c>
      <c r="AN57" s="1144">
        <v>0</v>
      </c>
      <c r="AO57" s="1144">
        <v>0</v>
      </c>
      <c r="AP57" s="1144">
        <v>700</v>
      </c>
      <c r="AQ57" s="1144">
        <v>600</v>
      </c>
      <c r="AR57" s="1144">
        <v>100</v>
      </c>
      <c r="AS57" s="1144">
        <v>100</v>
      </c>
      <c r="AT57" s="1144">
        <v>700</v>
      </c>
      <c r="AU57" s="1144">
        <v>100</v>
      </c>
      <c r="AV57" s="1144">
        <v>1600</v>
      </c>
      <c r="AW57" s="1145" t="s">
        <v>34</v>
      </c>
      <c r="AX57" s="1144">
        <v>8600</v>
      </c>
      <c r="AY57" s="312"/>
    </row>
    <row r="58" spans="1:51" ht="12" customHeight="1">
      <c r="A58" s="322" t="s">
        <v>452</v>
      </c>
      <c r="B58" s="322" t="s">
        <v>213</v>
      </c>
      <c r="C58" s="322" t="s">
        <v>25</v>
      </c>
      <c r="D58" s="322" t="s">
        <v>26</v>
      </c>
      <c r="E58" s="322"/>
      <c r="F58" s="321">
        <v>35</v>
      </c>
      <c r="H58" s="1150" t="s">
        <v>1556</v>
      </c>
      <c r="I58" s="1151"/>
      <c r="J58" s="1148"/>
      <c r="K58" s="1144">
        <v>35000</v>
      </c>
      <c r="L58" s="1144">
        <v>32300</v>
      </c>
      <c r="M58" s="1144">
        <v>20300</v>
      </c>
      <c r="N58" s="1144">
        <v>2200</v>
      </c>
      <c r="O58" s="1144">
        <v>13600</v>
      </c>
      <c r="P58" s="1144">
        <v>12800</v>
      </c>
      <c r="Q58" s="1144">
        <v>800</v>
      </c>
      <c r="R58" s="1144">
        <v>400</v>
      </c>
      <c r="S58" s="1144">
        <v>200</v>
      </c>
      <c r="T58" s="1144">
        <v>300</v>
      </c>
      <c r="U58" s="1144">
        <v>4100</v>
      </c>
      <c r="V58" s="1144">
        <v>1600</v>
      </c>
      <c r="W58" s="1144">
        <v>2500</v>
      </c>
      <c r="X58" s="1144">
        <v>11900</v>
      </c>
      <c r="Y58" s="1144">
        <v>400</v>
      </c>
      <c r="Z58" s="1144">
        <v>300</v>
      </c>
      <c r="AA58" s="1144">
        <v>100</v>
      </c>
      <c r="AB58" s="1144">
        <v>700</v>
      </c>
      <c r="AC58" s="1144">
        <v>500</v>
      </c>
      <c r="AD58" s="1144">
        <v>200</v>
      </c>
      <c r="AE58" s="1144">
        <v>3200</v>
      </c>
      <c r="AF58" s="1144">
        <v>2900</v>
      </c>
      <c r="AG58" s="1144">
        <v>300</v>
      </c>
      <c r="AH58" s="1144">
        <v>4700</v>
      </c>
      <c r="AI58" s="1144">
        <v>4000</v>
      </c>
      <c r="AJ58" s="1144">
        <v>600</v>
      </c>
      <c r="AK58" s="1144">
        <v>0</v>
      </c>
      <c r="AL58" s="1144">
        <v>600</v>
      </c>
      <c r="AM58" s="1144">
        <v>200</v>
      </c>
      <c r="AN58" s="1144">
        <v>200</v>
      </c>
      <c r="AO58" s="1144">
        <v>100</v>
      </c>
      <c r="AP58" s="1144">
        <v>900</v>
      </c>
      <c r="AQ58" s="1144">
        <v>800</v>
      </c>
      <c r="AR58" s="1144">
        <v>100</v>
      </c>
      <c r="AS58" s="1144">
        <v>100</v>
      </c>
      <c r="AT58" s="1144">
        <v>1000</v>
      </c>
      <c r="AU58" s="1144">
        <v>100</v>
      </c>
      <c r="AV58" s="1144">
        <v>2700</v>
      </c>
      <c r="AW58" s="1145" t="s">
        <v>34</v>
      </c>
      <c r="AX58" s="1144">
        <v>15100</v>
      </c>
      <c r="AY58" s="312"/>
    </row>
    <row r="59" spans="1:51" ht="12" customHeight="1">
      <c r="A59" s="322" t="s">
        <v>452</v>
      </c>
      <c r="B59" s="322" t="s">
        <v>213</v>
      </c>
      <c r="C59" s="322" t="s">
        <v>25</v>
      </c>
      <c r="D59" s="322" t="s">
        <v>26</v>
      </c>
      <c r="E59" s="322"/>
      <c r="F59" s="321">
        <v>36</v>
      </c>
      <c r="H59" s="1150" t="s">
        <v>1557</v>
      </c>
      <c r="I59" s="1151"/>
      <c r="J59" s="1148"/>
      <c r="K59" s="1144">
        <v>47200</v>
      </c>
      <c r="L59" s="1144">
        <v>43000</v>
      </c>
      <c r="M59" s="1144">
        <v>24300</v>
      </c>
      <c r="N59" s="1144">
        <v>5100</v>
      </c>
      <c r="O59" s="1144">
        <v>13400</v>
      </c>
      <c r="P59" s="1144">
        <v>12300</v>
      </c>
      <c r="Q59" s="1144">
        <v>1100</v>
      </c>
      <c r="R59" s="1144">
        <v>700</v>
      </c>
      <c r="S59" s="1144">
        <v>400</v>
      </c>
      <c r="T59" s="1144">
        <v>300</v>
      </c>
      <c r="U59" s="1144">
        <v>5000</v>
      </c>
      <c r="V59" s="1144">
        <v>1500</v>
      </c>
      <c r="W59" s="1144">
        <v>3500</v>
      </c>
      <c r="X59" s="1144">
        <v>18800</v>
      </c>
      <c r="Y59" s="1144">
        <v>1100</v>
      </c>
      <c r="Z59" s="1144">
        <v>1100</v>
      </c>
      <c r="AA59" s="1144">
        <v>100</v>
      </c>
      <c r="AB59" s="1144">
        <v>2100</v>
      </c>
      <c r="AC59" s="1144">
        <v>1800</v>
      </c>
      <c r="AD59" s="1144">
        <v>400</v>
      </c>
      <c r="AE59" s="1144">
        <v>4500</v>
      </c>
      <c r="AF59" s="1144">
        <v>4100</v>
      </c>
      <c r="AG59" s="1144">
        <v>400</v>
      </c>
      <c r="AH59" s="1144">
        <v>6900</v>
      </c>
      <c r="AI59" s="1144">
        <v>5800</v>
      </c>
      <c r="AJ59" s="1144">
        <v>1100</v>
      </c>
      <c r="AK59" s="1145" t="s">
        <v>34</v>
      </c>
      <c r="AL59" s="1144">
        <v>600</v>
      </c>
      <c r="AM59" s="1144">
        <v>500</v>
      </c>
      <c r="AN59" s="1144">
        <v>400</v>
      </c>
      <c r="AO59" s="1144">
        <v>100</v>
      </c>
      <c r="AP59" s="1144">
        <v>1700</v>
      </c>
      <c r="AQ59" s="1144">
        <v>1400</v>
      </c>
      <c r="AR59" s="1144">
        <v>200</v>
      </c>
      <c r="AS59" s="1144">
        <v>100</v>
      </c>
      <c r="AT59" s="1144">
        <v>1200</v>
      </c>
      <c r="AU59" s="1144">
        <v>0</v>
      </c>
      <c r="AV59" s="1144">
        <v>4000</v>
      </c>
      <c r="AW59" s="1145" t="s">
        <v>34</v>
      </c>
      <c r="AX59" s="1144">
        <v>22600</v>
      </c>
      <c r="AY59" s="312"/>
    </row>
    <row r="60" spans="1:51" ht="12" customHeight="1">
      <c r="A60" s="322" t="s">
        <v>452</v>
      </c>
      <c r="B60" s="322" t="s">
        <v>213</v>
      </c>
      <c r="C60" s="322" t="s">
        <v>25</v>
      </c>
      <c r="D60" s="322" t="s">
        <v>26</v>
      </c>
      <c r="E60" s="322"/>
      <c r="F60" s="321">
        <v>37</v>
      </c>
      <c r="H60" s="1150" t="s">
        <v>1558</v>
      </c>
      <c r="I60" s="1151"/>
      <c r="J60" s="1148"/>
      <c r="K60" s="1144">
        <v>58400</v>
      </c>
      <c r="L60" s="1144">
        <v>52200</v>
      </c>
      <c r="M60" s="1144">
        <v>28100</v>
      </c>
      <c r="N60" s="1144">
        <v>9400</v>
      </c>
      <c r="O60" s="1144">
        <v>12700</v>
      </c>
      <c r="P60" s="1144">
        <v>12200</v>
      </c>
      <c r="Q60" s="1144">
        <v>500</v>
      </c>
      <c r="R60" s="1144">
        <v>800</v>
      </c>
      <c r="S60" s="1144">
        <v>600</v>
      </c>
      <c r="T60" s="1144">
        <v>200</v>
      </c>
      <c r="U60" s="1144">
        <v>5200</v>
      </c>
      <c r="V60" s="1144">
        <v>1700</v>
      </c>
      <c r="W60" s="1144">
        <v>3500</v>
      </c>
      <c r="X60" s="1144">
        <v>24100</v>
      </c>
      <c r="Y60" s="1144">
        <v>1700</v>
      </c>
      <c r="Z60" s="1144">
        <v>1500</v>
      </c>
      <c r="AA60" s="1144">
        <v>200</v>
      </c>
      <c r="AB60" s="1144">
        <v>4800</v>
      </c>
      <c r="AC60" s="1144">
        <v>4000</v>
      </c>
      <c r="AD60" s="1144">
        <v>800</v>
      </c>
      <c r="AE60" s="1144">
        <v>3800</v>
      </c>
      <c r="AF60" s="1144">
        <v>3100</v>
      </c>
      <c r="AG60" s="1144">
        <v>700</v>
      </c>
      <c r="AH60" s="1144">
        <v>7400</v>
      </c>
      <c r="AI60" s="1144">
        <v>6100</v>
      </c>
      <c r="AJ60" s="1144">
        <v>1300</v>
      </c>
      <c r="AK60" s="1144">
        <v>200</v>
      </c>
      <c r="AL60" s="1144">
        <v>1200</v>
      </c>
      <c r="AM60" s="1144">
        <v>600</v>
      </c>
      <c r="AN60" s="1144">
        <v>400</v>
      </c>
      <c r="AO60" s="1144">
        <v>100</v>
      </c>
      <c r="AP60" s="1144">
        <v>2800</v>
      </c>
      <c r="AQ60" s="1144">
        <v>2200</v>
      </c>
      <c r="AR60" s="1144">
        <v>500</v>
      </c>
      <c r="AS60" s="1144">
        <v>200</v>
      </c>
      <c r="AT60" s="1144">
        <v>1400</v>
      </c>
      <c r="AU60" s="1144">
        <v>100</v>
      </c>
      <c r="AV60" s="1144">
        <v>6000</v>
      </c>
      <c r="AW60" s="1145" t="s">
        <v>34</v>
      </c>
      <c r="AX60" s="1144">
        <v>25400</v>
      </c>
      <c r="AY60" s="312"/>
    </row>
    <row r="61" spans="1:51" ht="12" customHeight="1">
      <c r="A61" s="322" t="s">
        <v>452</v>
      </c>
      <c r="B61" s="322" t="s">
        <v>213</v>
      </c>
      <c r="C61" s="322" t="s">
        <v>25</v>
      </c>
      <c r="D61" s="322" t="s">
        <v>26</v>
      </c>
      <c r="E61" s="322"/>
      <c r="F61" s="321">
        <v>38</v>
      </c>
      <c r="H61" s="1150" t="s">
        <v>1559</v>
      </c>
      <c r="I61" s="1151"/>
      <c r="J61" s="1148"/>
      <c r="K61" s="1144">
        <v>71700</v>
      </c>
      <c r="L61" s="1144">
        <v>62200</v>
      </c>
      <c r="M61" s="1144">
        <v>36800</v>
      </c>
      <c r="N61" s="1144">
        <v>16100</v>
      </c>
      <c r="O61" s="1144">
        <v>15400</v>
      </c>
      <c r="P61" s="1144">
        <v>15100</v>
      </c>
      <c r="Q61" s="1144">
        <v>300</v>
      </c>
      <c r="R61" s="1144">
        <v>900</v>
      </c>
      <c r="S61" s="1144">
        <v>600</v>
      </c>
      <c r="T61" s="1144">
        <v>200</v>
      </c>
      <c r="U61" s="1144">
        <v>4500</v>
      </c>
      <c r="V61" s="1144">
        <v>1900</v>
      </c>
      <c r="W61" s="1144">
        <v>2500</v>
      </c>
      <c r="X61" s="1144">
        <v>25400</v>
      </c>
      <c r="Y61" s="1144">
        <v>2000</v>
      </c>
      <c r="Z61" s="1144">
        <v>1500</v>
      </c>
      <c r="AA61" s="1144">
        <v>400</v>
      </c>
      <c r="AB61" s="1144">
        <v>5700</v>
      </c>
      <c r="AC61" s="1144">
        <v>4900</v>
      </c>
      <c r="AD61" s="1144">
        <v>800</v>
      </c>
      <c r="AE61" s="1144">
        <v>4000</v>
      </c>
      <c r="AF61" s="1144">
        <v>3400</v>
      </c>
      <c r="AG61" s="1144">
        <v>600</v>
      </c>
      <c r="AH61" s="1144">
        <v>5800</v>
      </c>
      <c r="AI61" s="1144">
        <v>4800</v>
      </c>
      <c r="AJ61" s="1144">
        <v>1000</v>
      </c>
      <c r="AK61" s="1144">
        <v>300</v>
      </c>
      <c r="AL61" s="1144">
        <v>1200</v>
      </c>
      <c r="AM61" s="1144">
        <v>800</v>
      </c>
      <c r="AN61" s="1144">
        <v>600</v>
      </c>
      <c r="AO61" s="1144">
        <v>100</v>
      </c>
      <c r="AP61" s="1144">
        <v>3900</v>
      </c>
      <c r="AQ61" s="1144">
        <v>3300</v>
      </c>
      <c r="AR61" s="1144">
        <v>600</v>
      </c>
      <c r="AS61" s="1144">
        <v>500</v>
      </c>
      <c r="AT61" s="1144">
        <v>1200</v>
      </c>
      <c r="AU61" s="1144">
        <v>100</v>
      </c>
      <c r="AV61" s="1144">
        <v>9300</v>
      </c>
      <c r="AW61" s="1144">
        <v>200</v>
      </c>
      <c r="AX61" s="1144">
        <v>24200</v>
      </c>
      <c r="AY61" s="312"/>
    </row>
    <row r="62" spans="1:51" ht="12" customHeight="1">
      <c r="A62" s="322" t="s">
        <v>452</v>
      </c>
      <c r="B62" s="322" t="s">
        <v>213</v>
      </c>
      <c r="C62" s="322" t="s">
        <v>25</v>
      </c>
      <c r="D62" s="322" t="s">
        <v>26</v>
      </c>
      <c r="E62" s="322"/>
      <c r="F62" s="321">
        <v>39</v>
      </c>
      <c r="H62" s="1150" t="s">
        <v>1560</v>
      </c>
      <c r="I62" s="1151"/>
      <c r="J62" s="1148"/>
      <c r="K62" s="1144">
        <v>56500</v>
      </c>
      <c r="L62" s="1144">
        <v>48100</v>
      </c>
      <c r="M62" s="1144">
        <v>32800</v>
      </c>
      <c r="N62" s="1144">
        <v>17300</v>
      </c>
      <c r="O62" s="1144">
        <v>11900</v>
      </c>
      <c r="P62" s="1144">
        <v>11900</v>
      </c>
      <c r="Q62" s="1144">
        <v>0</v>
      </c>
      <c r="R62" s="1144">
        <v>1000</v>
      </c>
      <c r="S62" s="1144">
        <v>900</v>
      </c>
      <c r="T62" s="1144">
        <v>100</v>
      </c>
      <c r="U62" s="1144">
        <v>2600</v>
      </c>
      <c r="V62" s="1144">
        <v>1700</v>
      </c>
      <c r="W62" s="1144">
        <v>900</v>
      </c>
      <c r="X62" s="1144">
        <v>15300</v>
      </c>
      <c r="Y62" s="1144">
        <v>800</v>
      </c>
      <c r="Z62" s="1144">
        <v>600</v>
      </c>
      <c r="AA62" s="1144">
        <v>200</v>
      </c>
      <c r="AB62" s="1144">
        <v>3000</v>
      </c>
      <c r="AC62" s="1144">
        <v>2400</v>
      </c>
      <c r="AD62" s="1144">
        <v>600</v>
      </c>
      <c r="AE62" s="1144">
        <v>3100</v>
      </c>
      <c r="AF62" s="1144">
        <v>2700</v>
      </c>
      <c r="AG62" s="1144">
        <v>400</v>
      </c>
      <c r="AH62" s="1144">
        <v>2500</v>
      </c>
      <c r="AI62" s="1144">
        <v>2000</v>
      </c>
      <c r="AJ62" s="1144">
        <v>500</v>
      </c>
      <c r="AK62" s="1144">
        <v>200</v>
      </c>
      <c r="AL62" s="1144">
        <v>1700</v>
      </c>
      <c r="AM62" s="1144">
        <v>400</v>
      </c>
      <c r="AN62" s="1144">
        <v>200</v>
      </c>
      <c r="AO62" s="1144">
        <v>100</v>
      </c>
      <c r="AP62" s="1144">
        <v>2300</v>
      </c>
      <c r="AQ62" s="1144">
        <v>2000</v>
      </c>
      <c r="AR62" s="1144">
        <v>300</v>
      </c>
      <c r="AS62" s="1144">
        <v>500</v>
      </c>
      <c r="AT62" s="1144">
        <v>900</v>
      </c>
      <c r="AU62" s="1144">
        <v>100</v>
      </c>
      <c r="AV62" s="1144">
        <v>8200</v>
      </c>
      <c r="AW62" s="1144">
        <v>15900</v>
      </c>
      <c r="AX62" s="1144">
        <v>56500</v>
      </c>
      <c r="AY62" s="312"/>
    </row>
    <row r="63" spans="1:51" ht="12" customHeight="1">
      <c r="A63" s="322" t="s">
        <v>452</v>
      </c>
      <c r="B63" s="322" t="s">
        <v>213</v>
      </c>
      <c r="C63" s="322" t="s">
        <v>25</v>
      </c>
      <c r="D63" s="322" t="s">
        <v>26</v>
      </c>
      <c r="E63" s="322"/>
      <c r="F63" s="321">
        <v>40</v>
      </c>
      <c r="H63" s="1150" t="s">
        <v>1561</v>
      </c>
      <c r="I63" s="1151"/>
      <c r="J63" s="1148"/>
      <c r="K63" s="1144">
        <v>46900</v>
      </c>
      <c r="L63" s="1144">
        <v>37500</v>
      </c>
      <c r="M63" s="1144">
        <v>28200</v>
      </c>
      <c r="N63" s="1144">
        <v>16900</v>
      </c>
      <c r="O63" s="1144">
        <v>8600</v>
      </c>
      <c r="P63" s="1144">
        <v>8600</v>
      </c>
      <c r="Q63" s="1144">
        <v>0</v>
      </c>
      <c r="R63" s="1144">
        <v>800</v>
      </c>
      <c r="S63" s="1144">
        <v>800</v>
      </c>
      <c r="T63" s="1144">
        <v>0</v>
      </c>
      <c r="U63" s="1144">
        <v>1900</v>
      </c>
      <c r="V63" s="1144">
        <v>1600</v>
      </c>
      <c r="W63" s="1144">
        <v>300</v>
      </c>
      <c r="X63" s="1144">
        <v>9400</v>
      </c>
      <c r="Y63" s="1144">
        <v>700</v>
      </c>
      <c r="Z63" s="1144">
        <v>500</v>
      </c>
      <c r="AA63" s="1144">
        <v>200</v>
      </c>
      <c r="AB63" s="1144">
        <v>1100</v>
      </c>
      <c r="AC63" s="1144">
        <v>900</v>
      </c>
      <c r="AD63" s="1144">
        <v>200</v>
      </c>
      <c r="AE63" s="1144">
        <v>3100</v>
      </c>
      <c r="AF63" s="1144">
        <v>2600</v>
      </c>
      <c r="AG63" s="1144">
        <v>500</v>
      </c>
      <c r="AH63" s="1144">
        <v>600</v>
      </c>
      <c r="AI63" s="1144">
        <v>500</v>
      </c>
      <c r="AJ63" s="1144">
        <v>200</v>
      </c>
      <c r="AK63" s="1144">
        <v>300</v>
      </c>
      <c r="AL63" s="1144">
        <v>1700</v>
      </c>
      <c r="AM63" s="1144">
        <v>100</v>
      </c>
      <c r="AN63" s="1144">
        <v>100</v>
      </c>
      <c r="AO63" s="1145" t="s">
        <v>34</v>
      </c>
      <c r="AP63" s="1144">
        <v>900</v>
      </c>
      <c r="AQ63" s="1144">
        <v>700</v>
      </c>
      <c r="AR63" s="1144">
        <v>200</v>
      </c>
      <c r="AS63" s="1144">
        <v>300</v>
      </c>
      <c r="AT63" s="1144">
        <v>600</v>
      </c>
      <c r="AU63" s="1144">
        <v>0</v>
      </c>
      <c r="AV63" s="1144">
        <v>9200</v>
      </c>
      <c r="AW63" s="1144">
        <v>16800</v>
      </c>
      <c r="AX63" s="1144">
        <v>46900</v>
      </c>
      <c r="AY63" s="312"/>
    </row>
    <row r="64" spans="1:51" ht="12" customHeight="1">
      <c r="A64" s="322" t="s">
        <v>452</v>
      </c>
      <c r="B64" s="322" t="s">
        <v>213</v>
      </c>
      <c r="C64" s="322" t="s">
        <v>25</v>
      </c>
      <c r="D64" s="322" t="s">
        <v>26</v>
      </c>
      <c r="E64" s="322"/>
      <c r="F64" s="321">
        <v>41</v>
      </c>
      <c r="H64" s="1150" t="s">
        <v>1562</v>
      </c>
      <c r="I64" s="1151" t="s">
        <v>1535</v>
      </c>
      <c r="J64" s="1148"/>
      <c r="K64" s="1144">
        <v>84500</v>
      </c>
      <c r="L64" s="1144">
        <v>56900</v>
      </c>
      <c r="M64" s="1144">
        <v>45400</v>
      </c>
      <c r="N64" s="1144">
        <v>27700</v>
      </c>
      <c r="O64" s="1144">
        <v>11000</v>
      </c>
      <c r="P64" s="1144">
        <v>11000</v>
      </c>
      <c r="Q64" s="1145" t="s">
        <v>34</v>
      </c>
      <c r="R64" s="1144">
        <v>2000</v>
      </c>
      <c r="S64" s="1144">
        <v>2000</v>
      </c>
      <c r="T64" s="1145" t="s">
        <v>34</v>
      </c>
      <c r="U64" s="1144">
        <v>4700</v>
      </c>
      <c r="V64" s="1144">
        <v>4700</v>
      </c>
      <c r="W64" s="1144">
        <v>0</v>
      </c>
      <c r="X64" s="1144">
        <v>11500</v>
      </c>
      <c r="Y64" s="1144">
        <v>1200</v>
      </c>
      <c r="Z64" s="1144">
        <v>1000</v>
      </c>
      <c r="AA64" s="1144">
        <v>200</v>
      </c>
      <c r="AB64" s="1144">
        <v>700</v>
      </c>
      <c r="AC64" s="1144">
        <v>500</v>
      </c>
      <c r="AD64" s="1144">
        <v>200</v>
      </c>
      <c r="AE64" s="1144">
        <v>3500</v>
      </c>
      <c r="AF64" s="1144">
        <v>3100</v>
      </c>
      <c r="AG64" s="1144">
        <v>400</v>
      </c>
      <c r="AH64" s="1144">
        <v>700</v>
      </c>
      <c r="AI64" s="1144">
        <v>600</v>
      </c>
      <c r="AJ64" s="1144">
        <v>100</v>
      </c>
      <c r="AK64" s="1144">
        <v>700</v>
      </c>
      <c r="AL64" s="1144">
        <v>1900</v>
      </c>
      <c r="AM64" s="1144">
        <v>300</v>
      </c>
      <c r="AN64" s="1144">
        <v>200</v>
      </c>
      <c r="AO64" s="1145" t="s">
        <v>34</v>
      </c>
      <c r="AP64" s="1144">
        <v>400</v>
      </c>
      <c r="AQ64" s="1144">
        <v>400</v>
      </c>
      <c r="AR64" s="1144">
        <v>0</v>
      </c>
      <c r="AS64" s="1144">
        <v>500</v>
      </c>
      <c r="AT64" s="1144">
        <v>1600</v>
      </c>
      <c r="AU64" s="1144">
        <v>100</v>
      </c>
      <c r="AV64" s="1144">
        <v>27400</v>
      </c>
      <c r="AW64" s="1144">
        <v>27600</v>
      </c>
      <c r="AX64" s="1144">
        <v>84500</v>
      </c>
      <c r="AY64" s="312"/>
    </row>
    <row r="65" spans="1:51" ht="12" customHeight="1">
      <c r="A65" s="322" t="s">
        <v>452</v>
      </c>
      <c r="B65" s="322" t="s">
        <v>213</v>
      </c>
      <c r="C65" s="322" t="s">
        <v>25</v>
      </c>
      <c r="D65" s="322" t="s">
        <v>26</v>
      </c>
      <c r="E65" s="322"/>
      <c r="F65" s="321">
        <v>42</v>
      </c>
      <c r="H65" s="1150" t="s">
        <v>1563</v>
      </c>
      <c r="I65" s="1151" t="s">
        <v>1564</v>
      </c>
      <c r="J65" s="1148"/>
      <c r="K65" s="1144">
        <v>5000</v>
      </c>
      <c r="L65" s="1144">
        <v>1500</v>
      </c>
      <c r="M65" s="1144">
        <v>1400</v>
      </c>
      <c r="N65" s="1144">
        <v>700</v>
      </c>
      <c r="O65" s="1144">
        <v>400</v>
      </c>
      <c r="P65" s="1144">
        <v>400</v>
      </c>
      <c r="Q65" s="1145" t="s">
        <v>34</v>
      </c>
      <c r="R65" s="1144">
        <v>100</v>
      </c>
      <c r="S65" s="1144">
        <v>100</v>
      </c>
      <c r="T65" s="1145" t="s">
        <v>34</v>
      </c>
      <c r="U65" s="1144">
        <v>100</v>
      </c>
      <c r="V65" s="1144">
        <v>0</v>
      </c>
      <c r="W65" s="1144">
        <v>100</v>
      </c>
      <c r="X65" s="1144">
        <v>100</v>
      </c>
      <c r="Y65" s="1145" t="s">
        <v>34</v>
      </c>
      <c r="Z65" s="1145" t="s">
        <v>34</v>
      </c>
      <c r="AA65" s="1145" t="s">
        <v>34</v>
      </c>
      <c r="AB65" s="1144">
        <v>0</v>
      </c>
      <c r="AC65" s="1144">
        <v>0</v>
      </c>
      <c r="AD65" s="1145" t="s">
        <v>34</v>
      </c>
      <c r="AE65" s="1145" t="s">
        <v>34</v>
      </c>
      <c r="AF65" s="1145" t="s">
        <v>34</v>
      </c>
      <c r="AG65" s="1145" t="s">
        <v>34</v>
      </c>
      <c r="AH65" s="1144">
        <v>100</v>
      </c>
      <c r="AI65" s="1144">
        <v>100</v>
      </c>
      <c r="AJ65" s="1144">
        <v>0</v>
      </c>
      <c r="AK65" s="1145" t="s">
        <v>34</v>
      </c>
      <c r="AL65" s="1145" t="s">
        <v>34</v>
      </c>
      <c r="AM65" s="1145" t="s">
        <v>34</v>
      </c>
      <c r="AN65" s="1145" t="s">
        <v>34</v>
      </c>
      <c r="AO65" s="1145" t="s">
        <v>34</v>
      </c>
      <c r="AP65" s="1145" t="s">
        <v>34</v>
      </c>
      <c r="AQ65" s="1145" t="s">
        <v>34</v>
      </c>
      <c r="AR65" s="1145" t="s">
        <v>34</v>
      </c>
      <c r="AS65" s="1144">
        <v>0</v>
      </c>
      <c r="AT65" s="1144">
        <v>0</v>
      </c>
      <c r="AU65" s="1145" t="s">
        <v>34</v>
      </c>
      <c r="AV65" s="1144">
        <v>2400</v>
      </c>
      <c r="AW65" s="1145" t="s">
        <v>34</v>
      </c>
      <c r="AX65" s="1145" t="s">
        <v>34</v>
      </c>
      <c r="AY65" s="312"/>
    </row>
    <row r="66" spans="1:51" ht="12" customHeight="1">
      <c r="A66" s="322" t="s">
        <v>452</v>
      </c>
      <c r="B66" s="322" t="s">
        <v>213</v>
      </c>
      <c r="C66" s="322" t="s">
        <v>25</v>
      </c>
      <c r="D66" s="322" t="s">
        <v>26</v>
      </c>
      <c r="E66" s="322"/>
      <c r="F66" s="321">
        <v>43</v>
      </c>
      <c r="H66" s="1150" t="s">
        <v>1568</v>
      </c>
      <c r="I66" s="1151" t="s">
        <v>46</v>
      </c>
      <c r="J66" s="1148"/>
      <c r="K66" s="1144">
        <v>222000</v>
      </c>
      <c r="L66" s="1144">
        <v>106900</v>
      </c>
      <c r="M66" s="1144">
        <v>98800</v>
      </c>
      <c r="N66" s="1144">
        <v>28300</v>
      </c>
      <c r="O66" s="1144">
        <v>47900</v>
      </c>
      <c r="P66" s="1144">
        <v>47500</v>
      </c>
      <c r="Q66" s="1144">
        <v>300</v>
      </c>
      <c r="R66" s="1144">
        <v>2300</v>
      </c>
      <c r="S66" s="1144">
        <v>2000</v>
      </c>
      <c r="T66" s="1144">
        <v>300</v>
      </c>
      <c r="U66" s="1144">
        <v>20400</v>
      </c>
      <c r="V66" s="1144">
        <v>16500</v>
      </c>
      <c r="W66" s="1144">
        <v>3900</v>
      </c>
      <c r="X66" s="1144">
        <v>8100</v>
      </c>
      <c r="Y66" s="1144">
        <v>300</v>
      </c>
      <c r="Z66" s="1144">
        <v>200</v>
      </c>
      <c r="AA66" s="1144">
        <v>100</v>
      </c>
      <c r="AB66" s="1144">
        <v>1500</v>
      </c>
      <c r="AC66" s="1144">
        <v>1200</v>
      </c>
      <c r="AD66" s="1144">
        <v>300</v>
      </c>
      <c r="AE66" s="1144">
        <v>400</v>
      </c>
      <c r="AF66" s="1144">
        <v>400</v>
      </c>
      <c r="AG66" s="1144">
        <v>0</v>
      </c>
      <c r="AH66" s="1144">
        <v>1400</v>
      </c>
      <c r="AI66" s="1144">
        <v>1000</v>
      </c>
      <c r="AJ66" s="1144">
        <v>400</v>
      </c>
      <c r="AK66" s="1144">
        <v>100</v>
      </c>
      <c r="AL66" s="1144">
        <v>800</v>
      </c>
      <c r="AM66" s="1144">
        <v>300</v>
      </c>
      <c r="AN66" s="1144">
        <v>300</v>
      </c>
      <c r="AO66" s="1144">
        <v>0</v>
      </c>
      <c r="AP66" s="1144">
        <v>300</v>
      </c>
      <c r="AQ66" s="1144">
        <v>200</v>
      </c>
      <c r="AR66" s="1144">
        <v>0</v>
      </c>
      <c r="AS66" s="1144">
        <v>900</v>
      </c>
      <c r="AT66" s="1144">
        <v>2100</v>
      </c>
      <c r="AU66" s="1144">
        <v>2600</v>
      </c>
      <c r="AV66" s="1144">
        <v>109700</v>
      </c>
      <c r="AW66" s="1144">
        <v>7900</v>
      </c>
      <c r="AX66" s="1144">
        <v>41000</v>
      </c>
      <c r="AY66" s="312"/>
    </row>
    <row r="67" spans="1:51" ht="12" customHeight="1">
      <c r="A67" s="322" t="s">
        <v>452</v>
      </c>
      <c r="B67" s="322" t="s">
        <v>213</v>
      </c>
      <c r="C67" s="322" t="s">
        <v>25</v>
      </c>
      <c r="D67" s="322" t="s">
        <v>26</v>
      </c>
      <c r="E67" s="322"/>
      <c r="F67" s="321">
        <v>44</v>
      </c>
      <c r="H67" s="1150" t="s">
        <v>1552</v>
      </c>
      <c r="I67" s="1151" t="s">
        <v>20</v>
      </c>
      <c r="J67" s="1148"/>
      <c r="K67" s="1144">
        <v>14800</v>
      </c>
      <c r="L67" s="1144">
        <v>2100</v>
      </c>
      <c r="M67" s="1144">
        <v>1800</v>
      </c>
      <c r="N67" s="1144">
        <v>300</v>
      </c>
      <c r="O67" s="1144">
        <v>1100</v>
      </c>
      <c r="P67" s="1144">
        <v>1000</v>
      </c>
      <c r="Q67" s="1144">
        <v>0</v>
      </c>
      <c r="R67" s="1144">
        <v>100</v>
      </c>
      <c r="S67" s="1145" t="s">
        <v>34</v>
      </c>
      <c r="T67" s="1144">
        <v>100</v>
      </c>
      <c r="U67" s="1144">
        <v>300</v>
      </c>
      <c r="V67" s="1144">
        <v>100</v>
      </c>
      <c r="W67" s="1144">
        <v>200</v>
      </c>
      <c r="X67" s="1144">
        <v>300</v>
      </c>
      <c r="Y67" s="1145" t="s">
        <v>34</v>
      </c>
      <c r="Z67" s="1145" t="s">
        <v>34</v>
      </c>
      <c r="AA67" s="1145" t="s">
        <v>34</v>
      </c>
      <c r="AB67" s="1145" t="s">
        <v>34</v>
      </c>
      <c r="AC67" s="1145" t="s">
        <v>34</v>
      </c>
      <c r="AD67" s="1145" t="s">
        <v>34</v>
      </c>
      <c r="AE67" s="1145" t="s">
        <v>34</v>
      </c>
      <c r="AF67" s="1145" t="s">
        <v>34</v>
      </c>
      <c r="AG67" s="1145" t="s">
        <v>34</v>
      </c>
      <c r="AH67" s="1145" t="s">
        <v>34</v>
      </c>
      <c r="AI67" s="1145" t="s">
        <v>34</v>
      </c>
      <c r="AJ67" s="1145" t="s">
        <v>34</v>
      </c>
      <c r="AK67" s="1144">
        <v>0</v>
      </c>
      <c r="AL67" s="1144">
        <v>100</v>
      </c>
      <c r="AM67" s="1145" t="s">
        <v>34</v>
      </c>
      <c r="AN67" s="1145" t="s">
        <v>34</v>
      </c>
      <c r="AO67" s="1145" t="s">
        <v>34</v>
      </c>
      <c r="AP67" s="1145" t="s">
        <v>34</v>
      </c>
      <c r="AQ67" s="1145" t="s">
        <v>34</v>
      </c>
      <c r="AR67" s="1145" t="s">
        <v>34</v>
      </c>
      <c r="AS67" s="1144">
        <v>200</v>
      </c>
      <c r="AT67" s="1144">
        <v>0</v>
      </c>
      <c r="AU67" s="1144">
        <v>400</v>
      </c>
      <c r="AV67" s="1144">
        <v>12300</v>
      </c>
      <c r="AW67" s="1145" t="s">
        <v>34</v>
      </c>
      <c r="AX67" s="1144">
        <v>0</v>
      </c>
      <c r="AY67" s="312"/>
    </row>
    <row r="68" spans="1:51" ht="12" customHeight="1">
      <c r="A68" s="322" t="s">
        <v>452</v>
      </c>
      <c r="B68" s="322" t="s">
        <v>213</v>
      </c>
      <c r="C68" s="322" t="s">
        <v>25</v>
      </c>
      <c r="D68" s="322" t="s">
        <v>26</v>
      </c>
      <c r="E68" s="322"/>
      <c r="F68" s="321">
        <v>45</v>
      </c>
      <c r="H68" s="1150" t="s">
        <v>1771</v>
      </c>
      <c r="I68" s="1151"/>
      <c r="J68" s="1148"/>
      <c r="K68" s="1144">
        <v>17400</v>
      </c>
      <c r="L68" s="1144">
        <v>7400</v>
      </c>
      <c r="M68" s="1144">
        <v>7000</v>
      </c>
      <c r="N68" s="1144">
        <v>2100</v>
      </c>
      <c r="O68" s="1144">
        <v>3800</v>
      </c>
      <c r="P68" s="1144">
        <v>3800</v>
      </c>
      <c r="Q68" s="1144">
        <v>0</v>
      </c>
      <c r="R68" s="1144">
        <v>100</v>
      </c>
      <c r="S68" s="1144">
        <v>0</v>
      </c>
      <c r="T68" s="1144">
        <v>0</v>
      </c>
      <c r="U68" s="1144">
        <v>1000</v>
      </c>
      <c r="V68" s="1144">
        <v>800</v>
      </c>
      <c r="W68" s="1144">
        <v>300</v>
      </c>
      <c r="X68" s="1144">
        <v>300</v>
      </c>
      <c r="Y68" s="1145" t="s">
        <v>34</v>
      </c>
      <c r="Z68" s="1145" t="s">
        <v>34</v>
      </c>
      <c r="AA68" s="1145" t="s">
        <v>34</v>
      </c>
      <c r="AB68" s="1144">
        <v>0</v>
      </c>
      <c r="AC68" s="1144">
        <v>0</v>
      </c>
      <c r="AD68" s="1145" t="s">
        <v>34</v>
      </c>
      <c r="AE68" s="1145" t="s">
        <v>34</v>
      </c>
      <c r="AF68" s="1145" t="s">
        <v>34</v>
      </c>
      <c r="AG68" s="1145" t="s">
        <v>34</v>
      </c>
      <c r="AH68" s="1144">
        <v>0</v>
      </c>
      <c r="AI68" s="1144">
        <v>0</v>
      </c>
      <c r="AJ68" s="1144">
        <v>0</v>
      </c>
      <c r="AK68" s="1145" t="s">
        <v>34</v>
      </c>
      <c r="AL68" s="1144">
        <v>0</v>
      </c>
      <c r="AM68" s="1144">
        <v>0</v>
      </c>
      <c r="AN68" s="1144">
        <v>0</v>
      </c>
      <c r="AO68" s="1145" t="s">
        <v>34</v>
      </c>
      <c r="AP68" s="1144">
        <v>0</v>
      </c>
      <c r="AQ68" s="1144">
        <v>0</v>
      </c>
      <c r="AR68" s="1145" t="s">
        <v>34</v>
      </c>
      <c r="AS68" s="1144">
        <v>100</v>
      </c>
      <c r="AT68" s="1144">
        <v>100</v>
      </c>
      <c r="AU68" s="1144">
        <v>600</v>
      </c>
      <c r="AV68" s="1144">
        <v>9500</v>
      </c>
      <c r="AW68" s="1145" t="s">
        <v>34</v>
      </c>
      <c r="AX68" s="1144">
        <v>100</v>
      </c>
      <c r="AY68" s="312"/>
    </row>
    <row r="69" spans="1:51" ht="12" customHeight="1">
      <c r="A69" s="322" t="s">
        <v>452</v>
      </c>
      <c r="B69" s="322" t="s">
        <v>213</v>
      </c>
      <c r="C69" s="322" t="s">
        <v>25</v>
      </c>
      <c r="D69" s="322" t="s">
        <v>26</v>
      </c>
      <c r="E69" s="322"/>
      <c r="F69" s="321">
        <v>46</v>
      </c>
      <c r="H69" s="1150" t="s">
        <v>1553</v>
      </c>
      <c r="I69" s="1151"/>
      <c r="J69" s="1148"/>
      <c r="K69" s="1144">
        <v>21700</v>
      </c>
      <c r="L69" s="1144">
        <v>13500</v>
      </c>
      <c r="M69" s="1144">
        <v>13300</v>
      </c>
      <c r="N69" s="1144">
        <v>3000</v>
      </c>
      <c r="O69" s="1144">
        <v>8800</v>
      </c>
      <c r="P69" s="1144">
        <v>8800</v>
      </c>
      <c r="Q69" s="1144">
        <v>0</v>
      </c>
      <c r="R69" s="1144">
        <v>100</v>
      </c>
      <c r="S69" s="1144">
        <v>100</v>
      </c>
      <c r="T69" s="1145" t="s">
        <v>34</v>
      </c>
      <c r="U69" s="1144">
        <v>1500</v>
      </c>
      <c r="V69" s="1144">
        <v>1200</v>
      </c>
      <c r="W69" s="1144">
        <v>300</v>
      </c>
      <c r="X69" s="1144">
        <v>200</v>
      </c>
      <c r="Y69" s="1145" t="s">
        <v>34</v>
      </c>
      <c r="Z69" s="1145" t="s">
        <v>34</v>
      </c>
      <c r="AA69" s="1145" t="s">
        <v>34</v>
      </c>
      <c r="AB69" s="1145" t="s">
        <v>34</v>
      </c>
      <c r="AC69" s="1145" t="s">
        <v>34</v>
      </c>
      <c r="AD69" s="1145" t="s">
        <v>34</v>
      </c>
      <c r="AE69" s="1145" t="s">
        <v>34</v>
      </c>
      <c r="AF69" s="1145" t="s">
        <v>34</v>
      </c>
      <c r="AG69" s="1145" t="s">
        <v>34</v>
      </c>
      <c r="AH69" s="1144">
        <v>0</v>
      </c>
      <c r="AI69" s="1144">
        <v>0</v>
      </c>
      <c r="AJ69" s="1145" t="s">
        <v>34</v>
      </c>
      <c r="AK69" s="1144">
        <v>0</v>
      </c>
      <c r="AL69" s="1145" t="s">
        <v>34</v>
      </c>
      <c r="AM69" s="1145" t="s">
        <v>34</v>
      </c>
      <c r="AN69" s="1145" t="s">
        <v>34</v>
      </c>
      <c r="AO69" s="1145" t="s">
        <v>34</v>
      </c>
      <c r="AP69" s="1144">
        <v>0</v>
      </c>
      <c r="AQ69" s="1144">
        <v>0</v>
      </c>
      <c r="AR69" s="1145" t="s">
        <v>34</v>
      </c>
      <c r="AS69" s="1144">
        <v>0</v>
      </c>
      <c r="AT69" s="1144">
        <v>200</v>
      </c>
      <c r="AU69" s="1144">
        <v>400</v>
      </c>
      <c r="AV69" s="1144">
        <v>7800</v>
      </c>
      <c r="AW69" s="1145" t="s">
        <v>34</v>
      </c>
      <c r="AX69" s="1144">
        <v>100</v>
      </c>
      <c r="AY69" s="312"/>
    </row>
    <row r="70" spans="1:51" ht="12" customHeight="1">
      <c r="A70" s="322" t="s">
        <v>452</v>
      </c>
      <c r="B70" s="322" t="s">
        <v>213</v>
      </c>
      <c r="C70" s="322" t="s">
        <v>25</v>
      </c>
      <c r="D70" s="322" t="s">
        <v>26</v>
      </c>
      <c r="E70" s="322"/>
      <c r="F70" s="321">
        <v>47</v>
      </c>
      <c r="H70" s="1150" t="s">
        <v>1554</v>
      </c>
      <c r="I70" s="1151"/>
      <c r="J70" s="1148"/>
      <c r="K70" s="1144">
        <v>22900</v>
      </c>
      <c r="L70" s="1144">
        <v>15700</v>
      </c>
      <c r="M70" s="1144">
        <v>15300</v>
      </c>
      <c r="N70" s="1144">
        <v>2900</v>
      </c>
      <c r="O70" s="1144">
        <v>9200</v>
      </c>
      <c r="P70" s="1144">
        <v>9200</v>
      </c>
      <c r="Q70" s="1145" t="s">
        <v>34</v>
      </c>
      <c r="R70" s="1144">
        <v>200</v>
      </c>
      <c r="S70" s="1144">
        <v>200</v>
      </c>
      <c r="T70" s="1145" t="s">
        <v>34</v>
      </c>
      <c r="U70" s="1144">
        <v>3100</v>
      </c>
      <c r="V70" s="1144">
        <v>2600</v>
      </c>
      <c r="W70" s="1144">
        <v>500</v>
      </c>
      <c r="X70" s="1144">
        <v>400</v>
      </c>
      <c r="Y70" s="1145" t="s">
        <v>34</v>
      </c>
      <c r="Z70" s="1145" t="s">
        <v>34</v>
      </c>
      <c r="AA70" s="1145" t="s">
        <v>34</v>
      </c>
      <c r="AB70" s="1145" t="s">
        <v>34</v>
      </c>
      <c r="AC70" s="1145" t="s">
        <v>34</v>
      </c>
      <c r="AD70" s="1145" t="s">
        <v>34</v>
      </c>
      <c r="AE70" s="1144">
        <v>0</v>
      </c>
      <c r="AF70" s="1144">
        <v>0</v>
      </c>
      <c r="AG70" s="1144">
        <v>0</v>
      </c>
      <c r="AH70" s="1144">
        <v>100</v>
      </c>
      <c r="AI70" s="1144">
        <v>100</v>
      </c>
      <c r="AJ70" s="1144">
        <v>0</v>
      </c>
      <c r="AK70" s="1144">
        <v>0</v>
      </c>
      <c r="AL70" s="1144">
        <v>100</v>
      </c>
      <c r="AM70" s="1145" t="s">
        <v>34</v>
      </c>
      <c r="AN70" s="1145" t="s">
        <v>34</v>
      </c>
      <c r="AO70" s="1145" t="s">
        <v>34</v>
      </c>
      <c r="AP70" s="1145" t="s">
        <v>34</v>
      </c>
      <c r="AQ70" s="1145" t="s">
        <v>34</v>
      </c>
      <c r="AR70" s="1145" t="s">
        <v>34</v>
      </c>
      <c r="AS70" s="1144">
        <v>0</v>
      </c>
      <c r="AT70" s="1144">
        <v>200</v>
      </c>
      <c r="AU70" s="1144">
        <v>200</v>
      </c>
      <c r="AV70" s="1144">
        <v>7000</v>
      </c>
      <c r="AW70" s="1145" t="s">
        <v>34</v>
      </c>
      <c r="AX70" s="1144">
        <v>400</v>
      </c>
      <c r="AY70" s="312"/>
    </row>
    <row r="71" spans="1:51" ht="12" customHeight="1">
      <c r="A71" s="322" t="s">
        <v>452</v>
      </c>
      <c r="B71" s="322" t="s">
        <v>213</v>
      </c>
      <c r="C71" s="322" t="s">
        <v>25</v>
      </c>
      <c r="D71" s="322" t="s">
        <v>26</v>
      </c>
      <c r="E71" s="322"/>
      <c r="F71" s="321">
        <v>48</v>
      </c>
      <c r="H71" s="1150" t="s">
        <v>1555</v>
      </c>
      <c r="I71" s="1151"/>
      <c r="J71" s="1148"/>
      <c r="K71" s="1144">
        <v>23200</v>
      </c>
      <c r="L71" s="1144">
        <v>14000</v>
      </c>
      <c r="M71" s="1144">
        <v>13600</v>
      </c>
      <c r="N71" s="1144">
        <v>2500</v>
      </c>
      <c r="O71" s="1144">
        <v>7500</v>
      </c>
      <c r="P71" s="1144">
        <v>7400</v>
      </c>
      <c r="Q71" s="1144">
        <v>100</v>
      </c>
      <c r="R71" s="1144">
        <v>100</v>
      </c>
      <c r="S71" s="1144">
        <v>100</v>
      </c>
      <c r="T71" s="1144">
        <v>0</v>
      </c>
      <c r="U71" s="1144">
        <v>3500</v>
      </c>
      <c r="V71" s="1144">
        <v>3000</v>
      </c>
      <c r="W71" s="1144">
        <v>500</v>
      </c>
      <c r="X71" s="1144">
        <v>400</v>
      </c>
      <c r="Y71" s="1144">
        <v>0</v>
      </c>
      <c r="Z71" s="1145" t="s">
        <v>34</v>
      </c>
      <c r="AA71" s="1144">
        <v>0</v>
      </c>
      <c r="AB71" s="1144">
        <v>0</v>
      </c>
      <c r="AC71" s="1144">
        <v>0</v>
      </c>
      <c r="AD71" s="1144">
        <v>0</v>
      </c>
      <c r="AE71" s="1144">
        <v>0</v>
      </c>
      <c r="AF71" s="1144">
        <v>0</v>
      </c>
      <c r="AG71" s="1145" t="s">
        <v>34</v>
      </c>
      <c r="AH71" s="1144">
        <v>100</v>
      </c>
      <c r="AI71" s="1144">
        <v>0</v>
      </c>
      <c r="AJ71" s="1144">
        <v>100</v>
      </c>
      <c r="AK71" s="1145" t="s">
        <v>34</v>
      </c>
      <c r="AL71" s="1144">
        <v>0</v>
      </c>
      <c r="AM71" s="1145" t="s">
        <v>34</v>
      </c>
      <c r="AN71" s="1145" t="s">
        <v>34</v>
      </c>
      <c r="AO71" s="1145" t="s">
        <v>34</v>
      </c>
      <c r="AP71" s="1144">
        <v>0</v>
      </c>
      <c r="AQ71" s="1144">
        <v>0</v>
      </c>
      <c r="AR71" s="1145" t="s">
        <v>34</v>
      </c>
      <c r="AS71" s="1144">
        <v>0</v>
      </c>
      <c r="AT71" s="1144">
        <v>200</v>
      </c>
      <c r="AU71" s="1144">
        <v>300</v>
      </c>
      <c r="AV71" s="1144">
        <v>8900</v>
      </c>
      <c r="AW71" s="1145" t="s">
        <v>34</v>
      </c>
      <c r="AX71" s="1144">
        <v>1000</v>
      </c>
      <c r="AY71" s="312"/>
    </row>
    <row r="72" spans="1:51" ht="12" customHeight="1">
      <c r="A72" s="322" t="s">
        <v>452</v>
      </c>
      <c r="B72" s="322" t="s">
        <v>213</v>
      </c>
      <c r="C72" s="322" t="s">
        <v>25</v>
      </c>
      <c r="D72" s="322" t="s">
        <v>26</v>
      </c>
      <c r="E72" s="322"/>
      <c r="F72" s="321">
        <v>49</v>
      </c>
      <c r="H72" s="1150" t="s">
        <v>1556</v>
      </c>
      <c r="I72" s="1151"/>
      <c r="J72" s="1148"/>
      <c r="K72" s="1144">
        <v>19000</v>
      </c>
      <c r="L72" s="1144">
        <v>11200</v>
      </c>
      <c r="M72" s="1144">
        <v>10500</v>
      </c>
      <c r="N72" s="1144">
        <v>1500</v>
      </c>
      <c r="O72" s="1144">
        <v>5800</v>
      </c>
      <c r="P72" s="1144">
        <v>5700</v>
      </c>
      <c r="Q72" s="1144">
        <v>100</v>
      </c>
      <c r="R72" s="1144">
        <v>200</v>
      </c>
      <c r="S72" s="1144">
        <v>200</v>
      </c>
      <c r="T72" s="1144">
        <v>0</v>
      </c>
      <c r="U72" s="1144">
        <v>3000</v>
      </c>
      <c r="V72" s="1144">
        <v>2400</v>
      </c>
      <c r="W72" s="1144">
        <v>500</v>
      </c>
      <c r="X72" s="1144">
        <v>700</v>
      </c>
      <c r="Y72" s="1145" t="s">
        <v>34</v>
      </c>
      <c r="Z72" s="1145" t="s">
        <v>34</v>
      </c>
      <c r="AA72" s="1145" t="s">
        <v>34</v>
      </c>
      <c r="AB72" s="1144">
        <v>100</v>
      </c>
      <c r="AC72" s="1144">
        <v>100</v>
      </c>
      <c r="AD72" s="1144">
        <v>0</v>
      </c>
      <c r="AE72" s="1144">
        <v>100</v>
      </c>
      <c r="AF72" s="1144">
        <v>100</v>
      </c>
      <c r="AG72" s="1144">
        <v>0</v>
      </c>
      <c r="AH72" s="1144">
        <v>100</v>
      </c>
      <c r="AI72" s="1144">
        <v>100</v>
      </c>
      <c r="AJ72" s="1144">
        <v>100</v>
      </c>
      <c r="AK72" s="1145" t="s">
        <v>34</v>
      </c>
      <c r="AL72" s="1144">
        <v>100</v>
      </c>
      <c r="AM72" s="1145" t="s">
        <v>34</v>
      </c>
      <c r="AN72" s="1145" t="s">
        <v>34</v>
      </c>
      <c r="AO72" s="1145" t="s">
        <v>34</v>
      </c>
      <c r="AP72" s="1144">
        <v>0</v>
      </c>
      <c r="AQ72" s="1144">
        <v>0</v>
      </c>
      <c r="AR72" s="1144">
        <v>0</v>
      </c>
      <c r="AS72" s="1144">
        <v>100</v>
      </c>
      <c r="AT72" s="1144">
        <v>300</v>
      </c>
      <c r="AU72" s="1144">
        <v>100</v>
      </c>
      <c r="AV72" s="1144">
        <v>7600</v>
      </c>
      <c r="AW72" s="1145" t="s">
        <v>34</v>
      </c>
      <c r="AX72" s="1144">
        <v>1100</v>
      </c>
      <c r="AY72" s="312"/>
    </row>
    <row r="73" spans="1:51" ht="12" customHeight="1">
      <c r="A73" s="322" t="s">
        <v>452</v>
      </c>
      <c r="B73" s="322" t="s">
        <v>213</v>
      </c>
      <c r="C73" s="322" t="s">
        <v>25</v>
      </c>
      <c r="D73" s="322" t="s">
        <v>26</v>
      </c>
      <c r="E73" s="322"/>
      <c r="F73" s="321">
        <v>50</v>
      </c>
      <c r="H73" s="1150" t="s">
        <v>1557</v>
      </c>
      <c r="I73" s="1151"/>
      <c r="J73" s="1148"/>
      <c r="K73" s="1144">
        <v>18700</v>
      </c>
      <c r="L73" s="1144">
        <v>10000</v>
      </c>
      <c r="M73" s="1144">
        <v>8800</v>
      </c>
      <c r="N73" s="1144">
        <v>1600</v>
      </c>
      <c r="O73" s="1144">
        <v>4300</v>
      </c>
      <c r="P73" s="1144">
        <v>4200</v>
      </c>
      <c r="Q73" s="1144">
        <v>100</v>
      </c>
      <c r="R73" s="1144">
        <v>400</v>
      </c>
      <c r="S73" s="1144">
        <v>400</v>
      </c>
      <c r="T73" s="1144">
        <v>100</v>
      </c>
      <c r="U73" s="1144">
        <v>2500</v>
      </c>
      <c r="V73" s="1144">
        <v>2000</v>
      </c>
      <c r="W73" s="1144">
        <v>400</v>
      </c>
      <c r="X73" s="1144">
        <v>1200</v>
      </c>
      <c r="Y73" s="1144">
        <v>0</v>
      </c>
      <c r="Z73" s="1144">
        <v>0</v>
      </c>
      <c r="AA73" s="1145" t="s">
        <v>34</v>
      </c>
      <c r="AB73" s="1144">
        <v>100</v>
      </c>
      <c r="AC73" s="1144">
        <v>100</v>
      </c>
      <c r="AD73" s="1144">
        <v>0</v>
      </c>
      <c r="AE73" s="1144">
        <v>0</v>
      </c>
      <c r="AF73" s="1144">
        <v>0</v>
      </c>
      <c r="AG73" s="1145" t="s">
        <v>34</v>
      </c>
      <c r="AH73" s="1144">
        <v>400</v>
      </c>
      <c r="AI73" s="1144">
        <v>200</v>
      </c>
      <c r="AJ73" s="1144">
        <v>100</v>
      </c>
      <c r="AK73" s="1145" t="s">
        <v>34</v>
      </c>
      <c r="AL73" s="1144">
        <v>100</v>
      </c>
      <c r="AM73" s="1144">
        <v>0</v>
      </c>
      <c r="AN73" s="1144">
        <v>0</v>
      </c>
      <c r="AO73" s="1145" t="s">
        <v>34</v>
      </c>
      <c r="AP73" s="1144">
        <v>100</v>
      </c>
      <c r="AQ73" s="1144">
        <v>100</v>
      </c>
      <c r="AR73" s="1145" t="s">
        <v>34</v>
      </c>
      <c r="AS73" s="1144">
        <v>100</v>
      </c>
      <c r="AT73" s="1144">
        <v>400</v>
      </c>
      <c r="AU73" s="1144">
        <v>200</v>
      </c>
      <c r="AV73" s="1144">
        <v>8500</v>
      </c>
      <c r="AW73" s="1145" t="s">
        <v>34</v>
      </c>
      <c r="AX73" s="1144">
        <v>1500</v>
      </c>
      <c r="AY73" s="312"/>
    </row>
    <row r="74" spans="1:51" ht="12" customHeight="1">
      <c r="A74" s="322" t="s">
        <v>452</v>
      </c>
      <c r="B74" s="322" t="s">
        <v>213</v>
      </c>
      <c r="C74" s="322" t="s">
        <v>25</v>
      </c>
      <c r="D74" s="322" t="s">
        <v>26</v>
      </c>
      <c r="E74" s="322"/>
      <c r="F74" s="321">
        <v>51</v>
      </c>
      <c r="H74" s="1150" t="s">
        <v>1558</v>
      </c>
      <c r="I74" s="1151"/>
      <c r="J74" s="1148"/>
      <c r="K74" s="1144">
        <v>16300</v>
      </c>
      <c r="L74" s="1144">
        <v>8100</v>
      </c>
      <c r="M74" s="1144">
        <v>6800</v>
      </c>
      <c r="N74" s="1144">
        <v>2500</v>
      </c>
      <c r="O74" s="1144">
        <v>2500</v>
      </c>
      <c r="P74" s="1144">
        <v>2400</v>
      </c>
      <c r="Q74" s="1144">
        <v>0</v>
      </c>
      <c r="R74" s="1144">
        <v>300</v>
      </c>
      <c r="S74" s="1144">
        <v>200</v>
      </c>
      <c r="T74" s="1144">
        <v>0</v>
      </c>
      <c r="U74" s="1144">
        <v>1600</v>
      </c>
      <c r="V74" s="1144">
        <v>1300</v>
      </c>
      <c r="W74" s="1144">
        <v>300</v>
      </c>
      <c r="X74" s="1144">
        <v>1300</v>
      </c>
      <c r="Y74" s="1145" t="s">
        <v>34</v>
      </c>
      <c r="Z74" s="1145" t="s">
        <v>34</v>
      </c>
      <c r="AA74" s="1145" t="s">
        <v>34</v>
      </c>
      <c r="AB74" s="1144">
        <v>300</v>
      </c>
      <c r="AC74" s="1144">
        <v>300</v>
      </c>
      <c r="AD74" s="1144">
        <v>0</v>
      </c>
      <c r="AE74" s="1144">
        <v>100</v>
      </c>
      <c r="AF74" s="1144">
        <v>100</v>
      </c>
      <c r="AG74" s="1145" t="s">
        <v>34</v>
      </c>
      <c r="AH74" s="1144">
        <v>300</v>
      </c>
      <c r="AI74" s="1144">
        <v>300</v>
      </c>
      <c r="AJ74" s="1144">
        <v>0</v>
      </c>
      <c r="AK74" s="1144">
        <v>0</v>
      </c>
      <c r="AL74" s="1144">
        <v>100</v>
      </c>
      <c r="AM74" s="1144">
        <v>200</v>
      </c>
      <c r="AN74" s="1144">
        <v>200</v>
      </c>
      <c r="AO74" s="1145" t="s">
        <v>34</v>
      </c>
      <c r="AP74" s="1144">
        <v>0</v>
      </c>
      <c r="AQ74" s="1144">
        <v>0</v>
      </c>
      <c r="AR74" s="1144">
        <v>0</v>
      </c>
      <c r="AS74" s="1144">
        <v>100</v>
      </c>
      <c r="AT74" s="1144">
        <v>200</v>
      </c>
      <c r="AU74" s="1144">
        <v>100</v>
      </c>
      <c r="AV74" s="1144">
        <v>8200</v>
      </c>
      <c r="AW74" s="1145" t="s">
        <v>34</v>
      </c>
      <c r="AX74" s="1144">
        <v>1500</v>
      </c>
      <c r="AY74" s="312"/>
    </row>
    <row r="75" spans="1:51" ht="12" customHeight="1">
      <c r="A75" s="322" t="s">
        <v>452</v>
      </c>
      <c r="B75" s="322" t="s">
        <v>213</v>
      </c>
      <c r="C75" s="322" t="s">
        <v>25</v>
      </c>
      <c r="D75" s="322" t="s">
        <v>26</v>
      </c>
      <c r="E75" s="322"/>
      <c r="F75" s="321">
        <v>52</v>
      </c>
      <c r="H75" s="1150" t="s">
        <v>1559</v>
      </c>
      <c r="I75" s="1151"/>
      <c r="J75" s="1148"/>
      <c r="K75" s="1144">
        <v>17700</v>
      </c>
      <c r="L75" s="1144">
        <v>9100</v>
      </c>
      <c r="M75" s="1144">
        <v>7400</v>
      </c>
      <c r="N75" s="1144">
        <v>3300</v>
      </c>
      <c r="O75" s="1144">
        <v>2200</v>
      </c>
      <c r="P75" s="1144">
        <v>2200</v>
      </c>
      <c r="Q75" s="1145" t="s">
        <v>34</v>
      </c>
      <c r="R75" s="1144">
        <v>200</v>
      </c>
      <c r="S75" s="1144">
        <v>200</v>
      </c>
      <c r="T75" s="1144">
        <v>0</v>
      </c>
      <c r="U75" s="1144">
        <v>1700</v>
      </c>
      <c r="V75" s="1144">
        <v>1100</v>
      </c>
      <c r="W75" s="1144">
        <v>600</v>
      </c>
      <c r="X75" s="1144">
        <v>1600</v>
      </c>
      <c r="Y75" s="1144">
        <v>100</v>
      </c>
      <c r="Z75" s="1144">
        <v>0</v>
      </c>
      <c r="AA75" s="1144">
        <v>0</v>
      </c>
      <c r="AB75" s="1144">
        <v>500</v>
      </c>
      <c r="AC75" s="1144">
        <v>300</v>
      </c>
      <c r="AD75" s="1144">
        <v>200</v>
      </c>
      <c r="AE75" s="1144">
        <v>100</v>
      </c>
      <c r="AF75" s="1144">
        <v>100</v>
      </c>
      <c r="AG75" s="1144">
        <v>0</v>
      </c>
      <c r="AH75" s="1144">
        <v>300</v>
      </c>
      <c r="AI75" s="1144">
        <v>200</v>
      </c>
      <c r="AJ75" s="1144">
        <v>0</v>
      </c>
      <c r="AK75" s="1144">
        <v>0</v>
      </c>
      <c r="AL75" s="1144">
        <v>100</v>
      </c>
      <c r="AM75" s="1144">
        <v>0</v>
      </c>
      <c r="AN75" s="1144">
        <v>0</v>
      </c>
      <c r="AO75" s="1145" t="s">
        <v>34</v>
      </c>
      <c r="AP75" s="1144">
        <v>0</v>
      </c>
      <c r="AQ75" s="1144">
        <v>0</v>
      </c>
      <c r="AR75" s="1145" t="s">
        <v>34</v>
      </c>
      <c r="AS75" s="1144">
        <v>200</v>
      </c>
      <c r="AT75" s="1144">
        <v>300</v>
      </c>
      <c r="AU75" s="1144">
        <v>100</v>
      </c>
      <c r="AV75" s="1144">
        <v>8500</v>
      </c>
      <c r="AW75" s="1144">
        <v>0</v>
      </c>
      <c r="AX75" s="1144">
        <v>2100</v>
      </c>
      <c r="AY75" s="312"/>
    </row>
    <row r="76" spans="1:51" ht="12" customHeight="1">
      <c r="A76" s="322" t="s">
        <v>452</v>
      </c>
      <c r="B76" s="322" t="s">
        <v>213</v>
      </c>
      <c r="C76" s="322" t="s">
        <v>25</v>
      </c>
      <c r="D76" s="322" t="s">
        <v>26</v>
      </c>
      <c r="E76" s="322"/>
      <c r="F76" s="321">
        <v>53</v>
      </c>
      <c r="H76" s="1150" t="s">
        <v>1560</v>
      </c>
      <c r="I76" s="1151"/>
      <c r="J76" s="1148"/>
      <c r="K76" s="1144">
        <v>10900</v>
      </c>
      <c r="L76" s="1144">
        <v>5700</v>
      </c>
      <c r="M76" s="1144">
        <v>4900</v>
      </c>
      <c r="N76" s="1144">
        <v>2600</v>
      </c>
      <c r="O76" s="1144">
        <v>1300</v>
      </c>
      <c r="P76" s="1144">
        <v>1300</v>
      </c>
      <c r="Q76" s="1145" t="s">
        <v>34</v>
      </c>
      <c r="R76" s="1144">
        <v>200</v>
      </c>
      <c r="S76" s="1144">
        <v>200</v>
      </c>
      <c r="T76" s="1145" t="s">
        <v>34</v>
      </c>
      <c r="U76" s="1144">
        <v>800</v>
      </c>
      <c r="V76" s="1144">
        <v>600</v>
      </c>
      <c r="W76" s="1144">
        <v>200</v>
      </c>
      <c r="X76" s="1144">
        <v>800</v>
      </c>
      <c r="Y76" s="1144">
        <v>0</v>
      </c>
      <c r="Z76" s="1144">
        <v>0</v>
      </c>
      <c r="AA76" s="1145" t="s">
        <v>34</v>
      </c>
      <c r="AB76" s="1144">
        <v>400</v>
      </c>
      <c r="AC76" s="1144">
        <v>300</v>
      </c>
      <c r="AD76" s="1144">
        <v>100</v>
      </c>
      <c r="AE76" s="1144">
        <v>100</v>
      </c>
      <c r="AF76" s="1144">
        <v>100</v>
      </c>
      <c r="AG76" s="1145" t="s">
        <v>34</v>
      </c>
      <c r="AH76" s="1144">
        <v>100</v>
      </c>
      <c r="AI76" s="1144">
        <v>0</v>
      </c>
      <c r="AJ76" s="1144">
        <v>0</v>
      </c>
      <c r="AK76" s="1144">
        <v>0</v>
      </c>
      <c r="AL76" s="1144">
        <v>100</v>
      </c>
      <c r="AM76" s="1144">
        <v>0</v>
      </c>
      <c r="AN76" s="1144">
        <v>0</v>
      </c>
      <c r="AO76" s="1144">
        <v>0</v>
      </c>
      <c r="AP76" s="1145" t="s">
        <v>34</v>
      </c>
      <c r="AQ76" s="1145" t="s">
        <v>34</v>
      </c>
      <c r="AR76" s="1145" t="s">
        <v>34</v>
      </c>
      <c r="AS76" s="1144">
        <v>0</v>
      </c>
      <c r="AT76" s="1144">
        <v>100</v>
      </c>
      <c r="AU76" s="1144">
        <v>100</v>
      </c>
      <c r="AV76" s="1144">
        <v>5000</v>
      </c>
      <c r="AW76" s="1144">
        <v>2300</v>
      </c>
      <c r="AX76" s="1144">
        <v>10900</v>
      </c>
      <c r="AY76" s="312"/>
    </row>
    <row r="77" spans="1:51" ht="12" customHeight="1">
      <c r="A77" s="322" t="s">
        <v>452</v>
      </c>
      <c r="B77" s="322" t="s">
        <v>213</v>
      </c>
      <c r="C77" s="322" t="s">
        <v>25</v>
      </c>
      <c r="D77" s="322" t="s">
        <v>26</v>
      </c>
      <c r="E77" s="322"/>
      <c r="F77" s="321">
        <v>54</v>
      </c>
      <c r="H77" s="1150" t="s">
        <v>1561</v>
      </c>
      <c r="I77" s="1151"/>
      <c r="J77" s="1148"/>
      <c r="K77" s="1144">
        <v>8400</v>
      </c>
      <c r="L77" s="1144">
        <v>3500</v>
      </c>
      <c r="M77" s="1144">
        <v>3300</v>
      </c>
      <c r="N77" s="1144">
        <v>2000</v>
      </c>
      <c r="O77" s="1144">
        <v>800</v>
      </c>
      <c r="P77" s="1144">
        <v>800</v>
      </c>
      <c r="Q77" s="1145" t="s">
        <v>34</v>
      </c>
      <c r="R77" s="1144">
        <v>100</v>
      </c>
      <c r="S77" s="1144">
        <v>100</v>
      </c>
      <c r="T77" s="1145" t="s">
        <v>34</v>
      </c>
      <c r="U77" s="1144">
        <v>400</v>
      </c>
      <c r="V77" s="1144">
        <v>400</v>
      </c>
      <c r="W77" s="1144">
        <v>0</v>
      </c>
      <c r="X77" s="1144">
        <v>200</v>
      </c>
      <c r="Y77" s="1145" t="s">
        <v>34</v>
      </c>
      <c r="Z77" s="1145" t="s">
        <v>34</v>
      </c>
      <c r="AA77" s="1145" t="s">
        <v>34</v>
      </c>
      <c r="AB77" s="1144">
        <v>0</v>
      </c>
      <c r="AC77" s="1144">
        <v>0</v>
      </c>
      <c r="AD77" s="1145" t="s">
        <v>34</v>
      </c>
      <c r="AE77" s="1144">
        <v>0</v>
      </c>
      <c r="AF77" s="1144">
        <v>0</v>
      </c>
      <c r="AG77" s="1145" t="s">
        <v>34</v>
      </c>
      <c r="AH77" s="1145" t="s">
        <v>34</v>
      </c>
      <c r="AI77" s="1145" t="s">
        <v>34</v>
      </c>
      <c r="AJ77" s="1145" t="s">
        <v>34</v>
      </c>
      <c r="AK77" s="1144">
        <v>0</v>
      </c>
      <c r="AL77" s="1144">
        <v>100</v>
      </c>
      <c r="AM77" s="1145" t="s">
        <v>34</v>
      </c>
      <c r="AN77" s="1145" t="s">
        <v>34</v>
      </c>
      <c r="AO77" s="1145" t="s">
        <v>34</v>
      </c>
      <c r="AP77" s="1145" t="s">
        <v>34</v>
      </c>
      <c r="AQ77" s="1145" t="s">
        <v>34</v>
      </c>
      <c r="AR77" s="1145" t="s">
        <v>34</v>
      </c>
      <c r="AS77" s="1144">
        <v>0</v>
      </c>
      <c r="AT77" s="1144">
        <v>0</v>
      </c>
      <c r="AU77" s="1144">
        <v>100</v>
      </c>
      <c r="AV77" s="1144">
        <v>4800</v>
      </c>
      <c r="AW77" s="1144">
        <v>1900</v>
      </c>
      <c r="AX77" s="1144">
        <v>8400</v>
      </c>
      <c r="AY77" s="312"/>
    </row>
    <row r="78" spans="1:51" ht="12" customHeight="1">
      <c r="A78" s="322" t="s">
        <v>452</v>
      </c>
      <c r="B78" s="322" t="s">
        <v>213</v>
      </c>
      <c r="C78" s="322" t="s">
        <v>25</v>
      </c>
      <c r="D78" s="322" t="s">
        <v>26</v>
      </c>
      <c r="E78" s="322"/>
      <c r="F78" s="321">
        <v>55</v>
      </c>
      <c r="H78" s="1150" t="s">
        <v>1562</v>
      </c>
      <c r="I78" s="1151" t="s">
        <v>1535</v>
      </c>
      <c r="J78" s="1148"/>
      <c r="K78" s="1144">
        <v>13900</v>
      </c>
      <c r="L78" s="1144">
        <v>6000</v>
      </c>
      <c r="M78" s="1144">
        <v>5400</v>
      </c>
      <c r="N78" s="1144">
        <v>3700</v>
      </c>
      <c r="O78" s="1144">
        <v>600</v>
      </c>
      <c r="P78" s="1144">
        <v>600</v>
      </c>
      <c r="Q78" s="1145" t="s">
        <v>34</v>
      </c>
      <c r="R78" s="1144">
        <v>300</v>
      </c>
      <c r="S78" s="1144">
        <v>300</v>
      </c>
      <c r="T78" s="1145" t="s">
        <v>34</v>
      </c>
      <c r="U78" s="1144">
        <v>800</v>
      </c>
      <c r="V78" s="1144">
        <v>800</v>
      </c>
      <c r="W78" s="1145" t="s">
        <v>34</v>
      </c>
      <c r="X78" s="1144">
        <v>500</v>
      </c>
      <c r="Y78" s="1144">
        <v>100</v>
      </c>
      <c r="Z78" s="1144">
        <v>100</v>
      </c>
      <c r="AA78" s="1145" t="s">
        <v>34</v>
      </c>
      <c r="AB78" s="1145" t="s">
        <v>34</v>
      </c>
      <c r="AC78" s="1145" t="s">
        <v>34</v>
      </c>
      <c r="AD78" s="1145" t="s">
        <v>34</v>
      </c>
      <c r="AE78" s="1144">
        <v>0</v>
      </c>
      <c r="AF78" s="1144">
        <v>0</v>
      </c>
      <c r="AG78" s="1145" t="s">
        <v>34</v>
      </c>
      <c r="AH78" s="1144">
        <v>0</v>
      </c>
      <c r="AI78" s="1144">
        <v>0</v>
      </c>
      <c r="AJ78" s="1145" t="s">
        <v>34</v>
      </c>
      <c r="AK78" s="1144">
        <v>0</v>
      </c>
      <c r="AL78" s="1144">
        <v>100</v>
      </c>
      <c r="AM78" s="1145" t="s">
        <v>34</v>
      </c>
      <c r="AN78" s="1145" t="s">
        <v>34</v>
      </c>
      <c r="AO78" s="1145" t="s">
        <v>34</v>
      </c>
      <c r="AP78" s="1144">
        <v>0</v>
      </c>
      <c r="AQ78" s="1144">
        <v>0</v>
      </c>
      <c r="AR78" s="1145" t="s">
        <v>34</v>
      </c>
      <c r="AS78" s="1144">
        <v>100</v>
      </c>
      <c r="AT78" s="1144">
        <v>100</v>
      </c>
      <c r="AU78" s="1144">
        <v>100</v>
      </c>
      <c r="AV78" s="1144">
        <v>7900</v>
      </c>
      <c r="AW78" s="1144">
        <v>3700</v>
      </c>
      <c r="AX78" s="1144">
        <v>13900</v>
      </c>
      <c r="AY78" s="312"/>
    </row>
    <row r="79" spans="1:51" ht="12" customHeight="1">
      <c r="A79" s="322" t="s">
        <v>452</v>
      </c>
      <c r="B79" s="322" t="s">
        <v>213</v>
      </c>
      <c r="C79" s="322" t="s">
        <v>25</v>
      </c>
      <c r="D79" s="322" t="s">
        <v>26</v>
      </c>
      <c r="E79" s="322"/>
      <c r="F79" s="321">
        <v>56</v>
      </c>
      <c r="H79" s="1150" t="s">
        <v>1563</v>
      </c>
      <c r="I79" s="1151" t="s">
        <v>1564</v>
      </c>
      <c r="J79" s="1148"/>
      <c r="K79" s="1144">
        <v>17000</v>
      </c>
      <c r="L79" s="1144">
        <v>700</v>
      </c>
      <c r="M79" s="1144">
        <v>700</v>
      </c>
      <c r="N79" s="1144">
        <v>300</v>
      </c>
      <c r="O79" s="1144">
        <v>100</v>
      </c>
      <c r="P79" s="1144">
        <v>100</v>
      </c>
      <c r="Q79" s="1145" t="s">
        <v>34</v>
      </c>
      <c r="R79" s="1144">
        <v>0</v>
      </c>
      <c r="S79" s="1144">
        <v>0</v>
      </c>
      <c r="T79" s="1145" t="s">
        <v>34</v>
      </c>
      <c r="U79" s="1144">
        <v>200</v>
      </c>
      <c r="V79" s="1144">
        <v>100</v>
      </c>
      <c r="W79" s="1144">
        <v>0</v>
      </c>
      <c r="X79" s="1144">
        <v>100</v>
      </c>
      <c r="Y79" s="1144">
        <v>0</v>
      </c>
      <c r="Z79" s="1144">
        <v>0</v>
      </c>
      <c r="AA79" s="1145" t="s">
        <v>34</v>
      </c>
      <c r="AB79" s="1145" t="s">
        <v>34</v>
      </c>
      <c r="AC79" s="1145" t="s">
        <v>34</v>
      </c>
      <c r="AD79" s="1145" t="s">
        <v>34</v>
      </c>
      <c r="AE79" s="1145" t="s">
        <v>34</v>
      </c>
      <c r="AF79" s="1145" t="s">
        <v>34</v>
      </c>
      <c r="AG79" s="1145" t="s">
        <v>34</v>
      </c>
      <c r="AH79" s="1145" t="s">
        <v>34</v>
      </c>
      <c r="AI79" s="1145" t="s">
        <v>34</v>
      </c>
      <c r="AJ79" s="1145" t="s">
        <v>34</v>
      </c>
      <c r="AK79" s="1145" t="s">
        <v>34</v>
      </c>
      <c r="AL79" s="1145" t="s">
        <v>34</v>
      </c>
      <c r="AM79" s="1145" t="s">
        <v>34</v>
      </c>
      <c r="AN79" s="1145" t="s">
        <v>34</v>
      </c>
      <c r="AO79" s="1145" t="s">
        <v>34</v>
      </c>
      <c r="AP79" s="1145" t="s">
        <v>34</v>
      </c>
      <c r="AQ79" s="1145" t="s">
        <v>34</v>
      </c>
      <c r="AR79" s="1145" t="s">
        <v>34</v>
      </c>
      <c r="AS79" s="1145" t="s">
        <v>34</v>
      </c>
      <c r="AT79" s="1144">
        <v>0</v>
      </c>
      <c r="AU79" s="1145" t="s">
        <v>34</v>
      </c>
      <c r="AV79" s="1144">
        <v>13700</v>
      </c>
      <c r="AW79" s="1145" t="s">
        <v>34</v>
      </c>
      <c r="AX79" s="1145" t="s">
        <v>34</v>
      </c>
      <c r="AY79" s="312"/>
    </row>
    <row r="80" spans="1:51" ht="12" customHeight="1">
      <c r="A80" s="322" t="s">
        <v>452</v>
      </c>
      <c r="B80" s="322" t="s">
        <v>213</v>
      </c>
      <c r="C80" s="322" t="s">
        <v>25</v>
      </c>
      <c r="D80" s="322" t="s">
        <v>26</v>
      </c>
      <c r="E80" s="322"/>
      <c r="F80" s="321">
        <v>57</v>
      </c>
      <c r="H80" s="1150" t="s">
        <v>1569</v>
      </c>
      <c r="I80" s="1151" t="s">
        <v>47</v>
      </c>
      <c r="J80" s="1148"/>
      <c r="K80" s="1144">
        <v>36700</v>
      </c>
      <c r="L80" s="1144">
        <v>24400</v>
      </c>
      <c r="M80" s="1144">
        <v>22000</v>
      </c>
      <c r="N80" s="1144">
        <v>5200</v>
      </c>
      <c r="O80" s="1144">
        <v>9300</v>
      </c>
      <c r="P80" s="1144">
        <v>9100</v>
      </c>
      <c r="Q80" s="1144">
        <v>200</v>
      </c>
      <c r="R80" s="1144">
        <v>500</v>
      </c>
      <c r="S80" s="1144">
        <v>500</v>
      </c>
      <c r="T80" s="1144">
        <v>0</v>
      </c>
      <c r="U80" s="1144">
        <v>7000</v>
      </c>
      <c r="V80" s="1144">
        <v>5800</v>
      </c>
      <c r="W80" s="1144">
        <v>1200</v>
      </c>
      <c r="X80" s="1144">
        <v>2400</v>
      </c>
      <c r="Y80" s="1144">
        <v>100</v>
      </c>
      <c r="Z80" s="1144">
        <v>100</v>
      </c>
      <c r="AA80" s="1144">
        <v>0</v>
      </c>
      <c r="AB80" s="1144">
        <v>600</v>
      </c>
      <c r="AC80" s="1144">
        <v>400</v>
      </c>
      <c r="AD80" s="1144">
        <v>200</v>
      </c>
      <c r="AE80" s="1144">
        <v>100</v>
      </c>
      <c r="AF80" s="1144">
        <v>100</v>
      </c>
      <c r="AG80" s="1145" t="s">
        <v>34</v>
      </c>
      <c r="AH80" s="1144">
        <v>300</v>
      </c>
      <c r="AI80" s="1144">
        <v>200</v>
      </c>
      <c r="AJ80" s="1144">
        <v>100</v>
      </c>
      <c r="AK80" s="1144">
        <v>0</v>
      </c>
      <c r="AL80" s="1144">
        <v>300</v>
      </c>
      <c r="AM80" s="1144">
        <v>100</v>
      </c>
      <c r="AN80" s="1144">
        <v>100</v>
      </c>
      <c r="AO80" s="1145" t="s">
        <v>34</v>
      </c>
      <c r="AP80" s="1144">
        <v>0</v>
      </c>
      <c r="AQ80" s="1144">
        <v>0</v>
      </c>
      <c r="AR80" s="1145" t="s">
        <v>34</v>
      </c>
      <c r="AS80" s="1144">
        <v>200</v>
      </c>
      <c r="AT80" s="1144">
        <v>800</v>
      </c>
      <c r="AU80" s="1144">
        <v>0</v>
      </c>
      <c r="AV80" s="1144">
        <v>11800</v>
      </c>
      <c r="AW80" s="1144">
        <v>3000</v>
      </c>
      <c r="AX80" s="1144">
        <v>14000</v>
      </c>
      <c r="AY80" s="312"/>
    </row>
    <row r="81" spans="1:51" ht="12" customHeight="1">
      <c r="A81" s="322" t="s">
        <v>452</v>
      </c>
      <c r="B81" s="322" t="s">
        <v>213</v>
      </c>
      <c r="C81" s="322" t="s">
        <v>25</v>
      </c>
      <c r="D81" s="322" t="s">
        <v>26</v>
      </c>
      <c r="E81" s="322"/>
      <c r="F81" s="321">
        <v>58</v>
      </c>
      <c r="H81" s="1150" t="s">
        <v>1552</v>
      </c>
      <c r="I81" s="1151" t="s">
        <v>20</v>
      </c>
      <c r="J81" s="1148"/>
      <c r="K81" s="1144">
        <v>500</v>
      </c>
      <c r="L81" s="1144">
        <v>400</v>
      </c>
      <c r="M81" s="1144">
        <v>400</v>
      </c>
      <c r="N81" s="1144">
        <v>100</v>
      </c>
      <c r="O81" s="1144">
        <v>200</v>
      </c>
      <c r="P81" s="1144">
        <v>200</v>
      </c>
      <c r="Q81" s="1144">
        <v>0</v>
      </c>
      <c r="R81" s="1145" t="s">
        <v>34</v>
      </c>
      <c r="S81" s="1145" t="s">
        <v>34</v>
      </c>
      <c r="T81" s="1145" t="s">
        <v>34</v>
      </c>
      <c r="U81" s="1144">
        <v>100</v>
      </c>
      <c r="V81" s="1144">
        <v>100</v>
      </c>
      <c r="W81" s="1144">
        <v>0</v>
      </c>
      <c r="X81" s="1144">
        <v>100</v>
      </c>
      <c r="Y81" s="1145" t="s">
        <v>34</v>
      </c>
      <c r="Z81" s="1145" t="s">
        <v>34</v>
      </c>
      <c r="AA81" s="1145" t="s">
        <v>34</v>
      </c>
      <c r="AB81" s="1145" t="s">
        <v>34</v>
      </c>
      <c r="AC81" s="1145" t="s">
        <v>34</v>
      </c>
      <c r="AD81" s="1145" t="s">
        <v>34</v>
      </c>
      <c r="AE81" s="1145" t="s">
        <v>34</v>
      </c>
      <c r="AF81" s="1145" t="s">
        <v>34</v>
      </c>
      <c r="AG81" s="1145" t="s">
        <v>34</v>
      </c>
      <c r="AH81" s="1145" t="s">
        <v>34</v>
      </c>
      <c r="AI81" s="1145" t="s">
        <v>34</v>
      </c>
      <c r="AJ81" s="1145" t="s">
        <v>34</v>
      </c>
      <c r="AK81" s="1145" t="s">
        <v>34</v>
      </c>
      <c r="AL81" s="1144">
        <v>100</v>
      </c>
      <c r="AM81" s="1145" t="s">
        <v>34</v>
      </c>
      <c r="AN81" s="1145" t="s">
        <v>34</v>
      </c>
      <c r="AO81" s="1145" t="s">
        <v>34</v>
      </c>
      <c r="AP81" s="1145" t="s">
        <v>34</v>
      </c>
      <c r="AQ81" s="1145" t="s">
        <v>34</v>
      </c>
      <c r="AR81" s="1145" t="s">
        <v>34</v>
      </c>
      <c r="AS81" s="1145" t="s">
        <v>34</v>
      </c>
      <c r="AT81" s="1145" t="s">
        <v>34</v>
      </c>
      <c r="AU81" s="1145" t="s">
        <v>34</v>
      </c>
      <c r="AV81" s="1144">
        <v>100</v>
      </c>
      <c r="AW81" s="1145" t="s">
        <v>34</v>
      </c>
      <c r="AX81" s="1145" t="s">
        <v>34</v>
      </c>
      <c r="AY81" s="312"/>
    </row>
    <row r="82" spans="1:51" ht="12" customHeight="1">
      <c r="A82" s="322" t="s">
        <v>452</v>
      </c>
      <c r="B82" s="322" t="s">
        <v>213</v>
      </c>
      <c r="C82" s="322" t="s">
        <v>25</v>
      </c>
      <c r="D82" s="322" t="s">
        <v>26</v>
      </c>
      <c r="E82" s="322"/>
      <c r="F82" s="321">
        <v>59</v>
      </c>
      <c r="H82" s="1150" t="s">
        <v>1771</v>
      </c>
      <c r="I82" s="1151"/>
      <c r="J82" s="1148"/>
      <c r="K82" s="1144">
        <v>1300</v>
      </c>
      <c r="L82" s="1144">
        <v>1200</v>
      </c>
      <c r="M82" s="1144">
        <v>1100</v>
      </c>
      <c r="N82" s="1144">
        <v>100</v>
      </c>
      <c r="O82" s="1144">
        <v>700</v>
      </c>
      <c r="P82" s="1144">
        <v>700</v>
      </c>
      <c r="Q82" s="1144">
        <v>0</v>
      </c>
      <c r="R82" s="1144">
        <v>0</v>
      </c>
      <c r="S82" s="1144">
        <v>0</v>
      </c>
      <c r="T82" s="1145" t="s">
        <v>34</v>
      </c>
      <c r="U82" s="1144">
        <v>300</v>
      </c>
      <c r="V82" s="1144">
        <v>200</v>
      </c>
      <c r="W82" s="1144">
        <v>100</v>
      </c>
      <c r="X82" s="1144">
        <v>0</v>
      </c>
      <c r="Y82" s="1145" t="s">
        <v>34</v>
      </c>
      <c r="Z82" s="1145" t="s">
        <v>34</v>
      </c>
      <c r="AA82" s="1145" t="s">
        <v>34</v>
      </c>
      <c r="AB82" s="1145" t="s">
        <v>34</v>
      </c>
      <c r="AC82" s="1145" t="s">
        <v>34</v>
      </c>
      <c r="AD82" s="1145" t="s">
        <v>34</v>
      </c>
      <c r="AE82" s="1145" t="s">
        <v>34</v>
      </c>
      <c r="AF82" s="1145" t="s">
        <v>34</v>
      </c>
      <c r="AG82" s="1145" t="s">
        <v>34</v>
      </c>
      <c r="AH82" s="1145" t="s">
        <v>34</v>
      </c>
      <c r="AI82" s="1145" t="s">
        <v>34</v>
      </c>
      <c r="AJ82" s="1145" t="s">
        <v>34</v>
      </c>
      <c r="AK82" s="1145" t="s">
        <v>34</v>
      </c>
      <c r="AL82" s="1145" t="s">
        <v>34</v>
      </c>
      <c r="AM82" s="1145" t="s">
        <v>34</v>
      </c>
      <c r="AN82" s="1145" t="s">
        <v>34</v>
      </c>
      <c r="AO82" s="1145" t="s">
        <v>34</v>
      </c>
      <c r="AP82" s="1145" t="s">
        <v>34</v>
      </c>
      <c r="AQ82" s="1145" t="s">
        <v>34</v>
      </c>
      <c r="AR82" s="1145" t="s">
        <v>34</v>
      </c>
      <c r="AS82" s="1145" t="s">
        <v>34</v>
      </c>
      <c r="AT82" s="1144">
        <v>0</v>
      </c>
      <c r="AU82" s="1145" t="s">
        <v>34</v>
      </c>
      <c r="AV82" s="1144">
        <v>100</v>
      </c>
      <c r="AW82" s="1145" t="s">
        <v>34</v>
      </c>
      <c r="AX82" s="1144">
        <v>0</v>
      </c>
      <c r="AY82" s="312"/>
    </row>
    <row r="83" spans="1:51" ht="12" customHeight="1">
      <c r="A83" s="322" t="s">
        <v>452</v>
      </c>
      <c r="B83" s="322" t="s">
        <v>213</v>
      </c>
      <c r="C83" s="322" t="s">
        <v>25</v>
      </c>
      <c r="D83" s="322" t="s">
        <v>26</v>
      </c>
      <c r="E83" s="322"/>
      <c r="F83" s="321">
        <v>60</v>
      </c>
      <c r="H83" s="1150" t="s">
        <v>1553</v>
      </c>
      <c r="I83" s="1151"/>
      <c r="J83" s="1148"/>
      <c r="K83" s="1144">
        <v>2200</v>
      </c>
      <c r="L83" s="1144">
        <v>2100</v>
      </c>
      <c r="M83" s="1144">
        <v>2000</v>
      </c>
      <c r="N83" s="1144">
        <v>100</v>
      </c>
      <c r="O83" s="1144">
        <v>1500</v>
      </c>
      <c r="P83" s="1144">
        <v>1500</v>
      </c>
      <c r="Q83" s="1145" t="s">
        <v>34</v>
      </c>
      <c r="R83" s="1144">
        <v>0</v>
      </c>
      <c r="S83" s="1144">
        <v>0</v>
      </c>
      <c r="T83" s="1145" t="s">
        <v>34</v>
      </c>
      <c r="U83" s="1144">
        <v>400</v>
      </c>
      <c r="V83" s="1144">
        <v>400</v>
      </c>
      <c r="W83" s="1144">
        <v>0</v>
      </c>
      <c r="X83" s="1144">
        <v>100</v>
      </c>
      <c r="Y83" s="1145" t="s">
        <v>34</v>
      </c>
      <c r="Z83" s="1145" t="s">
        <v>34</v>
      </c>
      <c r="AA83" s="1145" t="s">
        <v>34</v>
      </c>
      <c r="AB83" s="1145" t="s">
        <v>34</v>
      </c>
      <c r="AC83" s="1145" t="s">
        <v>34</v>
      </c>
      <c r="AD83" s="1145" t="s">
        <v>34</v>
      </c>
      <c r="AE83" s="1145" t="s">
        <v>34</v>
      </c>
      <c r="AF83" s="1145" t="s">
        <v>34</v>
      </c>
      <c r="AG83" s="1145" t="s">
        <v>34</v>
      </c>
      <c r="AH83" s="1145" t="s">
        <v>34</v>
      </c>
      <c r="AI83" s="1145" t="s">
        <v>34</v>
      </c>
      <c r="AJ83" s="1145" t="s">
        <v>34</v>
      </c>
      <c r="AK83" s="1144">
        <v>0</v>
      </c>
      <c r="AL83" s="1145" t="s">
        <v>34</v>
      </c>
      <c r="AM83" s="1145" t="s">
        <v>34</v>
      </c>
      <c r="AN83" s="1145" t="s">
        <v>34</v>
      </c>
      <c r="AO83" s="1145" t="s">
        <v>34</v>
      </c>
      <c r="AP83" s="1145" t="s">
        <v>34</v>
      </c>
      <c r="AQ83" s="1145" t="s">
        <v>34</v>
      </c>
      <c r="AR83" s="1145" t="s">
        <v>34</v>
      </c>
      <c r="AS83" s="1145" t="s">
        <v>34</v>
      </c>
      <c r="AT83" s="1144">
        <v>100</v>
      </c>
      <c r="AU83" s="1145" t="s">
        <v>34</v>
      </c>
      <c r="AV83" s="1144">
        <v>100</v>
      </c>
      <c r="AW83" s="1145" t="s">
        <v>34</v>
      </c>
      <c r="AX83" s="1144">
        <v>100</v>
      </c>
      <c r="AY83" s="312"/>
    </row>
    <row r="84" spans="1:51" ht="12" customHeight="1">
      <c r="A84" s="322" t="s">
        <v>452</v>
      </c>
      <c r="B84" s="322" t="s">
        <v>213</v>
      </c>
      <c r="C84" s="322" t="s">
        <v>25</v>
      </c>
      <c r="D84" s="322" t="s">
        <v>26</v>
      </c>
      <c r="E84" s="322"/>
      <c r="F84" s="321">
        <v>61</v>
      </c>
      <c r="H84" s="1150" t="s">
        <v>1554</v>
      </c>
      <c r="I84" s="1151"/>
      <c r="J84" s="1148"/>
      <c r="K84" s="1144">
        <v>2800</v>
      </c>
      <c r="L84" s="1144">
        <v>2500</v>
      </c>
      <c r="M84" s="1144">
        <v>2400</v>
      </c>
      <c r="N84" s="1144">
        <v>100</v>
      </c>
      <c r="O84" s="1144">
        <v>1300</v>
      </c>
      <c r="P84" s="1144">
        <v>1300</v>
      </c>
      <c r="Q84" s="1145" t="s">
        <v>34</v>
      </c>
      <c r="R84" s="1144">
        <v>0</v>
      </c>
      <c r="S84" s="1144">
        <v>0</v>
      </c>
      <c r="T84" s="1145" t="s">
        <v>34</v>
      </c>
      <c r="U84" s="1144">
        <v>1000</v>
      </c>
      <c r="V84" s="1144">
        <v>900</v>
      </c>
      <c r="W84" s="1144">
        <v>200</v>
      </c>
      <c r="X84" s="1144">
        <v>100</v>
      </c>
      <c r="Y84" s="1145" t="s">
        <v>34</v>
      </c>
      <c r="Z84" s="1145" t="s">
        <v>34</v>
      </c>
      <c r="AA84" s="1145" t="s">
        <v>34</v>
      </c>
      <c r="AB84" s="1145" t="s">
        <v>34</v>
      </c>
      <c r="AC84" s="1145" t="s">
        <v>34</v>
      </c>
      <c r="AD84" s="1145" t="s">
        <v>34</v>
      </c>
      <c r="AE84" s="1144">
        <v>0</v>
      </c>
      <c r="AF84" s="1144">
        <v>0</v>
      </c>
      <c r="AG84" s="1145" t="s">
        <v>34</v>
      </c>
      <c r="AH84" s="1145" t="s">
        <v>34</v>
      </c>
      <c r="AI84" s="1145" t="s">
        <v>34</v>
      </c>
      <c r="AJ84" s="1145" t="s">
        <v>34</v>
      </c>
      <c r="AK84" s="1145" t="s">
        <v>34</v>
      </c>
      <c r="AL84" s="1145" t="s">
        <v>34</v>
      </c>
      <c r="AM84" s="1145" t="s">
        <v>34</v>
      </c>
      <c r="AN84" s="1145" t="s">
        <v>34</v>
      </c>
      <c r="AO84" s="1145" t="s">
        <v>34</v>
      </c>
      <c r="AP84" s="1145" t="s">
        <v>34</v>
      </c>
      <c r="AQ84" s="1145" t="s">
        <v>34</v>
      </c>
      <c r="AR84" s="1145" t="s">
        <v>34</v>
      </c>
      <c r="AS84" s="1145" t="s">
        <v>34</v>
      </c>
      <c r="AT84" s="1144">
        <v>100</v>
      </c>
      <c r="AU84" s="1145" t="s">
        <v>34</v>
      </c>
      <c r="AV84" s="1144">
        <v>300</v>
      </c>
      <c r="AW84" s="1145" t="s">
        <v>34</v>
      </c>
      <c r="AX84" s="1144">
        <v>100</v>
      </c>
      <c r="AY84" s="312"/>
    </row>
    <row r="85" spans="1:51" ht="12" customHeight="1">
      <c r="A85" s="322" t="s">
        <v>452</v>
      </c>
      <c r="B85" s="322" t="s">
        <v>213</v>
      </c>
      <c r="C85" s="322" t="s">
        <v>25</v>
      </c>
      <c r="D85" s="322" t="s">
        <v>26</v>
      </c>
      <c r="E85" s="322"/>
      <c r="F85" s="321">
        <v>62</v>
      </c>
      <c r="H85" s="1150" t="s">
        <v>1555</v>
      </c>
      <c r="I85" s="1151"/>
      <c r="J85" s="1148"/>
      <c r="K85" s="1144">
        <v>3300</v>
      </c>
      <c r="L85" s="1144">
        <v>2800</v>
      </c>
      <c r="M85" s="1144">
        <v>2700</v>
      </c>
      <c r="N85" s="1144">
        <v>100</v>
      </c>
      <c r="O85" s="1144">
        <v>1200</v>
      </c>
      <c r="P85" s="1144">
        <v>1200</v>
      </c>
      <c r="Q85" s="1144">
        <v>0</v>
      </c>
      <c r="R85" s="1144">
        <v>0</v>
      </c>
      <c r="S85" s="1144">
        <v>0</v>
      </c>
      <c r="T85" s="1145" t="s">
        <v>34</v>
      </c>
      <c r="U85" s="1144">
        <v>1300</v>
      </c>
      <c r="V85" s="1144">
        <v>1200</v>
      </c>
      <c r="W85" s="1144">
        <v>100</v>
      </c>
      <c r="X85" s="1144">
        <v>100</v>
      </c>
      <c r="Y85" s="1144">
        <v>0</v>
      </c>
      <c r="Z85" s="1145" t="s">
        <v>34</v>
      </c>
      <c r="AA85" s="1144">
        <v>0</v>
      </c>
      <c r="AB85" s="1145" t="s">
        <v>34</v>
      </c>
      <c r="AC85" s="1145" t="s">
        <v>34</v>
      </c>
      <c r="AD85" s="1145" t="s">
        <v>34</v>
      </c>
      <c r="AE85" s="1145" t="s">
        <v>34</v>
      </c>
      <c r="AF85" s="1145" t="s">
        <v>34</v>
      </c>
      <c r="AG85" s="1145" t="s">
        <v>34</v>
      </c>
      <c r="AH85" s="1144">
        <v>0</v>
      </c>
      <c r="AI85" s="1144">
        <v>0</v>
      </c>
      <c r="AJ85" s="1144">
        <v>0</v>
      </c>
      <c r="AK85" s="1145" t="s">
        <v>34</v>
      </c>
      <c r="AL85" s="1145" t="s">
        <v>34</v>
      </c>
      <c r="AM85" s="1145" t="s">
        <v>34</v>
      </c>
      <c r="AN85" s="1145" t="s">
        <v>34</v>
      </c>
      <c r="AO85" s="1145" t="s">
        <v>34</v>
      </c>
      <c r="AP85" s="1145" t="s">
        <v>34</v>
      </c>
      <c r="AQ85" s="1145" t="s">
        <v>34</v>
      </c>
      <c r="AR85" s="1145" t="s">
        <v>34</v>
      </c>
      <c r="AS85" s="1144">
        <v>0</v>
      </c>
      <c r="AT85" s="1144">
        <v>100</v>
      </c>
      <c r="AU85" s="1145" t="s">
        <v>34</v>
      </c>
      <c r="AV85" s="1144">
        <v>500</v>
      </c>
      <c r="AW85" s="1145" t="s">
        <v>34</v>
      </c>
      <c r="AX85" s="1144">
        <v>200</v>
      </c>
      <c r="AY85" s="312"/>
    </row>
    <row r="86" spans="1:51" ht="12" customHeight="1">
      <c r="A86" s="322" t="s">
        <v>452</v>
      </c>
      <c r="B86" s="322" t="s">
        <v>213</v>
      </c>
      <c r="C86" s="322" t="s">
        <v>25</v>
      </c>
      <c r="D86" s="322" t="s">
        <v>26</v>
      </c>
      <c r="E86" s="322"/>
      <c r="F86" s="321">
        <v>63</v>
      </c>
      <c r="H86" s="1150" t="s">
        <v>1556</v>
      </c>
      <c r="I86" s="1151"/>
      <c r="J86" s="1148"/>
      <c r="K86" s="1144">
        <v>2800</v>
      </c>
      <c r="L86" s="1144">
        <v>2400</v>
      </c>
      <c r="M86" s="1144">
        <v>2200</v>
      </c>
      <c r="N86" s="1144">
        <v>200</v>
      </c>
      <c r="O86" s="1144">
        <v>1200</v>
      </c>
      <c r="P86" s="1144">
        <v>1200</v>
      </c>
      <c r="Q86" s="1144">
        <v>0</v>
      </c>
      <c r="R86" s="1144">
        <v>0</v>
      </c>
      <c r="S86" s="1144">
        <v>0</v>
      </c>
      <c r="T86" s="1145" t="s">
        <v>34</v>
      </c>
      <c r="U86" s="1144">
        <v>800</v>
      </c>
      <c r="V86" s="1144">
        <v>700</v>
      </c>
      <c r="W86" s="1144">
        <v>100</v>
      </c>
      <c r="X86" s="1144">
        <v>200</v>
      </c>
      <c r="Y86" s="1145" t="s">
        <v>34</v>
      </c>
      <c r="Z86" s="1145" t="s">
        <v>34</v>
      </c>
      <c r="AA86" s="1145" t="s">
        <v>34</v>
      </c>
      <c r="AB86" s="1144">
        <v>0</v>
      </c>
      <c r="AC86" s="1144">
        <v>0</v>
      </c>
      <c r="AD86" s="1145" t="s">
        <v>34</v>
      </c>
      <c r="AE86" s="1145" t="s">
        <v>34</v>
      </c>
      <c r="AF86" s="1145" t="s">
        <v>34</v>
      </c>
      <c r="AG86" s="1145" t="s">
        <v>34</v>
      </c>
      <c r="AH86" s="1144">
        <v>0</v>
      </c>
      <c r="AI86" s="1144">
        <v>0</v>
      </c>
      <c r="AJ86" s="1145" t="s">
        <v>34</v>
      </c>
      <c r="AK86" s="1145" t="s">
        <v>34</v>
      </c>
      <c r="AL86" s="1144">
        <v>100</v>
      </c>
      <c r="AM86" s="1145" t="s">
        <v>34</v>
      </c>
      <c r="AN86" s="1145" t="s">
        <v>34</v>
      </c>
      <c r="AO86" s="1145" t="s">
        <v>34</v>
      </c>
      <c r="AP86" s="1145" t="s">
        <v>34</v>
      </c>
      <c r="AQ86" s="1145" t="s">
        <v>34</v>
      </c>
      <c r="AR86" s="1145" t="s">
        <v>34</v>
      </c>
      <c r="AS86" s="1145" t="s">
        <v>34</v>
      </c>
      <c r="AT86" s="1144">
        <v>100</v>
      </c>
      <c r="AU86" s="1145" t="s">
        <v>34</v>
      </c>
      <c r="AV86" s="1144">
        <v>400</v>
      </c>
      <c r="AW86" s="1145" t="s">
        <v>34</v>
      </c>
      <c r="AX86" s="1144">
        <v>300</v>
      </c>
      <c r="AY86" s="312"/>
    </row>
    <row r="87" spans="1:51" ht="12" customHeight="1">
      <c r="A87" s="322" t="s">
        <v>452</v>
      </c>
      <c r="B87" s="322" t="s">
        <v>213</v>
      </c>
      <c r="C87" s="322" t="s">
        <v>25</v>
      </c>
      <c r="D87" s="322" t="s">
        <v>26</v>
      </c>
      <c r="E87" s="322"/>
      <c r="F87" s="321">
        <v>64</v>
      </c>
      <c r="H87" s="1150" t="s">
        <v>1557</v>
      </c>
      <c r="I87" s="1151"/>
      <c r="J87" s="1148"/>
      <c r="K87" s="1144">
        <v>3200</v>
      </c>
      <c r="L87" s="1144">
        <v>2300</v>
      </c>
      <c r="M87" s="1144">
        <v>2000</v>
      </c>
      <c r="N87" s="1144">
        <v>200</v>
      </c>
      <c r="O87" s="1144">
        <v>900</v>
      </c>
      <c r="P87" s="1144">
        <v>800</v>
      </c>
      <c r="Q87" s="1144">
        <v>100</v>
      </c>
      <c r="R87" s="1144">
        <v>100</v>
      </c>
      <c r="S87" s="1144">
        <v>100</v>
      </c>
      <c r="T87" s="1145" t="s">
        <v>34</v>
      </c>
      <c r="U87" s="1144">
        <v>800</v>
      </c>
      <c r="V87" s="1144">
        <v>700</v>
      </c>
      <c r="W87" s="1144">
        <v>100</v>
      </c>
      <c r="X87" s="1144">
        <v>300</v>
      </c>
      <c r="Y87" s="1144">
        <v>0</v>
      </c>
      <c r="Z87" s="1144">
        <v>0</v>
      </c>
      <c r="AA87" s="1145" t="s">
        <v>34</v>
      </c>
      <c r="AB87" s="1144">
        <v>0</v>
      </c>
      <c r="AC87" s="1144">
        <v>0</v>
      </c>
      <c r="AD87" s="1145" t="s">
        <v>34</v>
      </c>
      <c r="AE87" s="1145" t="s">
        <v>34</v>
      </c>
      <c r="AF87" s="1145" t="s">
        <v>34</v>
      </c>
      <c r="AG87" s="1145" t="s">
        <v>34</v>
      </c>
      <c r="AH87" s="1144">
        <v>100</v>
      </c>
      <c r="AI87" s="1144">
        <v>0</v>
      </c>
      <c r="AJ87" s="1144">
        <v>100</v>
      </c>
      <c r="AK87" s="1145" t="s">
        <v>34</v>
      </c>
      <c r="AL87" s="1144">
        <v>0</v>
      </c>
      <c r="AM87" s="1145" t="s">
        <v>34</v>
      </c>
      <c r="AN87" s="1145" t="s">
        <v>34</v>
      </c>
      <c r="AO87" s="1145" t="s">
        <v>34</v>
      </c>
      <c r="AP87" s="1145" t="s">
        <v>34</v>
      </c>
      <c r="AQ87" s="1145" t="s">
        <v>34</v>
      </c>
      <c r="AR87" s="1145" t="s">
        <v>34</v>
      </c>
      <c r="AS87" s="1144">
        <v>0</v>
      </c>
      <c r="AT87" s="1144">
        <v>100</v>
      </c>
      <c r="AU87" s="1145" t="s">
        <v>34</v>
      </c>
      <c r="AV87" s="1144">
        <v>900</v>
      </c>
      <c r="AW87" s="1145" t="s">
        <v>34</v>
      </c>
      <c r="AX87" s="1144">
        <v>500</v>
      </c>
      <c r="AY87" s="312"/>
    </row>
    <row r="88" spans="1:51" ht="12" customHeight="1">
      <c r="A88" s="322" t="s">
        <v>452</v>
      </c>
      <c r="B88" s="322" t="s">
        <v>213</v>
      </c>
      <c r="C88" s="322" t="s">
        <v>25</v>
      </c>
      <c r="D88" s="322" t="s">
        <v>26</v>
      </c>
      <c r="E88" s="322"/>
      <c r="F88" s="321">
        <v>65</v>
      </c>
      <c r="H88" s="1150" t="s">
        <v>1558</v>
      </c>
      <c r="I88" s="1151"/>
      <c r="J88" s="1148"/>
      <c r="K88" s="1144">
        <v>3500</v>
      </c>
      <c r="L88" s="1144">
        <v>2300</v>
      </c>
      <c r="M88" s="1144">
        <v>1900</v>
      </c>
      <c r="N88" s="1144">
        <v>600</v>
      </c>
      <c r="O88" s="1144">
        <v>700</v>
      </c>
      <c r="P88" s="1144">
        <v>700</v>
      </c>
      <c r="Q88" s="1144">
        <v>0</v>
      </c>
      <c r="R88" s="1144">
        <v>0</v>
      </c>
      <c r="S88" s="1144">
        <v>0</v>
      </c>
      <c r="T88" s="1145" t="s">
        <v>34</v>
      </c>
      <c r="U88" s="1144">
        <v>600</v>
      </c>
      <c r="V88" s="1144">
        <v>400</v>
      </c>
      <c r="W88" s="1144">
        <v>200</v>
      </c>
      <c r="X88" s="1144">
        <v>400</v>
      </c>
      <c r="Y88" s="1145" t="s">
        <v>34</v>
      </c>
      <c r="Z88" s="1145" t="s">
        <v>34</v>
      </c>
      <c r="AA88" s="1145" t="s">
        <v>34</v>
      </c>
      <c r="AB88" s="1144">
        <v>100</v>
      </c>
      <c r="AC88" s="1144">
        <v>100</v>
      </c>
      <c r="AD88" s="1145" t="s">
        <v>34</v>
      </c>
      <c r="AE88" s="1145" t="s">
        <v>34</v>
      </c>
      <c r="AF88" s="1145" t="s">
        <v>34</v>
      </c>
      <c r="AG88" s="1145" t="s">
        <v>34</v>
      </c>
      <c r="AH88" s="1144">
        <v>100</v>
      </c>
      <c r="AI88" s="1144">
        <v>100</v>
      </c>
      <c r="AJ88" s="1145" t="s">
        <v>34</v>
      </c>
      <c r="AK88" s="1144">
        <v>0</v>
      </c>
      <c r="AL88" s="1145" t="s">
        <v>34</v>
      </c>
      <c r="AM88" s="1144">
        <v>100</v>
      </c>
      <c r="AN88" s="1144">
        <v>100</v>
      </c>
      <c r="AO88" s="1145" t="s">
        <v>34</v>
      </c>
      <c r="AP88" s="1145" t="s">
        <v>34</v>
      </c>
      <c r="AQ88" s="1145" t="s">
        <v>34</v>
      </c>
      <c r="AR88" s="1145" t="s">
        <v>34</v>
      </c>
      <c r="AS88" s="1144">
        <v>100</v>
      </c>
      <c r="AT88" s="1144">
        <v>100</v>
      </c>
      <c r="AU88" s="1145" t="s">
        <v>34</v>
      </c>
      <c r="AV88" s="1144">
        <v>1200</v>
      </c>
      <c r="AW88" s="1145" t="s">
        <v>34</v>
      </c>
      <c r="AX88" s="1144">
        <v>600</v>
      </c>
      <c r="AY88" s="312"/>
    </row>
    <row r="89" spans="1:51" ht="12" customHeight="1">
      <c r="A89" s="322" t="s">
        <v>452</v>
      </c>
      <c r="B89" s="322" t="s">
        <v>213</v>
      </c>
      <c r="C89" s="322" t="s">
        <v>25</v>
      </c>
      <c r="D89" s="322" t="s">
        <v>26</v>
      </c>
      <c r="E89" s="322"/>
      <c r="F89" s="321">
        <v>66</v>
      </c>
      <c r="H89" s="1150" t="s">
        <v>1559</v>
      </c>
      <c r="I89" s="1151"/>
      <c r="J89" s="1148"/>
      <c r="K89" s="1144">
        <v>4200</v>
      </c>
      <c r="L89" s="1144">
        <v>2600</v>
      </c>
      <c r="M89" s="1144">
        <v>2100</v>
      </c>
      <c r="N89" s="1144">
        <v>700</v>
      </c>
      <c r="O89" s="1144">
        <v>700</v>
      </c>
      <c r="P89" s="1144">
        <v>700</v>
      </c>
      <c r="Q89" s="1145" t="s">
        <v>34</v>
      </c>
      <c r="R89" s="1144">
        <v>100</v>
      </c>
      <c r="S89" s="1144">
        <v>0</v>
      </c>
      <c r="T89" s="1144">
        <v>0</v>
      </c>
      <c r="U89" s="1144">
        <v>600</v>
      </c>
      <c r="V89" s="1144">
        <v>300</v>
      </c>
      <c r="W89" s="1144">
        <v>300</v>
      </c>
      <c r="X89" s="1144">
        <v>500</v>
      </c>
      <c r="Y89" s="1145" t="s">
        <v>34</v>
      </c>
      <c r="Z89" s="1145" t="s">
        <v>34</v>
      </c>
      <c r="AA89" s="1145" t="s">
        <v>34</v>
      </c>
      <c r="AB89" s="1144">
        <v>300</v>
      </c>
      <c r="AC89" s="1144">
        <v>200</v>
      </c>
      <c r="AD89" s="1144">
        <v>200</v>
      </c>
      <c r="AE89" s="1145" t="s">
        <v>34</v>
      </c>
      <c r="AF89" s="1145" t="s">
        <v>34</v>
      </c>
      <c r="AG89" s="1145" t="s">
        <v>34</v>
      </c>
      <c r="AH89" s="1145" t="s">
        <v>34</v>
      </c>
      <c r="AI89" s="1145" t="s">
        <v>34</v>
      </c>
      <c r="AJ89" s="1145" t="s">
        <v>34</v>
      </c>
      <c r="AK89" s="1145" t="s">
        <v>34</v>
      </c>
      <c r="AL89" s="1144">
        <v>0</v>
      </c>
      <c r="AM89" s="1145" t="s">
        <v>34</v>
      </c>
      <c r="AN89" s="1145" t="s">
        <v>34</v>
      </c>
      <c r="AO89" s="1145" t="s">
        <v>34</v>
      </c>
      <c r="AP89" s="1144">
        <v>0</v>
      </c>
      <c r="AQ89" s="1144">
        <v>0</v>
      </c>
      <c r="AR89" s="1145" t="s">
        <v>34</v>
      </c>
      <c r="AS89" s="1144">
        <v>0</v>
      </c>
      <c r="AT89" s="1144">
        <v>100</v>
      </c>
      <c r="AU89" s="1144">
        <v>0</v>
      </c>
      <c r="AV89" s="1144">
        <v>1600</v>
      </c>
      <c r="AW89" s="1145" t="s">
        <v>34</v>
      </c>
      <c r="AX89" s="1144">
        <v>800</v>
      </c>
      <c r="AY89" s="312"/>
    </row>
    <row r="90" spans="1:51" ht="12" customHeight="1">
      <c r="A90" s="322" t="s">
        <v>452</v>
      </c>
      <c r="B90" s="322" t="s">
        <v>213</v>
      </c>
      <c r="C90" s="322" t="s">
        <v>25</v>
      </c>
      <c r="D90" s="322" t="s">
        <v>26</v>
      </c>
      <c r="E90" s="322"/>
      <c r="F90" s="321">
        <v>67</v>
      </c>
      <c r="H90" s="1150" t="s">
        <v>1560</v>
      </c>
      <c r="I90" s="1151"/>
      <c r="J90" s="1148"/>
      <c r="K90" s="1144">
        <v>3500</v>
      </c>
      <c r="L90" s="1144">
        <v>2100</v>
      </c>
      <c r="M90" s="1144">
        <v>1900</v>
      </c>
      <c r="N90" s="1144">
        <v>1000</v>
      </c>
      <c r="O90" s="1144">
        <v>600</v>
      </c>
      <c r="P90" s="1144">
        <v>600</v>
      </c>
      <c r="Q90" s="1145" t="s">
        <v>34</v>
      </c>
      <c r="R90" s="1144">
        <v>100</v>
      </c>
      <c r="S90" s="1144">
        <v>100</v>
      </c>
      <c r="T90" s="1145" t="s">
        <v>34</v>
      </c>
      <c r="U90" s="1144">
        <v>400</v>
      </c>
      <c r="V90" s="1144">
        <v>300</v>
      </c>
      <c r="W90" s="1144">
        <v>100</v>
      </c>
      <c r="X90" s="1144">
        <v>200</v>
      </c>
      <c r="Y90" s="1145" t="s">
        <v>34</v>
      </c>
      <c r="Z90" s="1145" t="s">
        <v>34</v>
      </c>
      <c r="AA90" s="1145" t="s">
        <v>34</v>
      </c>
      <c r="AB90" s="1144">
        <v>100</v>
      </c>
      <c r="AC90" s="1144">
        <v>100</v>
      </c>
      <c r="AD90" s="1144">
        <v>0</v>
      </c>
      <c r="AE90" s="1144">
        <v>0</v>
      </c>
      <c r="AF90" s="1144">
        <v>0</v>
      </c>
      <c r="AG90" s="1145" t="s">
        <v>34</v>
      </c>
      <c r="AH90" s="1144">
        <v>0</v>
      </c>
      <c r="AI90" s="1144">
        <v>0</v>
      </c>
      <c r="AJ90" s="1145" t="s">
        <v>34</v>
      </c>
      <c r="AK90" s="1145" t="s">
        <v>34</v>
      </c>
      <c r="AL90" s="1145" t="s">
        <v>34</v>
      </c>
      <c r="AM90" s="1145" t="s">
        <v>34</v>
      </c>
      <c r="AN90" s="1145" t="s">
        <v>34</v>
      </c>
      <c r="AO90" s="1145" t="s">
        <v>34</v>
      </c>
      <c r="AP90" s="1145" t="s">
        <v>34</v>
      </c>
      <c r="AQ90" s="1145" t="s">
        <v>34</v>
      </c>
      <c r="AR90" s="1145" t="s">
        <v>34</v>
      </c>
      <c r="AS90" s="1145" t="s">
        <v>34</v>
      </c>
      <c r="AT90" s="1144">
        <v>0</v>
      </c>
      <c r="AU90" s="1144">
        <v>0</v>
      </c>
      <c r="AV90" s="1144">
        <v>1400</v>
      </c>
      <c r="AW90" s="1144">
        <v>900</v>
      </c>
      <c r="AX90" s="1144">
        <v>3500</v>
      </c>
      <c r="AY90" s="312"/>
    </row>
    <row r="91" spans="1:51" ht="12" customHeight="1">
      <c r="A91" s="322" t="s">
        <v>452</v>
      </c>
      <c r="B91" s="322" t="s">
        <v>213</v>
      </c>
      <c r="C91" s="322" t="s">
        <v>25</v>
      </c>
      <c r="D91" s="322" t="s">
        <v>26</v>
      </c>
      <c r="E91" s="322"/>
      <c r="F91" s="321">
        <v>68</v>
      </c>
      <c r="H91" s="1150" t="s">
        <v>1561</v>
      </c>
      <c r="I91" s="1151"/>
      <c r="J91" s="1148"/>
      <c r="K91" s="1144">
        <v>2500</v>
      </c>
      <c r="L91" s="1144">
        <v>1100</v>
      </c>
      <c r="M91" s="1144">
        <v>1000</v>
      </c>
      <c r="N91" s="1144">
        <v>600</v>
      </c>
      <c r="O91" s="1144">
        <v>200</v>
      </c>
      <c r="P91" s="1144">
        <v>200</v>
      </c>
      <c r="Q91" s="1145" t="s">
        <v>34</v>
      </c>
      <c r="R91" s="1144">
        <v>0</v>
      </c>
      <c r="S91" s="1144">
        <v>0</v>
      </c>
      <c r="T91" s="1145" t="s">
        <v>34</v>
      </c>
      <c r="U91" s="1144">
        <v>200</v>
      </c>
      <c r="V91" s="1144">
        <v>200</v>
      </c>
      <c r="W91" s="1145" t="s">
        <v>34</v>
      </c>
      <c r="X91" s="1144">
        <v>100</v>
      </c>
      <c r="Y91" s="1145" t="s">
        <v>34</v>
      </c>
      <c r="Z91" s="1145" t="s">
        <v>34</v>
      </c>
      <c r="AA91" s="1145" t="s">
        <v>34</v>
      </c>
      <c r="AB91" s="1145" t="s">
        <v>34</v>
      </c>
      <c r="AC91" s="1145" t="s">
        <v>34</v>
      </c>
      <c r="AD91" s="1145" t="s">
        <v>34</v>
      </c>
      <c r="AE91" s="1145" t="s">
        <v>34</v>
      </c>
      <c r="AF91" s="1145" t="s">
        <v>34</v>
      </c>
      <c r="AG91" s="1145" t="s">
        <v>34</v>
      </c>
      <c r="AH91" s="1145" t="s">
        <v>34</v>
      </c>
      <c r="AI91" s="1145" t="s">
        <v>34</v>
      </c>
      <c r="AJ91" s="1145" t="s">
        <v>34</v>
      </c>
      <c r="AK91" s="1145" t="s">
        <v>34</v>
      </c>
      <c r="AL91" s="1144">
        <v>0</v>
      </c>
      <c r="AM91" s="1145" t="s">
        <v>34</v>
      </c>
      <c r="AN91" s="1145" t="s">
        <v>34</v>
      </c>
      <c r="AO91" s="1145" t="s">
        <v>34</v>
      </c>
      <c r="AP91" s="1145" t="s">
        <v>34</v>
      </c>
      <c r="AQ91" s="1145" t="s">
        <v>34</v>
      </c>
      <c r="AR91" s="1145" t="s">
        <v>34</v>
      </c>
      <c r="AS91" s="1145" t="s">
        <v>34</v>
      </c>
      <c r="AT91" s="1144">
        <v>0</v>
      </c>
      <c r="AU91" s="1145" t="s">
        <v>34</v>
      </c>
      <c r="AV91" s="1144">
        <v>1300</v>
      </c>
      <c r="AW91" s="1144">
        <v>600</v>
      </c>
      <c r="AX91" s="1144">
        <v>2500</v>
      </c>
      <c r="AY91" s="312"/>
    </row>
    <row r="92" spans="1:51" ht="12" customHeight="1">
      <c r="A92" s="322" t="s">
        <v>452</v>
      </c>
      <c r="B92" s="322" t="s">
        <v>213</v>
      </c>
      <c r="C92" s="322" t="s">
        <v>25</v>
      </c>
      <c r="D92" s="322" t="s">
        <v>26</v>
      </c>
      <c r="E92" s="322"/>
      <c r="F92" s="321">
        <v>69</v>
      </c>
      <c r="H92" s="1150" t="s">
        <v>1562</v>
      </c>
      <c r="I92" s="1151" t="s">
        <v>1535</v>
      </c>
      <c r="J92" s="1148"/>
      <c r="K92" s="1144">
        <v>5500</v>
      </c>
      <c r="L92" s="1144">
        <v>2300</v>
      </c>
      <c r="M92" s="1144">
        <v>2100</v>
      </c>
      <c r="N92" s="1144">
        <v>1500</v>
      </c>
      <c r="O92" s="1144">
        <v>100</v>
      </c>
      <c r="P92" s="1144">
        <v>100</v>
      </c>
      <c r="Q92" s="1145" t="s">
        <v>34</v>
      </c>
      <c r="R92" s="1144">
        <v>200</v>
      </c>
      <c r="S92" s="1144">
        <v>200</v>
      </c>
      <c r="T92" s="1145" t="s">
        <v>34</v>
      </c>
      <c r="U92" s="1144">
        <v>300</v>
      </c>
      <c r="V92" s="1144">
        <v>300</v>
      </c>
      <c r="W92" s="1145" t="s">
        <v>34</v>
      </c>
      <c r="X92" s="1144">
        <v>200</v>
      </c>
      <c r="Y92" s="1144">
        <v>100</v>
      </c>
      <c r="Z92" s="1144">
        <v>100</v>
      </c>
      <c r="AA92" s="1145" t="s">
        <v>34</v>
      </c>
      <c r="AB92" s="1145" t="s">
        <v>34</v>
      </c>
      <c r="AC92" s="1145" t="s">
        <v>34</v>
      </c>
      <c r="AD92" s="1145" t="s">
        <v>34</v>
      </c>
      <c r="AE92" s="1145" t="s">
        <v>34</v>
      </c>
      <c r="AF92" s="1145" t="s">
        <v>34</v>
      </c>
      <c r="AG92" s="1145" t="s">
        <v>34</v>
      </c>
      <c r="AH92" s="1144">
        <v>0</v>
      </c>
      <c r="AI92" s="1144">
        <v>0</v>
      </c>
      <c r="AJ92" s="1145" t="s">
        <v>34</v>
      </c>
      <c r="AK92" s="1145" t="s">
        <v>34</v>
      </c>
      <c r="AL92" s="1144">
        <v>100</v>
      </c>
      <c r="AM92" s="1145" t="s">
        <v>34</v>
      </c>
      <c r="AN92" s="1145" t="s">
        <v>34</v>
      </c>
      <c r="AO92" s="1145" t="s">
        <v>34</v>
      </c>
      <c r="AP92" s="1145" t="s">
        <v>34</v>
      </c>
      <c r="AQ92" s="1145" t="s">
        <v>34</v>
      </c>
      <c r="AR92" s="1145" t="s">
        <v>34</v>
      </c>
      <c r="AS92" s="1144">
        <v>0</v>
      </c>
      <c r="AT92" s="1144">
        <v>0</v>
      </c>
      <c r="AU92" s="1145" t="s">
        <v>34</v>
      </c>
      <c r="AV92" s="1144">
        <v>3100</v>
      </c>
      <c r="AW92" s="1144">
        <v>1500</v>
      </c>
      <c r="AX92" s="1144">
        <v>5500</v>
      </c>
      <c r="AY92" s="312"/>
    </row>
    <row r="93" spans="1:51" ht="12" customHeight="1">
      <c r="A93" s="322" t="s">
        <v>452</v>
      </c>
      <c r="B93" s="322" t="s">
        <v>213</v>
      </c>
      <c r="C93" s="322" t="s">
        <v>25</v>
      </c>
      <c r="D93" s="322" t="s">
        <v>26</v>
      </c>
      <c r="E93" s="322"/>
      <c r="F93" s="321">
        <v>70</v>
      </c>
      <c r="H93" s="1150" t="s">
        <v>1563</v>
      </c>
      <c r="I93" s="1151" t="s">
        <v>1564</v>
      </c>
      <c r="J93" s="1148"/>
      <c r="K93" s="1144">
        <v>1400</v>
      </c>
      <c r="L93" s="1144">
        <v>200</v>
      </c>
      <c r="M93" s="1144">
        <v>200</v>
      </c>
      <c r="N93" s="1144">
        <v>100</v>
      </c>
      <c r="O93" s="1144">
        <v>0</v>
      </c>
      <c r="P93" s="1144">
        <v>0</v>
      </c>
      <c r="Q93" s="1145" t="s">
        <v>34</v>
      </c>
      <c r="R93" s="1145" t="s">
        <v>34</v>
      </c>
      <c r="S93" s="1145" t="s">
        <v>34</v>
      </c>
      <c r="T93" s="1145" t="s">
        <v>34</v>
      </c>
      <c r="U93" s="1144">
        <v>100</v>
      </c>
      <c r="V93" s="1144">
        <v>100</v>
      </c>
      <c r="W93" s="1145" t="s">
        <v>34</v>
      </c>
      <c r="X93" s="1145" t="s">
        <v>34</v>
      </c>
      <c r="Y93" s="1145" t="s">
        <v>34</v>
      </c>
      <c r="Z93" s="1145" t="s">
        <v>34</v>
      </c>
      <c r="AA93" s="1145" t="s">
        <v>34</v>
      </c>
      <c r="AB93" s="1145" t="s">
        <v>34</v>
      </c>
      <c r="AC93" s="1145" t="s">
        <v>34</v>
      </c>
      <c r="AD93" s="1145" t="s">
        <v>34</v>
      </c>
      <c r="AE93" s="1145" t="s">
        <v>34</v>
      </c>
      <c r="AF93" s="1145" t="s">
        <v>34</v>
      </c>
      <c r="AG93" s="1145" t="s">
        <v>34</v>
      </c>
      <c r="AH93" s="1145" t="s">
        <v>34</v>
      </c>
      <c r="AI93" s="1145" t="s">
        <v>34</v>
      </c>
      <c r="AJ93" s="1145" t="s">
        <v>34</v>
      </c>
      <c r="AK93" s="1145" t="s">
        <v>34</v>
      </c>
      <c r="AL93" s="1145" t="s">
        <v>34</v>
      </c>
      <c r="AM93" s="1145" t="s">
        <v>34</v>
      </c>
      <c r="AN93" s="1145" t="s">
        <v>34</v>
      </c>
      <c r="AO93" s="1145" t="s">
        <v>34</v>
      </c>
      <c r="AP93" s="1145" t="s">
        <v>34</v>
      </c>
      <c r="AQ93" s="1145" t="s">
        <v>34</v>
      </c>
      <c r="AR93" s="1145" t="s">
        <v>34</v>
      </c>
      <c r="AS93" s="1145" t="s">
        <v>34</v>
      </c>
      <c r="AT93" s="1145" t="s">
        <v>34</v>
      </c>
      <c r="AU93" s="1145" t="s">
        <v>34</v>
      </c>
      <c r="AV93" s="1144">
        <v>800</v>
      </c>
      <c r="AW93" s="1145" t="s">
        <v>34</v>
      </c>
      <c r="AX93" s="1145" t="s">
        <v>34</v>
      </c>
      <c r="AY93" s="312"/>
    </row>
    <row r="94" spans="1:51" ht="12" customHeight="1">
      <c r="A94" s="322" t="s">
        <v>452</v>
      </c>
      <c r="B94" s="322" t="s">
        <v>213</v>
      </c>
      <c r="C94" s="322" t="s">
        <v>25</v>
      </c>
      <c r="D94" s="322" t="s">
        <v>26</v>
      </c>
      <c r="E94" s="322"/>
      <c r="F94" s="321">
        <v>71</v>
      </c>
      <c r="H94" s="1150" t="s">
        <v>1772</v>
      </c>
      <c r="I94" s="1151" t="s">
        <v>48</v>
      </c>
      <c r="J94" s="1148"/>
      <c r="K94" s="1144">
        <v>300</v>
      </c>
      <c r="L94" s="1144">
        <v>100</v>
      </c>
      <c r="M94" s="1144">
        <v>100</v>
      </c>
      <c r="N94" s="1144">
        <v>0</v>
      </c>
      <c r="O94" s="1144">
        <v>0</v>
      </c>
      <c r="P94" s="1144">
        <v>0</v>
      </c>
      <c r="Q94" s="1145" t="s">
        <v>34</v>
      </c>
      <c r="R94" s="1145" t="s">
        <v>34</v>
      </c>
      <c r="S94" s="1145" t="s">
        <v>34</v>
      </c>
      <c r="T94" s="1145" t="s">
        <v>34</v>
      </c>
      <c r="U94" s="1144">
        <v>0</v>
      </c>
      <c r="V94" s="1144">
        <v>0</v>
      </c>
      <c r="W94" s="1145" t="s">
        <v>34</v>
      </c>
      <c r="X94" s="1145" t="s">
        <v>34</v>
      </c>
      <c r="Y94" s="1145" t="s">
        <v>34</v>
      </c>
      <c r="Z94" s="1145" t="s">
        <v>34</v>
      </c>
      <c r="AA94" s="1145" t="s">
        <v>34</v>
      </c>
      <c r="AB94" s="1145" t="s">
        <v>34</v>
      </c>
      <c r="AC94" s="1145" t="s">
        <v>34</v>
      </c>
      <c r="AD94" s="1145" t="s">
        <v>34</v>
      </c>
      <c r="AE94" s="1145" t="s">
        <v>34</v>
      </c>
      <c r="AF94" s="1145" t="s">
        <v>34</v>
      </c>
      <c r="AG94" s="1145" t="s">
        <v>34</v>
      </c>
      <c r="AH94" s="1145" t="s">
        <v>34</v>
      </c>
      <c r="AI94" s="1145" t="s">
        <v>34</v>
      </c>
      <c r="AJ94" s="1145" t="s">
        <v>34</v>
      </c>
      <c r="AK94" s="1145" t="s">
        <v>34</v>
      </c>
      <c r="AL94" s="1145" t="s">
        <v>34</v>
      </c>
      <c r="AM94" s="1145" t="s">
        <v>34</v>
      </c>
      <c r="AN94" s="1145" t="s">
        <v>34</v>
      </c>
      <c r="AO94" s="1145" t="s">
        <v>34</v>
      </c>
      <c r="AP94" s="1145" t="s">
        <v>34</v>
      </c>
      <c r="AQ94" s="1145" t="s">
        <v>34</v>
      </c>
      <c r="AR94" s="1145" t="s">
        <v>34</v>
      </c>
      <c r="AS94" s="1145" t="s">
        <v>34</v>
      </c>
      <c r="AT94" s="1145" t="s">
        <v>34</v>
      </c>
      <c r="AU94" s="1145" t="s">
        <v>34</v>
      </c>
      <c r="AV94" s="1144">
        <v>200</v>
      </c>
      <c r="AW94" s="1144">
        <v>0</v>
      </c>
      <c r="AX94" s="1144">
        <v>100</v>
      </c>
      <c r="AY94" s="312"/>
    </row>
    <row r="95" spans="1:51" ht="12" customHeight="1">
      <c r="A95" s="322" t="s">
        <v>452</v>
      </c>
      <c r="B95" s="322" t="s">
        <v>213</v>
      </c>
      <c r="C95" s="322" t="s">
        <v>25</v>
      </c>
      <c r="D95" s="322" t="s">
        <v>26</v>
      </c>
      <c r="E95" s="322"/>
      <c r="F95" s="321">
        <v>72</v>
      </c>
      <c r="H95" s="1150" t="s">
        <v>1552</v>
      </c>
      <c r="I95" s="1151" t="s">
        <v>20</v>
      </c>
      <c r="J95" s="1148"/>
      <c r="K95" s="1145" t="s">
        <v>34</v>
      </c>
      <c r="L95" s="1145" t="s">
        <v>34</v>
      </c>
      <c r="M95" s="1145" t="s">
        <v>34</v>
      </c>
      <c r="N95" s="1145" t="s">
        <v>34</v>
      </c>
      <c r="O95" s="1145" t="s">
        <v>34</v>
      </c>
      <c r="P95" s="1145" t="s">
        <v>34</v>
      </c>
      <c r="Q95" s="1145" t="s">
        <v>34</v>
      </c>
      <c r="R95" s="1145" t="s">
        <v>34</v>
      </c>
      <c r="S95" s="1145" t="s">
        <v>34</v>
      </c>
      <c r="T95" s="1145" t="s">
        <v>34</v>
      </c>
      <c r="U95" s="1145" t="s">
        <v>34</v>
      </c>
      <c r="V95" s="1145" t="s">
        <v>34</v>
      </c>
      <c r="W95" s="1145" t="s">
        <v>34</v>
      </c>
      <c r="X95" s="1145" t="s">
        <v>34</v>
      </c>
      <c r="Y95" s="1145" t="s">
        <v>34</v>
      </c>
      <c r="Z95" s="1145" t="s">
        <v>34</v>
      </c>
      <c r="AA95" s="1145" t="s">
        <v>34</v>
      </c>
      <c r="AB95" s="1145" t="s">
        <v>34</v>
      </c>
      <c r="AC95" s="1145" t="s">
        <v>34</v>
      </c>
      <c r="AD95" s="1145" t="s">
        <v>34</v>
      </c>
      <c r="AE95" s="1145" t="s">
        <v>34</v>
      </c>
      <c r="AF95" s="1145" t="s">
        <v>34</v>
      </c>
      <c r="AG95" s="1145" t="s">
        <v>34</v>
      </c>
      <c r="AH95" s="1145" t="s">
        <v>34</v>
      </c>
      <c r="AI95" s="1145" t="s">
        <v>34</v>
      </c>
      <c r="AJ95" s="1145" t="s">
        <v>34</v>
      </c>
      <c r="AK95" s="1145" t="s">
        <v>34</v>
      </c>
      <c r="AL95" s="1145" t="s">
        <v>34</v>
      </c>
      <c r="AM95" s="1145" t="s">
        <v>34</v>
      </c>
      <c r="AN95" s="1145" t="s">
        <v>34</v>
      </c>
      <c r="AO95" s="1145" t="s">
        <v>34</v>
      </c>
      <c r="AP95" s="1145" t="s">
        <v>34</v>
      </c>
      <c r="AQ95" s="1145" t="s">
        <v>34</v>
      </c>
      <c r="AR95" s="1145" t="s">
        <v>34</v>
      </c>
      <c r="AS95" s="1145" t="s">
        <v>34</v>
      </c>
      <c r="AT95" s="1145" t="s">
        <v>34</v>
      </c>
      <c r="AU95" s="1145" t="s">
        <v>34</v>
      </c>
      <c r="AV95" s="1145" t="s">
        <v>34</v>
      </c>
      <c r="AW95" s="1145" t="s">
        <v>34</v>
      </c>
      <c r="AX95" s="1145" t="s">
        <v>34</v>
      </c>
      <c r="AY95" s="312"/>
    </row>
    <row r="96" spans="1:51" ht="12" customHeight="1">
      <c r="A96" s="322" t="s">
        <v>452</v>
      </c>
      <c r="B96" s="322" t="s">
        <v>213</v>
      </c>
      <c r="C96" s="322" t="s">
        <v>25</v>
      </c>
      <c r="D96" s="322" t="s">
        <v>26</v>
      </c>
      <c r="E96" s="322"/>
      <c r="F96" s="321">
        <v>73</v>
      </c>
      <c r="H96" s="1150" t="s">
        <v>1771</v>
      </c>
      <c r="I96" s="1151"/>
      <c r="J96" s="1148"/>
      <c r="K96" s="1145" t="s">
        <v>34</v>
      </c>
      <c r="L96" s="1145" t="s">
        <v>34</v>
      </c>
      <c r="M96" s="1145" t="s">
        <v>34</v>
      </c>
      <c r="N96" s="1145" t="s">
        <v>34</v>
      </c>
      <c r="O96" s="1145" t="s">
        <v>34</v>
      </c>
      <c r="P96" s="1145" t="s">
        <v>34</v>
      </c>
      <c r="Q96" s="1145" t="s">
        <v>34</v>
      </c>
      <c r="R96" s="1145" t="s">
        <v>34</v>
      </c>
      <c r="S96" s="1145" t="s">
        <v>34</v>
      </c>
      <c r="T96" s="1145" t="s">
        <v>34</v>
      </c>
      <c r="U96" s="1145" t="s">
        <v>34</v>
      </c>
      <c r="V96" s="1145" t="s">
        <v>34</v>
      </c>
      <c r="W96" s="1145" t="s">
        <v>34</v>
      </c>
      <c r="X96" s="1145" t="s">
        <v>34</v>
      </c>
      <c r="Y96" s="1145" t="s">
        <v>34</v>
      </c>
      <c r="Z96" s="1145" t="s">
        <v>34</v>
      </c>
      <c r="AA96" s="1145" t="s">
        <v>34</v>
      </c>
      <c r="AB96" s="1145" t="s">
        <v>34</v>
      </c>
      <c r="AC96" s="1145" t="s">
        <v>34</v>
      </c>
      <c r="AD96" s="1145" t="s">
        <v>34</v>
      </c>
      <c r="AE96" s="1145" t="s">
        <v>34</v>
      </c>
      <c r="AF96" s="1145" t="s">
        <v>34</v>
      </c>
      <c r="AG96" s="1145" t="s">
        <v>34</v>
      </c>
      <c r="AH96" s="1145" t="s">
        <v>34</v>
      </c>
      <c r="AI96" s="1145" t="s">
        <v>34</v>
      </c>
      <c r="AJ96" s="1145" t="s">
        <v>34</v>
      </c>
      <c r="AK96" s="1145" t="s">
        <v>34</v>
      </c>
      <c r="AL96" s="1145" t="s">
        <v>34</v>
      </c>
      <c r="AM96" s="1145" t="s">
        <v>34</v>
      </c>
      <c r="AN96" s="1145" t="s">
        <v>34</v>
      </c>
      <c r="AO96" s="1145" t="s">
        <v>34</v>
      </c>
      <c r="AP96" s="1145" t="s">
        <v>34</v>
      </c>
      <c r="AQ96" s="1145" t="s">
        <v>34</v>
      </c>
      <c r="AR96" s="1145" t="s">
        <v>34</v>
      </c>
      <c r="AS96" s="1145" t="s">
        <v>34</v>
      </c>
      <c r="AT96" s="1145" t="s">
        <v>34</v>
      </c>
      <c r="AU96" s="1145" t="s">
        <v>34</v>
      </c>
      <c r="AV96" s="1145" t="s">
        <v>34</v>
      </c>
      <c r="AW96" s="1145" t="s">
        <v>34</v>
      </c>
      <c r="AX96" s="1145" t="s">
        <v>34</v>
      </c>
      <c r="AY96" s="312"/>
    </row>
    <row r="97" spans="1:51" ht="12" customHeight="1">
      <c r="A97" s="322" t="s">
        <v>452</v>
      </c>
      <c r="B97" s="322" t="s">
        <v>213</v>
      </c>
      <c r="C97" s="322" t="s">
        <v>25</v>
      </c>
      <c r="D97" s="322" t="s">
        <v>26</v>
      </c>
      <c r="E97" s="322"/>
      <c r="F97" s="321">
        <v>74</v>
      </c>
      <c r="H97" s="1150" t="s">
        <v>1553</v>
      </c>
      <c r="I97" s="1151"/>
      <c r="J97" s="1148"/>
      <c r="K97" s="1144">
        <v>0</v>
      </c>
      <c r="L97" s="1144">
        <v>0</v>
      </c>
      <c r="M97" s="1144">
        <v>0</v>
      </c>
      <c r="N97" s="1145" t="s">
        <v>34</v>
      </c>
      <c r="O97" s="1145" t="s">
        <v>34</v>
      </c>
      <c r="P97" s="1145" t="s">
        <v>34</v>
      </c>
      <c r="Q97" s="1145" t="s">
        <v>34</v>
      </c>
      <c r="R97" s="1145" t="s">
        <v>34</v>
      </c>
      <c r="S97" s="1145" t="s">
        <v>34</v>
      </c>
      <c r="T97" s="1145" t="s">
        <v>34</v>
      </c>
      <c r="U97" s="1144">
        <v>0</v>
      </c>
      <c r="V97" s="1144">
        <v>0</v>
      </c>
      <c r="W97" s="1145" t="s">
        <v>34</v>
      </c>
      <c r="X97" s="1145" t="s">
        <v>34</v>
      </c>
      <c r="Y97" s="1145" t="s">
        <v>34</v>
      </c>
      <c r="Z97" s="1145" t="s">
        <v>34</v>
      </c>
      <c r="AA97" s="1145" t="s">
        <v>34</v>
      </c>
      <c r="AB97" s="1145" t="s">
        <v>34</v>
      </c>
      <c r="AC97" s="1145" t="s">
        <v>34</v>
      </c>
      <c r="AD97" s="1145" t="s">
        <v>34</v>
      </c>
      <c r="AE97" s="1145" t="s">
        <v>34</v>
      </c>
      <c r="AF97" s="1145" t="s">
        <v>34</v>
      </c>
      <c r="AG97" s="1145" t="s">
        <v>34</v>
      </c>
      <c r="AH97" s="1145" t="s">
        <v>34</v>
      </c>
      <c r="AI97" s="1145" t="s">
        <v>34</v>
      </c>
      <c r="AJ97" s="1145" t="s">
        <v>34</v>
      </c>
      <c r="AK97" s="1145" t="s">
        <v>34</v>
      </c>
      <c r="AL97" s="1145" t="s">
        <v>34</v>
      </c>
      <c r="AM97" s="1145" t="s">
        <v>34</v>
      </c>
      <c r="AN97" s="1145" t="s">
        <v>34</v>
      </c>
      <c r="AO97" s="1145" t="s">
        <v>34</v>
      </c>
      <c r="AP97" s="1145" t="s">
        <v>34</v>
      </c>
      <c r="AQ97" s="1145" t="s">
        <v>34</v>
      </c>
      <c r="AR97" s="1145" t="s">
        <v>34</v>
      </c>
      <c r="AS97" s="1145" t="s">
        <v>34</v>
      </c>
      <c r="AT97" s="1145" t="s">
        <v>34</v>
      </c>
      <c r="AU97" s="1145" t="s">
        <v>34</v>
      </c>
      <c r="AV97" s="1145" t="s">
        <v>34</v>
      </c>
      <c r="AW97" s="1145" t="s">
        <v>34</v>
      </c>
      <c r="AX97" s="1145" t="s">
        <v>34</v>
      </c>
      <c r="AY97" s="312"/>
    </row>
    <row r="98" spans="1:51" ht="12" customHeight="1">
      <c r="A98" s="322" t="s">
        <v>452</v>
      </c>
      <c r="B98" s="322" t="s">
        <v>213</v>
      </c>
      <c r="C98" s="322" t="s">
        <v>25</v>
      </c>
      <c r="D98" s="322" t="s">
        <v>26</v>
      </c>
      <c r="E98" s="322"/>
      <c r="F98" s="321">
        <v>75</v>
      </c>
      <c r="H98" s="1150" t="s">
        <v>1554</v>
      </c>
      <c r="I98" s="1151"/>
      <c r="J98" s="1148"/>
      <c r="K98" s="1144">
        <v>0</v>
      </c>
      <c r="L98" s="1144">
        <v>0</v>
      </c>
      <c r="M98" s="1144">
        <v>0</v>
      </c>
      <c r="N98" s="1145" t="s">
        <v>34</v>
      </c>
      <c r="O98" s="1144">
        <v>0</v>
      </c>
      <c r="P98" s="1144">
        <v>0</v>
      </c>
      <c r="Q98" s="1145" t="s">
        <v>34</v>
      </c>
      <c r="R98" s="1145" t="s">
        <v>34</v>
      </c>
      <c r="S98" s="1145" t="s">
        <v>34</v>
      </c>
      <c r="T98" s="1145" t="s">
        <v>34</v>
      </c>
      <c r="U98" s="1145" t="s">
        <v>34</v>
      </c>
      <c r="V98" s="1145" t="s">
        <v>34</v>
      </c>
      <c r="W98" s="1145" t="s">
        <v>34</v>
      </c>
      <c r="X98" s="1145" t="s">
        <v>34</v>
      </c>
      <c r="Y98" s="1145" t="s">
        <v>34</v>
      </c>
      <c r="Z98" s="1145" t="s">
        <v>34</v>
      </c>
      <c r="AA98" s="1145" t="s">
        <v>34</v>
      </c>
      <c r="AB98" s="1145" t="s">
        <v>34</v>
      </c>
      <c r="AC98" s="1145" t="s">
        <v>34</v>
      </c>
      <c r="AD98" s="1145" t="s">
        <v>34</v>
      </c>
      <c r="AE98" s="1145" t="s">
        <v>34</v>
      </c>
      <c r="AF98" s="1145" t="s">
        <v>34</v>
      </c>
      <c r="AG98" s="1145" t="s">
        <v>34</v>
      </c>
      <c r="AH98" s="1145" t="s">
        <v>34</v>
      </c>
      <c r="AI98" s="1145" t="s">
        <v>34</v>
      </c>
      <c r="AJ98" s="1145" t="s">
        <v>34</v>
      </c>
      <c r="AK98" s="1145" t="s">
        <v>34</v>
      </c>
      <c r="AL98" s="1145" t="s">
        <v>34</v>
      </c>
      <c r="AM98" s="1145" t="s">
        <v>34</v>
      </c>
      <c r="AN98" s="1145" t="s">
        <v>34</v>
      </c>
      <c r="AO98" s="1145" t="s">
        <v>34</v>
      </c>
      <c r="AP98" s="1145" t="s">
        <v>34</v>
      </c>
      <c r="AQ98" s="1145" t="s">
        <v>34</v>
      </c>
      <c r="AR98" s="1145" t="s">
        <v>34</v>
      </c>
      <c r="AS98" s="1145" t="s">
        <v>34</v>
      </c>
      <c r="AT98" s="1145" t="s">
        <v>34</v>
      </c>
      <c r="AU98" s="1145" t="s">
        <v>34</v>
      </c>
      <c r="AV98" s="1145" t="s">
        <v>34</v>
      </c>
      <c r="AW98" s="1145" t="s">
        <v>34</v>
      </c>
      <c r="AX98" s="1145" t="s">
        <v>34</v>
      </c>
      <c r="AY98" s="312"/>
    </row>
    <row r="99" spans="1:51" ht="12" customHeight="1">
      <c r="A99" s="322" t="s">
        <v>452</v>
      </c>
      <c r="B99" s="322" t="s">
        <v>213</v>
      </c>
      <c r="C99" s="322" t="s">
        <v>25</v>
      </c>
      <c r="D99" s="322" t="s">
        <v>26</v>
      </c>
      <c r="E99" s="322"/>
      <c r="F99" s="321">
        <v>76</v>
      </c>
      <c r="H99" s="1150" t="s">
        <v>1555</v>
      </c>
      <c r="I99" s="1151"/>
      <c r="J99" s="1148"/>
      <c r="K99" s="1144">
        <v>0</v>
      </c>
      <c r="L99" s="1145" t="s">
        <v>34</v>
      </c>
      <c r="M99" s="1145" t="s">
        <v>34</v>
      </c>
      <c r="N99" s="1145" t="s">
        <v>34</v>
      </c>
      <c r="O99" s="1145" t="s">
        <v>34</v>
      </c>
      <c r="P99" s="1145" t="s">
        <v>34</v>
      </c>
      <c r="Q99" s="1145" t="s">
        <v>34</v>
      </c>
      <c r="R99" s="1145" t="s">
        <v>34</v>
      </c>
      <c r="S99" s="1145" t="s">
        <v>34</v>
      </c>
      <c r="T99" s="1145" t="s">
        <v>34</v>
      </c>
      <c r="U99" s="1145" t="s">
        <v>34</v>
      </c>
      <c r="V99" s="1145" t="s">
        <v>34</v>
      </c>
      <c r="W99" s="1145" t="s">
        <v>34</v>
      </c>
      <c r="X99" s="1145" t="s">
        <v>34</v>
      </c>
      <c r="Y99" s="1145" t="s">
        <v>34</v>
      </c>
      <c r="Z99" s="1145" t="s">
        <v>34</v>
      </c>
      <c r="AA99" s="1145" t="s">
        <v>34</v>
      </c>
      <c r="AB99" s="1145" t="s">
        <v>34</v>
      </c>
      <c r="AC99" s="1145" t="s">
        <v>34</v>
      </c>
      <c r="AD99" s="1145" t="s">
        <v>34</v>
      </c>
      <c r="AE99" s="1145" t="s">
        <v>34</v>
      </c>
      <c r="AF99" s="1145" t="s">
        <v>34</v>
      </c>
      <c r="AG99" s="1145" t="s">
        <v>34</v>
      </c>
      <c r="AH99" s="1145" t="s">
        <v>34</v>
      </c>
      <c r="AI99" s="1145" t="s">
        <v>34</v>
      </c>
      <c r="AJ99" s="1145" t="s">
        <v>34</v>
      </c>
      <c r="AK99" s="1145" t="s">
        <v>34</v>
      </c>
      <c r="AL99" s="1145" t="s">
        <v>34</v>
      </c>
      <c r="AM99" s="1145" t="s">
        <v>34</v>
      </c>
      <c r="AN99" s="1145" t="s">
        <v>34</v>
      </c>
      <c r="AO99" s="1145" t="s">
        <v>34</v>
      </c>
      <c r="AP99" s="1145" t="s">
        <v>34</v>
      </c>
      <c r="AQ99" s="1145" t="s">
        <v>34</v>
      </c>
      <c r="AR99" s="1145" t="s">
        <v>34</v>
      </c>
      <c r="AS99" s="1145" t="s">
        <v>34</v>
      </c>
      <c r="AT99" s="1145" t="s">
        <v>34</v>
      </c>
      <c r="AU99" s="1145" t="s">
        <v>34</v>
      </c>
      <c r="AV99" s="1144">
        <v>0</v>
      </c>
      <c r="AW99" s="1145" t="s">
        <v>34</v>
      </c>
      <c r="AX99" s="1145" t="s">
        <v>34</v>
      </c>
      <c r="AY99" s="312"/>
    </row>
    <row r="100" spans="1:51" ht="12" customHeight="1">
      <c r="A100" s="322" t="s">
        <v>452</v>
      </c>
      <c r="B100" s="322" t="s">
        <v>213</v>
      </c>
      <c r="C100" s="322" t="s">
        <v>25</v>
      </c>
      <c r="D100" s="322" t="s">
        <v>26</v>
      </c>
      <c r="E100" s="322"/>
      <c r="F100" s="321">
        <v>77</v>
      </c>
      <c r="H100" s="1150" t="s">
        <v>1556</v>
      </c>
      <c r="I100" s="1151"/>
      <c r="J100" s="1148"/>
      <c r="K100" s="1144">
        <v>0</v>
      </c>
      <c r="L100" s="1145" t="s">
        <v>34</v>
      </c>
      <c r="M100" s="1145" t="s">
        <v>34</v>
      </c>
      <c r="N100" s="1145" t="s">
        <v>34</v>
      </c>
      <c r="O100" s="1145" t="s">
        <v>34</v>
      </c>
      <c r="P100" s="1145" t="s">
        <v>34</v>
      </c>
      <c r="Q100" s="1145" t="s">
        <v>34</v>
      </c>
      <c r="R100" s="1145" t="s">
        <v>34</v>
      </c>
      <c r="S100" s="1145" t="s">
        <v>34</v>
      </c>
      <c r="T100" s="1145" t="s">
        <v>34</v>
      </c>
      <c r="U100" s="1145" t="s">
        <v>34</v>
      </c>
      <c r="V100" s="1145" t="s">
        <v>34</v>
      </c>
      <c r="W100" s="1145" t="s">
        <v>34</v>
      </c>
      <c r="X100" s="1145" t="s">
        <v>34</v>
      </c>
      <c r="Y100" s="1145" t="s">
        <v>34</v>
      </c>
      <c r="Z100" s="1145" t="s">
        <v>34</v>
      </c>
      <c r="AA100" s="1145" t="s">
        <v>34</v>
      </c>
      <c r="AB100" s="1145" t="s">
        <v>34</v>
      </c>
      <c r="AC100" s="1145" t="s">
        <v>34</v>
      </c>
      <c r="AD100" s="1145" t="s">
        <v>34</v>
      </c>
      <c r="AE100" s="1145" t="s">
        <v>34</v>
      </c>
      <c r="AF100" s="1145" t="s">
        <v>34</v>
      </c>
      <c r="AG100" s="1145" t="s">
        <v>34</v>
      </c>
      <c r="AH100" s="1145" t="s">
        <v>34</v>
      </c>
      <c r="AI100" s="1145" t="s">
        <v>34</v>
      </c>
      <c r="AJ100" s="1145" t="s">
        <v>34</v>
      </c>
      <c r="AK100" s="1145" t="s">
        <v>34</v>
      </c>
      <c r="AL100" s="1145" t="s">
        <v>34</v>
      </c>
      <c r="AM100" s="1145" t="s">
        <v>34</v>
      </c>
      <c r="AN100" s="1145" t="s">
        <v>34</v>
      </c>
      <c r="AO100" s="1145" t="s">
        <v>34</v>
      </c>
      <c r="AP100" s="1145" t="s">
        <v>34</v>
      </c>
      <c r="AQ100" s="1145" t="s">
        <v>34</v>
      </c>
      <c r="AR100" s="1145" t="s">
        <v>34</v>
      </c>
      <c r="AS100" s="1145" t="s">
        <v>34</v>
      </c>
      <c r="AT100" s="1145" t="s">
        <v>34</v>
      </c>
      <c r="AU100" s="1145" t="s">
        <v>34</v>
      </c>
      <c r="AV100" s="1144">
        <v>0</v>
      </c>
      <c r="AW100" s="1145" t="s">
        <v>34</v>
      </c>
      <c r="AX100" s="1145" t="s">
        <v>34</v>
      </c>
      <c r="AY100" s="312"/>
    </row>
    <row r="101" spans="1:51" ht="12" customHeight="1">
      <c r="A101" s="322" t="s">
        <v>452</v>
      </c>
      <c r="B101" s="322" t="s">
        <v>213</v>
      </c>
      <c r="C101" s="322" t="s">
        <v>25</v>
      </c>
      <c r="D101" s="322" t="s">
        <v>26</v>
      </c>
      <c r="E101" s="322"/>
      <c r="F101" s="321">
        <v>78</v>
      </c>
      <c r="H101" s="1150" t="s">
        <v>1557</v>
      </c>
      <c r="I101" s="1151"/>
      <c r="J101" s="1148"/>
      <c r="K101" s="1144">
        <v>100</v>
      </c>
      <c r="L101" s="1144">
        <v>0</v>
      </c>
      <c r="M101" s="1144">
        <v>0</v>
      </c>
      <c r="N101" s="1145" t="s">
        <v>34</v>
      </c>
      <c r="O101" s="1144">
        <v>0</v>
      </c>
      <c r="P101" s="1144">
        <v>0</v>
      </c>
      <c r="Q101" s="1145" t="s">
        <v>34</v>
      </c>
      <c r="R101" s="1145" t="s">
        <v>34</v>
      </c>
      <c r="S101" s="1145" t="s">
        <v>34</v>
      </c>
      <c r="T101" s="1145" t="s">
        <v>34</v>
      </c>
      <c r="U101" s="1144">
        <v>0</v>
      </c>
      <c r="V101" s="1144">
        <v>0</v>
      </c>
      <c r="W101" s="1145" t="s">
        <v>34</v>
      </c>
      <c r="X101" s="1145" t="s">
        <v>34</v>
      </c>
      <c r="Y101" s="1145" t="s">
        <v>34</v>
      </c>
      <c r="Z101" s="1145" t="s">
        <v>34</v>
      </c>
      <c r="AA101" s="1145" t="s">
        <v>34</v>
      </c>
      <c r="AB101" s="1145" t="s">
        <v>34</v>
      </c>
      <c r="AC101" s="1145" t="s">
        <v>34</v>
      </c>
      <c r="AD101" s="1145" t="s">
        <v>34</v>
      </c>
      <c r="AE101" s="1145" t="s">
        <v>34</v>
      </c>
      <c r="AF101" s="1145" t="s">
        <v>34</v>
      </c>
      <c r="AG101" s="1145" t="s">
        <v>34</v>
      </c>
      <c r="AH101" s="1145" t="s">
        <v>34</v>
      </c>
      <c r="AI101" s="1145" t="s">
        <v>34</v>
      </c>
      <c r="AJ101" s="1145" t="s">
        <v>34</v>
      </c>
      <c r="AK101" s="1145" t="s">
        <v>34</v>
      </c>
      <c r="AL101" s="1145" t="s">
        <v>34</v>
      </c>
      <c r="AM101" s="1145" t="s">
        <v>34</v>
      </c>
      <c r="AN101" s="1145" t="s">
        <v>34</v>
      </c>
      <c r="AO101" s="1145" t="s">
        <v>34</v>
      </c>
      <c r="AP101" s="1145" t="s">
        <v>34</v>
      </c>
      <c r="AQ101" s="1145" t="s">
        <v>34</v>
      </c>
      <c r="AR101" s="1145" t="s">
        <v>34</v>
      </c>
      <c r="AS101" s="1145" t="s">
        <v>34</v>
      </c>
      <c r="AT101" s="1145" t="s">
        <v>34</v>
      </c>
      <c r="AU101" s="1145" t="s">
        <v>34</v>
      </c>
      <c r="AV101" s="1144">
        <v>100</v>
      </c>
      <c r="AW101" s="1145" t="s">
        <v>34</v>
      </c>
      <c r="AX101" s="1145" t="s">
        <v>34</v>
      </c>
      <c r="AY101" s="312"/>
    </row>
    <row r="102" spans="1:51" ht="12" customHeight="1">
      <c r="A102" s="322" t="s">
        <v>452</v>
      </c>
      <c r="B102" s="322" t="s">
        <v>213</v>
      </c>
      <c r="C102" s="322" t="s">
        <v>25</v>
      </c>
      <c r="D102" s="322" t="s">
        <v>26</v>
      </c>
      <c r="E102" s="322"/>
      <c r="F102" s="321">
        <v>79</v>
      </c>
      <c r="H102" s="1150" t="s">
        <v>1558</v>
      </c>
      <c r="I102" s="1151"/>
      <c r="J102" s="1148"/>
      <c r="K102" s="1144">
        <v>0</v>
      </c>
      <c r="L102" s="1145" t="s">
        <v>34</v>
      </c>
      <c r="M102" s="1145" t="s">
        <v>34</v>
      </c>
      <c r="N102" s="1145" t="s">
        <v>34</v>
      </c>
      <c r="O102" s="1145" t="s">
        <v>34</v>
      </c>
      <c r="P102" s="1145" t="s">
        <v>34</v>
      </c>
      <c r="Q102" s="1145" t="s">
        <v>34</v>
      </c>
      <c r="R102" s="1145" t="s">
        <v>34</v>
      </c>
      <c r="S102" s="1145" t="s">
        <v>34</v>
      </c>
      <c r="T102" s="1145" t="s">
        <v>34</v>
      </c>
      <c r="U102" s="1145" t="s">
        <v>34</v>
      </c>
      <c r="V102" s="1145" t="s">
        <v>34</v>
      </c>
      <c r="W102" s="1145" t="s">
        <v>34</v>
      </c>
      <c r="X102" s="1145" t="s">
        <v>34</v>
      </c>
      <c r="Y102" s="1145" t="s">
        <v>34</v>
      </c>
      <c r="Z102" s="1145" t="s">
        <v>34</v>
      </c>
      <c r="AA102" s="1145" t="s">
        <v>34</v>
      </c>
      <c r="AB102" s="1145" t="s">
        <v>34</v>
      </c>
      <c r="AC102" s="1145" t="s">
        <v>34</v>
      </c>
      <c r="AD102" s="1145" t="s">
        <v>34</v>
      </c>
      <c r="AE102" s="1145" t="s">
        <v>34</v>
      </c>
      <c r="AF102" s="1145" t="s">
        <v>34</v>
      </c>
      <c r="AG102" s="1145" t="s">
        <v>34</v>
      </c>
      <c r="AH102" s="1145" t="s">
        <v>34</v>
      </c>
      <c r="AI102" s="1145" t="s">
        <v>34</v>
      </c>
      <c r="AJ102" s="1145" t="s">
        <v>34</v>
      </c>
      <c r="AK102" s="1145" t="s">
        <v>34</v>
      </c>
      <c r="AL102" s="1145" t="s">
        <v>34</v>
      </c>
      <c r="AM102" s="1145" t="s">
        <v>34</v>
      </c>
      <c r="AN102" s="1145" t="s">
        <v>34</v>
      </c>
      <c r="AO102" s="1145" t="s">
        <v>34</v>
      </c>
      <c r="AP102" s="1145" t="s">
        <v>34</v>
      </c>
      <c r="AQ102" s="1145" t="s">
        <v>34</v>
      </c>
      <c r="AR102" s="1145" t="s">
        <v>34</v>
      </c>
      <c r="AS102" s="1145" t="s">
        <v>34</v>
      </c>
      <c r="AT102" s="1145" t="s">
        <v>34</v>
      </c>
      <c r="AU102" s="1145" t="s">
        <v>34</v>
      </c>
      <c r="AV102" s="1144">
        <v>0</v>
      </c>
      <c r="AW102" s="1145" t="s">
        <v>34</v>
      </c>
      <c r="AX102" s="1145" t="s">
        <v>34</v>
      </c>
      <c r="AY102" s="312"/>
    </row>
    <row r="103" spans="1:51" ht="12" customHeight="1">
      <c r="A103" s="322" t="s">
        <v>452</v>
      </c>
      <c r="B103" s="322" t="s">
        <v>213</v>
      </c>
      <c r="C103" s="322" t="s">
        <v>25</v>
      </c>
      <c r="D103" s="322" t="s">
        <v>26</v>
      </c>
      <c r="E103" s="322"/>
      <c r="F103" s="321">
        <v>80</v>
      </c>
      <c r="H103" s="1150" t="s">
        <v>1559</v>
      </c>
      <c r="I103" s="1151"/>
      <c r="J103" s="1148"/>
      <c r="K103" s="1144">
        <v>0</v>
      </c>
      <c r="L103" s="1144">
        <v>0</v>
      </c>
      <c r="M103" s="1144">
        <v>0</v>
      </c>
      <c r="N103" s="1144">
        <v>0</v>
      </c>
      <c r="O103" s="1145" t="s">
        <v>34</v>
      </c>
      <c r="P103" s="1145" t="s">
        <v>34</v>
      </c>
      <c r="Q103" s="1145" t="s">
        <v>34</v>
      </c>
      <c r="R103" s="1145" t="s">
        <v>34</v>
      </c>
      <c r="S103" s="1145" t="s">
        <v>34</v>
      </c>
      <c r="T103" s="1145" t="s">
        <v>34</v>
      </c>
      <c r="U103" s="1145" t="s">
        <v>34</v>
      </c>
      <c r="V103" s="1145" t="s">
        <v>34</v>
      </c>
      <c r="W103" s="1145" t="s">
        <v>34</v>
      </c>
      <c r="X103" s="1145" t="s">
        <v>34</v>
      </c>
      <c r="Y103" s="1145" t="s">
        <v>34</v>
      </c>
      <c r="Z103" s="1145" t="s">
        <v>34</v>
      </c>
      <c r="AA103" s="1145" t="s">
        <v>34</v>
      </c>
      <c r="AB103" s="1145" t="s">
        <v>34</v>
      </c>
      <c r="AC103" s="1145" t="s">
        <v>34</v>
      </c>
      <c r="AD103" s="1145" t="s">
        <v>34</v>
      </c>
      <c r="AE103" s="1145" t="s">
        <v>34</v>
      </c>
      <c r="AF103" s="1145" t="s">
        <v>34</v>
      </c>
      <c r="AG103" s="1145" t="s">
        <v>34</v>
      </c>
      <c r="AH103" s="1145" t="s">
        <v>34</v>
      </c>
      <c r="AI103" s="1145" t="s">
        <v>34</v>
      </c>
      <c r="AJ103" s="1145" t="s">
        <v>34</v>
      </c>
      <c r="AK103" s="1145" t="s">
        <v>34</v>
      </c>
      <c r="AL103" s="1145" t="s">
        <v>34</v>
      </c>
      <c r="AM103" s="1145" t="s">
        <v>34</v>
      </c>
      <c r="AN103" s="1145" t="s">
        <v>34</v>
      </c>
      <c r="AO103" s="1145" t="s">
        <v>34</v>
      </c>
      <c r="AP103" s="1145" t="s">
        <v>34</v>
      </c>
      <c r="AQ103" s="1145" t="s">
        <v>34</v>
      </c>
      <c r="AR103" s="1145" t="s">
        <v>34</v>
      </c>
      <c r="AS103" s="1145" t="s">
        <v>34</v>
      </c>
      <c r="AT103" s="1145" t="s">
        <v>34</v>
      </c>
      <c r="AU103" s="1145" t="s">
        <v>34</v>
      </c>
      <c r="AV103" s="1145" t="s">
        <v>34</v>
      </c>
      <c r="AW103" s="1145" t="s">
        <v>34</v>
      </c>
      <c r="AX103" s="1145" t="s">
        <v>34</v>
      </c>
      <c r="AY103" s="312"/>
    </row>
    <row r="104" spans="1:51" ht="12" customHeight="1">
      <c r="A104" s="322" t="s">
        <v>452</v>
      </c>
      <c r="B104" s="322" t="s">
        <v>213</v>
      </c>
      <c r="C104" s="322" t="s">
        <v>25</v>
      </c>
      <c r="D104" s="322" t="s">
        <v>26</v>
      </c>
      <c r="E104" s="322"/>
      <c r="F104" s="321">
        <v>81</v>
      </c>
      <c r="H104" s="1150" t="s">
        <v>1560</v>
      </c>
      <c r="I104" s="1151"/>
      <c r="J104" s="1148"/>
      <c r="K104" s="1144">
        <v>0</v>
      </c>
      <c r="L104" s="1144">
        <v>0</v>
      </c>
      <c r="M104" s="1144">
        <v>0</v>
      </c>
      <c r="N104" s="1144">
        <v>0</v>
      </c>
      <c r="O104" s="1145" t="s">
        <v>34</v>
      </c>
      <c r="P104" s="1145" t="s">
        <v>34</v>
      </c>
      <c r="Q104" s="1145" t="s">
        <v>34</v>
      </c>
      <c r="R104" s="1145" t="s">
        <v>34</v>
      </c>
      <c r="S104" s="1145" t="s">
        <v>34</v>
      </c>
      <c r="T104" s="1145" t="s">
        <v>34</v>
      </c>
      <c r="U104" s="1145" t="s">
        <v>34</v>
      </c>
      <c r="V104" s="1145" t="s">
        <v>34</v>
      </c>
      <c r="W104" s="1145" t="s">
        <v>34</v>
      </c>
      <c r="X104" s="1145" t="s">
        <v>34</v>
      </c>
      <c r="Y104" s="1145" t="s">
        <v>34</v>
      </c>
      <c r="Z104" s="1145" t="s">
        <v>34</v>
      </c>
      <c r="AA104" s="1145" t="s">
        <v>34</v>
      </c>
      <c r="AB104" s="1145" t="s">
        <v>34</v>
      </c>
      <c r="AC104" s="1145" t="s">
        <v>34</v>
      </c>
      <c r="AD104" s="1145" t="s">
        <v>34</v>
      </c>
      <c r="AE104" s="1145" t="s">
        <v>34</v>
      </c>
      <c r="AF104" s="1145" t="s">
        <v>34</v>
      </c>
      <c r="AG104" s="1145" t="s">
        <v>34</v>
      </c>
      <c r="AH104" s="1145" t="s">
        <v>34</v>
      </c>
      <c r="AI104" s="1145" t="s">
        <v>34</v>
      </c>
      <c r="AJ104" s="1145" t="s">
        <v>34</v>
      </c>
      <c r="AK104" s="1145" t="s">
        <v>34</v>
      </c>
      <c r="AL104" s="1145" t="s">
        <v>34</v>
      </c>
      <c r="AM104" s="1145" t="s">
        <v>34</v>
      </c>
      <c r="AN104" s="1145" t="s">
        <v>34</v>
      </c>
      <c r="AO104" s="1145" t="s">
        <v>34</v>
      </c>
      <c r="AP104" s="1145" t="s">
        <v>34</v>
      </c>
      <c r="AQ104" s="1145" t="s">
        <v>34</v>
      </c>
      <c r="AR104" s="1145" t="s">
        <v>34</v>
      </c>
      <c r="AS104" s="1145" t="s">
        <v>34</v>
      </c>
      <c r="AT104" s="1145" t="s">
        <v>34</v>
      </c>
      <c r="AU104" s="1145" t="s">
        <v>34</v>
      </c>
      <c r="AV104" s="1144">
        <v>0</v>
      </c>
      <c r="AW104" s="1144">
        <v>0</v>
      </c>
      <c r="AX104" s="1144">
        <v>0</v>
      </c>
      <c r="AY104" s="312"/>
    </row>
    <row r="105" spans="1:51" ht="12" customHeight="1">
      <c r="A105" s="322" t="s">
        <v>452</v>
      </c>
      <c r="B105" s="322" t="s">
        <v>213</v>
      </c>
      <c r="C105" s="322" t="s">
        <v>25</v>
      </c>
      <c r="D105" s="322" t="s">
        <v>26</v>
      </c>
      <c r="E105" s="322"/>
      <c r="F105" s="321">
        <v>82</v>
      </c>
      <c r="H105" s="1150" t="s">
        <v>1561</v>
      </c>
      <c r="I105" s="1151"/>
      <c r="J105" s="1148"/>
      <c r="K105" s="1145" t="s">
        <v>34</v>
      </c>
      <c r="L105" s="1145" t="s">
        <v>34</v>
      </c>
      <c r="M105" s="1145" t="s">
        <v>34</v>
      </c>
      <c r="N105" s="1145" t="s">
        <v>34</v>
      </c>
      <c r="O105" s="1145" t="s">
        <v>34</v>
      </c>
      <c r="P105" s="1145" t="s">
        <v>34</v>
      </c>
      <c r="Q105" s="1145" t="s">
        <v>34</v>
      </c>
      <c r="R105" s="1145" t="s">
        <v>34</v>
      </c>
      <c r="S105" s="1145" t="s">
        <v>34</v>
      </c>
      <c r="T105" s="1145" t="s">
        <v>34</v>
      </c>
      <c r="U105" s="1145" t="s">
        <v>34</v>
      </c>
      <c r="V105" s="1145" t="s">
        <v>34</v>
      </c>
      <c r="W105" s="1145" t="s">
        <v>34</v>
      </c>
      <c r="X105" s="1145" t="s">
        <v>34</v>
      </c>
      <c r="Y105" s="1145" t="s">
        <v>34</v>
      </c>
      <c r="Z105" s="1145" t="s">
        <v>34</v>
      </c>
      <c r="AA105" s="1145" t="s">
        <v>34</v>
      </c>
      <c r="AB105" s="1145" t="s">
        <v>34</v>
      </c>
      <c r="AC105" s="1145" t="s">
        <v>34</v>
      </c>
      <c r="AD105" s="1145" t="s">
        <v>34</v>
      </c>
      <c r="AE105" s="1145" t="s">
        <v>34</v>
      </c>
      <c r="AF105" s="1145" t="s">
        <v>34</v>
      </c>
      <c r="AG105" s="1145" t="s">
        <v>34</v>
      </c>
      <c r="AH105" s="1145" t="s">
        <v>34</v>
      </c>
      <c r="AI105" s="1145" t="s">
        <v>34</v>
      </c>
      <c r="AJ105" s="1145" t="s">
        <v>34</v>
      </c>
      <c r="AK105" s="1145" t="s">
        <v>34</v>
      </c>
      <c r="AL105" s="1145" t="s">
        <v>34</v>
      </c>
      <c r="AM105" s="1145" t="s">
        <v>34</v>
      </c>
      <c r="AN105" s="1145" t="s">
        <v>34</v>
      </c>
      <c r="AO105" s="1145" t="s">
        <v>34</v>
      </c>
      <c r="AP105" s="1145" t="s">
        <v>34</v>
      </c>
      <c r="AQ105" s="1145" t="s">
        <v>34</v>
      </c>
      <c r="AR105" s="1145" t="s">
        <v>34</v>
      </c>
      <c r="AS105" s="1145" t="s">
        <v>34</v>
      </c>
      <c r="AT105" s="1145" t="s">
        <v>34</v>
      </c>
      <c r="AU105" s="1145" t="s">
        <v>34</v>
      </c>
      <c r="AV105" s="1145" t="s">
        <v>34</v>
      </c>
      <c r="AW105" s="1145" t="s">
        <v>34</v>
      </c>
      <c r="AX105" s="1145" t="s">
        <v>34</v>
      </c>
      <c r="AY105" s="312"/>
    </row>
    <row r="106" spans="1:51" ht="12" customHeight="1">
      <c r="A106" s="322" t="s">
        <v>452</v>
      </c>
      <c r="B106" s="322" t="s">
        <v>213</v>
      </c>
      <c r="C106" s="322" t="s">
        <v>25</v>
      </c>
      <c r="D106" s="322" t="s">
        <v>26</v>
      </c>
      <c r="E106" s="322"/>
      <c r="F106" s="321">
        <v>83</v>
      </c>
      <c r="H106" s="1150" t="s">
        <v>1562</v>
      </c>
      <c r="I106" s="1151" t="s">
        <v>1535</v>
      </c>
      <c r="J106" s="1148"/>
      <c r="K106" s="1144">
        <v>0</v>
      </c>
      <c r="L106" s="1145" t="s">
        <v>34</v>
      </c>
      <c r="M106" s="1145" t="s">
        <v>34</v>
      </c>
      <c r="N106" s="1145" t="s">
        <v>34</v>
      </c>
      <c r="O106" s="1145" t="s">
        <v>34</v>
      </c>
      <c r="P106" s="1145" t="s">
        <v>34</v>
      </c>
      <c r="Q106" s="1145" t="s">
        <v>34</v>
      </c>
      <c r="R106" s="1145" t="s">
        <v>34</v>
      </c>
      <c r="S106" s="1145" t="s">
        <v>34</v>
      </c>
      <c r="T106" s="1145" t="s">
        <v>34</v>
      </c>
      <c r="U106" s="1145" t="s">
        <v>34</v>
      </c>
      <c r="V106" s="1145" t="s">
        <v>34</v>
      </c>
      <c r="W106" s="1145" t="s">
        <v>34</v>
      </c>
      <c r="X106" s="1145" t="s">
        <v>34</v>
      </c>
      <c r="Y106" s="1145" t="s">
        <v>34</v>
      </c>
      <c r="Z106" s="1145" t="s">
        <v>34</v>
      </c>
      <c r="AA106" s="1145" t="s">
        <v>34</v>
      </c>
      <c r="AB106" s="1145" t="s">
        <v>34</v>
      </c>
      <c r="AC106" s="1145" t="s">
        <v>34</v>
      </c>
      <c r="AD106" s="1145" t="s">
        <v>34</v>
      </c>
      <c r="AE106" s="1145" t="s">
        <v>34</v>
      </c>
      <c r="AF106" s="1145" t="s">
        <v>34</v>
      </c>
      <c r="AG106" s="1145" t="s">
        <v>34</v>
      </c>
      <c r="AH106" s="1145" t="s">
        <v>34</v>
      </c>
      <c r="AI106" s="1145" t="s">
        <v>34</v>
      </c>
      <c r="AJ106" s="1145" t="s">
        <v>34</v>
      </c>
      <c r="AK106" s="1145" t="s">
        <v>34</v>
      </c>
      <c r="AL106" s="1145" t="s">
        <v>34</v>
      </c>
      <c r="AM106" s="1145" t="s">
        <v>34</v>
      </c>
      <c r="AN106" s="1145" t="s">
        <v>34</v>
      </c>
      <c r="AO106" s="1145" t="s">
        <v>34</v>
      </c>
      <c r="AP106" s="1145" t="s">
        <v>34</v>
      </c>
      <c r="AQ106" s="1145" t="s">
        <v>34</v>
      </c>
      <c r="AR106" s="1145" t="s">
        <v>34</v>
      </c>
      <c r="AS106" s="1145" t="s">
        <v>34</v>
      </c>
      <c r="AT106" s="1145" t="s">
        <v>34</v>
      </c>
      <c r="AU106" s="1145" t="s">
        <v>34</v>
      </c>
      <c r="AV106" s="1144">
        <v>0</v>
      </c>
      <c r="AW106" s="1145" t="s">
        <v>34</v>
      </c>
      <c r="AX106" s="1144">
        <v>0</v>
      </c>
      <c r="AY106" s="312"/>
    </row>
    <row r="107" spans="1:51" ht="12" customHeight="1">
      <c r="A107" s="322" t="s">
        <v>452</v>
      </c>
      <c r="B107" s="322" t="s">
        <v>213</v>
      </c>
      <c r="C107" s="322" t="s">
        <v>25</v>
      </c>
      <c r="D107" s="322" t="s">
        <v>26</v>
      </c>
      <c r="E107" s="322"/>
      <c r="F107" s="321">
        <v>84</v>
      </c>
      <c r="H107" s="1150" t="s">
        <v>1563</v>
      </c>
      <c r="I107" s="1151" t="s">
        <v>1564</v>
      </c>
      <c r="J107" s="1148"/>
      <c r="K107" s="1144">
        <v>0</v>
      </c>
      <c r="L107" s="1145" t="s">
        <v>34</v>
      </c>
      <c r="M107" s="1145" t="s">
        <v>34</v>
      </c>
      <c r="N107" s="1145" t="s">
        <v>34</v>
      </c>
      <c r="O107" s="1145" t="s">
        <v>34</v>
      </c>
      <c r="P107" s="1145" t="s">
        <v>34</v>
      </c>
      <c r="Q107" s="1145" t="s">
        <v>34</v>
      </c>
      <c r="R107" s="1145" t="s">
        <v>34</v>
      </c>
      <c r="S107" s="1145" t="s">
        <v>34</v>
      </c>
      <c r="T107" s="1145" t="s">
        <v>34</v>
      </c>
      <c r="U107" s="1145" t="s">
        <v>34</v>
      </c>
      <c r="V107" s="1145" t="s">
        <v>34</v>
      </c>
      <c r="W107" s="1145" t="s">
        <v>34</v>
      </c>
      <c r="X107" s="1145" t="s">
        <v>34</v>
      </c>
      <c r="Y107" s="1145" t="s">
        <v>34</v>
      </c>
      <c r="Z107" s="1145" t="s">
        <v>34</v>
      </c>
      <c r="AA107" s="1145" t="s">
        <v>34</v>
      </c>
      <c r="AB107" s="1145" t="s">
        <v>34</v>
      </c>
      <c r="AC107" s="1145" t="s">
        <v>34</v>
      </c>
      <c r="AD107" s="1145" t="s">
        <v>34</v>
      </c>
      <c r="AE107" s="1145" t="s">
        <v>34</v>
      </c>
      <c r="AF107" s="1145" t="s">
        <v>34</v>
      </c>
      <c r="AG107" s="1145" t="s">
        <v>34</v>
      </c>
      <c r="AH107" s="1145" t="s">
        <v>34</v>
      </c>
      <c r="AI107" s="1145" t="s">
        <v>34</v>
      </c>
      <c r="AJ107" s="1145" t="s">
        <v>34</v>
      </c>
      <c r="AK107" s="1145" t="s">
        <v>34</v>
      </c>
      <c r="AL107" s="1145" t="s">
        <v>34</v>
      </c>
      <c r="AM107" s="1145" t="s">
        <v>34</v>
      </c>
      <c r="AN107" s="1145" t="s">
        <v>34</v>
      </c>
      <c r="AO107" s="1145" t="s">
        <v>34</v>
      </c>
      <c r="AP107" s="1145" t="s">
        <v>34</v>
      </c>
      <c r="AQ107" s="1145" t="s">
        <v>34</v>
      </c>
      <c r="AR107" s="1145" t="s">
        <v>34</v>
      </c>
      <c r="AS107" s="1145" t="s">
        <v>34</v>
      </c>
      <c r="AT107" s="1145" t="s">
        <v>34</v>
      </c>
      <c r="AU107" s="1145" t="s">
        <v>34</v>
      </c>
      <c r="AV107" s="1144">
        <v>0</v>
      </c>
      <c r="AW107" s="1145" t="s">
        <v>34</v>
      </c>
      <c r="AX107" s="1145" t="s">
        <v>34</v>
      </c>
      <c r="AY107" s="312"/>
    </row>
    <row r="108" spans="1:51" ht="12" customHeight="1">
      <c r="A108" s="322" t="s">
        <v>452</v>
      </c>
      <c r="B108" s="322" t="s">
        <v>213</v>
      </c>
      <c r="C108" s="322" t="s">
        <v>25</v>
      </c>
      <c r="D108" s="322" t="s">
        <v>26</v>
      </c>
      <c r="E108" s="322"/>
      <c r="F108" s="321">
        <v>85</v>
      </c>
      <c r="H108" s="1150" t="s">
        <v>1570</v>
      </c>
      <c r="I108" s="1151" t="s">
        <v>1571</v>
      </c>
      <c r="J108" s="1148"/>
      <c r="K108" s="1144">
        <v>74300</v>
      </c>
      <c r="L108" s="1144">
        <v>40200</v>
      </c>
      <c r="M108" s="1144">
        <v>36400</v>
      </c>
      <c r="N108" s="1144">
        <v>10800</v>
      </c>
      <c r="O108" s="1144">
        <v>17700</v>
      </c>
      <c r="P108" s="1144">
        <v>17600</v>
      </c>
      <c r="Q108" s="1144">
        <v>100</v>
      </c>
      <c r="R108" s="1144">
        <v>1300</v>
      </c>
      <c r="S108" s="1144">
        <v>1100</v>
      </c>
      <c r="T108" s="1144">
        <v>200</v>
      </c>
      <c r="U108" s="1144">
        <v>6700</v>
      </c>
      <c r="V108" s="1144">
        <v>5100</v>
      </c>
      <c r="W108" s="1144">
        <v>1600</v>
      </c>
      <c r="X108" s="1144">
        <v>3800</v>
      </c>
      <c r="Y108" s="1144">
        <v>100</v>
      </c>
      <c r="Z108" s="1144">
        <v>100</v>
      </c>
      <c r="AA108" s="1144">
        <v>0</v>
      </c>
      <c r="AB108" s="1144">
        <v>600</v>
      </c>
      <c r="AC108" s="1144">
        <v>600</v>
      </c>
      <c r="AD108" s="1144">
        <v>100</v>
      </c>
      <c r="AE108" s="1144">
        <v>300</v>
      </c>
      <c r="AF108" s="1144">
        <v>300</v>
      </c>
      <c r="AG108" s="1144">
        <v>0</v>
      </c>
      <c r="AH108" s="1144">
        <v>800</v>
      </c>
      <c r="AI108" s="1144">
        <v>600</v>
      </c>
      <c r="AJ108" s="1144">
        <v>200</v>
      </c>
      <c r="AK108" s="1144">
        <v>100</v>
      </c>
      <c r="AL108" s="1144">
        <v>400</v>
      </c>
      <c r="AM108" s="1144">
        <v>100</v>
      </c>
      <c r="AN108" s="1144">
        <v>100</v>
      </c>
      <c r="AO108" s="1145" t="s">
        <v>34</v>
      </c>
      <c r="AP108" s="1144">
        <v>200</v>
      </c>
      <c r="AQ108" s="1144">
        <v>200</v>
      </c>
      <c r="AR108" s="1144">
        <v>0</v>
      </c>
      <c r="AS108" s="1144">
        <v>300</v>
      </c>
      <c r="AT108" s="1144">
        <v>900</v>
      </c>
      <c r="AU108" s="1144">
        <v>1100</v>
      </c>
      <c r="AV108" s="1144">
        <v>32100</v>
      </c>
      <c r="AW108" s="1144">
        <v>3500</v>
      </c>
      <c r="AX108" s="1144">
        <v>17400</v>
      </c>
      <c r="AY108" s="312"/>
    </row>
    <row r="109" spans="1:51" ht="12" customHeight="1">
      <c r="A109" s="322" t="s">
        <v>452</v>
      </c>
      <c r="B109" s="322" t="s">
        <v>213</v>
      </c>
      <c r="C109" s="322" t="s">
        <v>25</v>
      </c>
      <c r="D109" s="322" t="s">
        <v>26</v>
      </c>
      <c r="E109" s="322"/>
      <c r="F109" s="321">
        <v>86</v>
      </c>
      <c r="H109" s="1150" t="s">
        <v>1552</v>
      </c>
      <c r="I109" s="1151" t="s">
        <v>20</v>
      </c>
      <c r="J109" s="1148"/>
      <c r="K109" s="1144">
        <v>3500</v>
      </c>
      <c r="L109" s="1144">
        <v>600</v>
      </c>
      <c r="M109" s="1144">
        <v>500</v>
      </c>
      <c r="N109" s="1144">
        <v>100</v>
      </c>
      <c r="O109" s="1144">
        <v>300</v>
      </c>
      <c r="P109" s="1144">
        <v>300</v>
      </c>
      <c r="Q109" s="1145" t="s">
        <v>34</v>
      </c>
      <c r="R109" s="1144">
        <v>0</v>
      </c>
      <c r="S109" s="1145" t="s">
        <v>34</v>
      </c>
      <c r="T109" s="1144">
        <v>0</v>
      </c>
      <c r="U109" s="1144">
        <v>100</v>
      </c>
      <c r="V109" s="1144">
        <v>0</v>
      </c>
      <c r="W109" s="1144">
        <v>0</v>
      </c>
      <c r="X109" s="1144">
        <v>0</v>
      </c>
      <c r="Y109" s="1145" t="s">
        <v>34</v>
      </c>
      <c r="Z109" s="1145" t="s">
        <v>34</v>
      </c>
      <c r="AA109" s="1145" t="s">
        <v>34</v>
      </c>
      <c r="AB109" s="1145" t="s">
        <v>34</v>
      </c>
      <c r="AC109" s="1145" t="s">
        <v>34</v>
      </c>
      <c r="AD109" s="1145" t="s">
        <v>34</v>
      </c>
      <c r="AE109" s="1145" t="s">
        <v>34</v>
      </c>
      <c r="AF109" s="1145" t="s">
        <v>34</v>
      </c>
      <c r="AG109" s="1145" t="s">
        <v>34</v>
      </c>
      <c r="AH109" s="1145" t="s">
        <v>34</v>
      </c>
      <c r="AI109" s="1145" t="s">
        <v>34</v>
      </c>
      <c r="AJ109" s="1145" t="s">
        <v>34</v>
      </c>
      <c r="AK109" s="1145" t="s">
        <v>34</v>
      </c>
      <c r="AL109" s="1145" t="s">
        <v>34</v>
      </c>
      <c r="AM109" s="1145" t="s">
        <v>34</v>
      </c>
      <c r="AN109" s="1145" t="s">
        <v>34</v>
      </c>
      <c r="AO109" s="1145" t="s">
        <v>34</v>
      </c>
      <c r="AP109" s="1145" t="s">
        <v>34</v>
      </c>
      <c r="AQ109" s="1145" t="s">
        <v>34</v>
      </c>
      <c r="AR109" s="1145" t="s">
        <v>34</v>
      </c>
      <c r="AS109" s="1144">
        <v>0</v>
      </c>
      <c r="AT109" s="1145" t="s">
        <v>34</v>
      </c>
      <c r="AU109" s="1144">
        <v>200</v>
      </c>
      <c r="AV109" s="1144">
        <v>2600</v>
      </c>
      <c r="AW109" s="1145" t="s">
        <v>34</v>
      </c>
      <c r="AX109" s="1145" t="s">
        <v>34</v>
      </c>
      <c r="AY109" s="312"/>
    </row>
    <row r="110" spans="1:51" ht="12" customHeight="1">
      <c r="A110" s="322" t="s">
        <v>452</v>
      </c>
      <c r="B110" s="322" t="s">
        <v>213</v>
      </c>
      <c r="C110" s="322" t="s">
        <v>25</v>
      </c>
      <c r="D110" s="322" t="s">
        <v>26</v>
      </c>
      <c r="E110" s="322"/>
      <c r="F110" s="321">
        <v>87</v>
      </c>
      <c r="H110" s="1150" t="s">
        <v>1771</v>
      </c>
      <c r="I110" s="1151"/>
      <c r="J110" s="1148"/>
      <c r="K110" s="1144">
        <v>4600</v>
      </c>
      <c r="L110" s="1144">
        <v>2300</v>
      </c>
      <c r="M110" s="1144">
        <v>2200</v>
      </c>
      <c r="N110" s="1144">
        <v>700</v>
      </c>
      <c r="O110" s="1144">
        <v>1000</v>
      </c>
      <c r="P110" s="1144">
        <v>1000</v>
      </c>
      <c r="Q110" s="1145" t="s">
        <v>34</v>
      </c>
      <c r="R110" s="1144">
        <v>0</v>
      </c>
      <c r="S110" s="1145" t="s">
        <v>34</v>
      </c>
      <c r="T110" s="1144">
        <v>0</v>
      </c>
      <c r="U110" s="1144">
        <v>500</v>
      </c>
      <c r="V110" s="1144">
        <v>300</v>
      </c>
      <c r="W110" s="1144">
        <v>200</v>
      </c>
      <c r="X110" s="1144">
        <v>100</v>
      </c>
      <c r="Y110" s="1145" t="s">
        <v>34</v>
      </c>
      <c r="Z110" s="1145" t="s">
        <v>34</v>
      </c>
      <c r="AA110" s="1145" t="s">
        <v>34</v>
      </c>
      <c r="AB110" s="1144">
        <v>0</v>
      </c>
      <c r="AC110" s="1144">
        <v>0</v>
      </c>
      <c r="AD110" s="1145" t="s">
        <v>34</v>
      </c>
      <c r="AE110" s="1145" t="s">
        <v>34</v>
      </c>
      <c r="AF110" s="1145" t="s">
        <v>34</v>
      </c>
      <c r="AG110" s="1145" t="s">
        <v>34</v>
      </c>
      <c r="AH110" s="1144">
        <v>0</v>
      </c>
      <c r="AI110" s="1144">
        <v>0</v>
      </c>
      <c r="AJ110" s="1144">
        <v>0</v>
      </c>
      <c r="AK110" s="1145" t="s">
        <v>34</v>
      </c>
      <c r="AL110" s="1145" t="s">
        <v>34</v>
      </c>
      <c r="AM110" s="1144">
        <v>0</v>
      </c>
      <c r="AN110" s="1144">
        <v>0</v>
      </c>
      <c r="AO110" s="1145" t="s">
        <v>34</v>
      </c>
      <c r="AP110" s="1144">
        <v>0</v>
      </c>
      <c r="AQ110" s="1144">
        <v>0</v>
      </c>
      <c r="AR110" s="1145" t="s">
        <v>34</v>
      </c>
      <c r="AS110" s="1144">
        <v>0</v>
      </c>
      <c r="AT110" s="1145" t="s">
        <v>34</v>
      </c>
      <c r="AU110" s="1144">
        <v>100</v>
      </c>
      <c r="AV110" s="1144">
        <v>2200</v>
      </c>
      <c r="AW110" s="1145" t="s">
        <v>34</v>
      </c>
      <c r="AX110" s="1144">
        <v>100</v>
      </c>
      <c r="AY110" s="312"/>
    </row>
    <row r="111" spans="1:51" ht="12" customHeight="1">
      <c r="A111" s="322" t="s">
        <v>452</v>
      </c>
      <c r="B111" s="322" t="s">
        <v>213</v>
      </c>
      <c r="C111" s="322" t="s">
        <v>25</v>
      </c>
      <c r="D111" s="322" t="s">
        <v>26</v>
      </c>
      <c r="E111" s="322"/>
      <c r="F111" s="321">
        <v>88</v>
      </c>
      <c r="H111" s="1150" t="s">
        <v>1553</v>
      </c>
      <c r="I111" s="1151"/>
      <c r="J111" s="1148"/>
      <c r="K111" s="1144">
        <v>6900</v>
      </c>
      <c r="L111" s="1144">
        <v>4500</v>
      </c>
      <c r="M111" s="1144">
        <v>4500</v>
      </c>
      <c r="N111" s="1144">
        <v>1100</v>
      </c>
      <c r="O111" s="1144">
        <v>2900</v>
      </c>
      <c r="P111" s="1144">
        <v>2900</v>
      </c>
      <c r="Q111" s="1144">
        <v>0</v>
      </c>
      <c r="R111" s="1144">
        <v>0</v>
      </c>
      <c r="S111" s="1144">
        <v>0</v>
      </c>
      <c r="T111" s="1145" t="s">
        <v>34</v>
      </c>
      <c r="U111" s="1144">
        <v>400</v>
      </c>
      <c r="V111" s="1144">
        <v>200</v>
      </c>
      <c r="W111" s="1144">
        <v>200</v>
      </c>
      <c r="X111" s="1144">
        <v>0</v>
      </c>
      <c r="Y111" s="1145" t="s">
        <v>34</v>
      </c>
      <c r="Z111" s="1145" t="s">
        <v>34</v>
      </c>
      <c r="AA111" s="1145" t="s">
        <v>34</v>
      </c>
      <c r="AB111" s="1145" t="s">
        <v>34</v>
      </c>
      <c r="AC111" s="1145" t="s">
        <v>34</v>
      </c>
      <c r="AD111" s="1145" t="s">
        <v>34</v>
      </c>
      <c r="AE111" s="1145" t="s">
        <v>34</v>
      </c>
      <c r="AF111" s="1145" t="s">
        <v>34</v>
      </c>
      <c r="AG111" s="1145" t="s">
        <v>34</v>
      </c>
      <c r="AH111" s="1144">
        <v>0</v>
      </c>
      <c r="AI111" s="1144">
        <v>0</v>
      </c>
      <c r="AJ111" s="1145" t="s">
        <v>34</v>
      </c>
      <c r="AK111" s="1145" t="s">
        <v>34</v>
      </c>
      <c r="AL111" s="1145" t="s">
        <v>34</v>
      </c>
      <c r="AM111" s="1145" t="s">
        <v>34</v>
      </c>
      <c r="AN111" s="1145" t="s">
        <v>34</v>
      </c>
      <c r="AO111" s="1145" t="s">
        <v>34</v>
      </c>
      <c r="AP111" s="1144">
        <v>0</v>
      </c>
      <c r="AQ111" s="1144">
        <v>0</v>
      </c>
      <c r="AR111" s="1145" t="s">
        <v>34</v>
      </c>
      <c r="AS111" s="1145" t="s">
        <v>34</v>
      </c>
      <c r="AT111" s="1145" t="s">
        <v>34</v>
      </c>
      <c r="AU111" s="1144">
        <v>100</v>
      </c>
      <c r="AV111" s="1144">
        <v>2300</v>
      </c>
      <c r="AW111" s="1145" t="s">
        <v>34</v>
      </c>
      <c r="AX111" s="1144">
        <v>0</v>
      </c>
      <c r="AY111" s="312"/>
    </row>
    <row r="112" spans="1:51" ht="12" customHeight="1">
      <c r="A112" s="322" t="s">
        <v>452</v>
      </c>
      <c r="B112" s="322" t="s">
        <v>213</v>
      </c>
      <c r="C112" s="322" t="s">
        <v>25</v>
      </c>
      <c r="D112" s="322" t="s">
        <v>26</v>
      </c>
      <c r="E112" s="322"/>
      <c r="F112" s="321">
        <v>89</v>
      </c>
      <c r="H112" s="1150" t="s">
        <v>1554</v>
      </c>
      <c r="I112" s="1151"/>
      <c r="J112" s="1148"/>
      <c r="K112" s="1144">
        <v>7300</v>
      </c>
      <c r="L112" s="1144">
        <v>5200</v>
      </c>
      <c r="M112" s="1144">
        <v>5100</v>
      </c>
      <c r="N112" s="1144">
        <v>800</v>
      </c>
      <c r="O112" s="1144">
        <v>3400</v>
      </c>
      <c r="P112" s="1144">
        <v>3400</v>
      </c>
      <c r="Q112" s="1145" t="s">
        <v>34</v>
      </c>
      <c r="R112" s="1144">
        <v>100</v>
      </c>
      <c r="S112" s="1144">
        <v>100</v>
      </c>
      <c r="T112" s="1145" t="s">
        <v>34</v>
      </c>
      <c r="U112" s="1144">
        <v>800</v>
      </c>
      <c r="V112" s="1144">
        <v>700</v>
      </c>
      <c r="W112" s="1144">
        <v>100</v>
      </c>
      <c r="X112" s="1144">
        <v>200</v>
      </c>
      <c r="Y112" s="1145" t="s">
        <v>34</v>
      </c>
      <c r="Z112" s="1145" t="s">
        <v>34</v>
      </c>
      <c r="AA112" s="1145" t="s">
        <v>34</v>
      </c>
      <c r="AB112" s="1145" t="s">
        <v>34</v>
      </c>
      <c r="AC112" s="1145" t="s">
        <v>34</v>
      </c>
      <c r="AD112" s="1145" t="s">
        <v>34</v>
      </c>
      <c r="AE112" s="1144">
        <v>0</v>
      </c>
      <c r="AF112" s="1145" t="s">
        <v>34</v>
      </c>
      <c r="AG112" s="1144">
        <v>0</v>
      </c>
      <c r="AH112" s="1144">
        <v>100</v>
      </c>
      <c r="AI112" s="1144">
        <v>0</v>
      </c>
      <c r="AJ112" s="1144">
        <v>0</v>
      </c>
      <c r="AK112" s="1144">
        <v>0</v>
      </c>
      <c r="AL112" s="1145" t="s">
        <v>34</v>
      </c>
      <c r="AM112" s="1145" t="s">
        <v>34</v>
      </c>
      <c r="AN112" s="1145" t="s">
        <v>34</v>
      </c>
      <c r="AO112" s="1145" t="s">
        <v>34</v>
      </c>
      <c r="AP112" s="1145" t="s">
        <v>34</v>
      </c>
      <c r="AQ112" s="1145" t="s">
        <v>34</v>
      </c>
      <c r="AR112" s="1145" t="s">
        <v>34</v>
      </c>
      <c r="AS112" s="1145" t="s">
        <v>34</v>
      </c>
      <c r="AT112" s="1144">
        <v>100</v>
      </c>
      <c r="AU112" s="1144">
        <v>100</v>
      </c>
      <c r="AV112" s="1144">
        <v>2000</v>
      </c>
      <c r="AW112" s="1145" t="s">
        <v>34</v>
      </c>
      <c r="AX112" s="1144">
        <v>100</v>
      </c>
      <c r="AY112" s="312"/>
    </row>
    <row r="113" spans="1:51" ht="12" customHeight="1">
      <c r="A113" s="322" t="s">
        <v>452</v>
      </c>
      <c r="B113" s="322" t="s">
        <v>213</v>
      </c>
      <c r="C113" s="322" t="s">
        <v>25</v>
      </c>
      <c r="D113" s="322" t="s">
        <v>26</v>
      </c>
      <c r="E113" s="322"/>
      <c r="F113" s="321">
        <v>90</v>
      </c>
      <c r="H113" s="1150" t="s">
        <v>1555</v>
      </c>
      <c r="I113" s="1151"/>
      <c r="J113" s="1148"/>
      <c r="K113" s="1144">
        <v>7700</v>
      </c>
      <c r="L113" s="1144">
        <v>5000</v>
      </c>
      <c r="M113" s="1144">
        <v>4700</v>
      </c>
      <c r="N113" s="1144">
        <v>800</v>
      </c>
      <c r="O113" s="1144">
        <v>2900</v>
      </c>
      <c r="P113" s="1144">
        <v>2900</v>
      </c>
      <c r="Q113" s="1144">
        <v>0</v>
      </c>
      <c r="R113" s="1144">
        <v>0</v>
      </c>
      <c r="S113" s="1144">
        <v>0</v>
      </c>
      <c r="T113" s="1144">
        <v>0</v>
      </c>
      <c r="U113" s="1144">
        <v>1000</v>
      </c>
      <c r="V113" s="1144">
        <v>800</v>
      </c>
      <c r="W113" s="1144">
        <v>200</v>
      </c>
      <c r="X113" s="1144">
        <v>200</v>
      </c>
      <c r="Y113" s="1145" t="s">
        <v>34</v>
      </c>
      <c r="Z113" s="1145" t="s">
        <v>34</v>
      </c>
      <c r="AA113" s="1145" t="s">
        <v>34</v>
      </c>
      <c r="AB113" s="1144">
        <v>0</v>
      </c>
      <c r="AC113" s="1144">
        <v>0</v>
      </c>
      <c r="AD113" s="1144">
        <v>0</v>
      </c>
      <c r="AE113" s="1144">
        <v>0</v>
      </c>
      <c r="AF113" s="1144">
        <v>0</v>
      </c>
      <c r="AG113" s="1145" t="s">
        <v>34</v>
      </c>
      <c r="AH113" s="1144">
        <v>0</v>
      </c>
      <c r="AI113" s="1144">
        <v>0</v>
      </c>
      <c r="AJ113" s="1144">
        <v>0</v>
      </c>
      <c r="AK113" s="1145" t="s">
        <v>34</v>
      </c>
      <c r="AL113" s="1144">
        <v>0</v>
      </c>
      <c r="AM113" s="1145" t="s">
        <v>34</v>
      </c>
      <c r="AN113" s="1145" t="s">
        <v>34</v>
      </c>
      <c r="AO113" s="1145" t="s">
        <v>34</v>
      </c>
      <c r="AP113" s="1144">
        <v>0</v>
      </c>
      <c r="AQ113" s="1144">
        <v>0</v>
      </c>
      <c r="AR113" s="1145" t="s">
        <v>34</v>
      </c>
      <c r="AS113" s="1144">
        <v>0</v>
      </c>
      <c r="AT113" s="1144">
        <v>100</v>
      </c>
      <c r="AU113" s="1144">
        <v>100</v>
      </c>
      <c r="AV113" s="1144">
        <v>2600</v>
      </c>
      <c r="AW113" s="1145" t="s">
        <v>34</v>
      </c>
      <c r="AX113" s="1144">
        <v>400</v>
      </c>
      <c r="AY113" s="312"/>
    </row>
    <row r="114" spans="1:51" ht="12" customHeight="1">
      <c r="A114" s="322" t="s">
        <v>452</v>
      </c>
      <c r="B114" s="322" t="s">
        <v>213</v>
      </c>
      <c r="C114" s="322" t="s">
        <v>25</v>
      </c>
      <c r="D114" s="322" t="s">
        <v>26</v>
      </c>
      <c r="E114" s="322"/>
      <c r="F114" s="321">
        <v>91</v>
      </c>
      <c r="H114" s="1150" t="s">
        <v>1556</v>
      </c>
      <c r="I114" s="1151"/>
      <c r="J114" s="1148"/>
      <c r="K114" s="1144">
        <v>6300</v>
      </c>
      <c r="L114" s="1144">
        <v>4300</v>
      </c>
      <c r="M114" s="1144">
        <v>3800</v>
      </c>
      <c r="N114" s="1144">
        <v>500</v>
      </c>
      <c r="O114" s="1144">
        <v>2200</v>
      </c>
      <c r="P114" s="1144">
        <v>2200</v>
      </c>
      <c r="Q114" s="1144">
        <v>100</v>
      </c>
      <c r="R114" s="1144">
        <v>100</v>
      </c>
      <c r="S114" s="1144">
        <v>100</v>
      </c>
      <c r="T114" s="1144">
        <v>0</v>
      </c>
      <c r="U114" s="1144">
        <v>1000</v>
      </c>
      <c r="V114" s="1144">
        <v>800</v>
      </c>
      <c r="W114" s="1144">
        <v>200</v>
      </c>
      <c r="X114" s="1144">
        <v>400</v>
      </c>
      <c r="Y114" s="1145" t="s">
        <v>34</v>
      </c>
      <c r="Z114" s="1145" t="s">
        <v>34</v>
      </c>
      <c r="AA114" s="1145" t="s">
        <v>34</v>
      </c>
      <c r="AB114" s="1144">
        <v>100</v>
      </c>
      <c r="AC114" s="1144">
        <v>0</v>
      </c>
      <c r="AD114" s="1144">
        <v>0</v>
      </c>
      <c r="AE114" s="1144">
        <v>100</v>
      </c>
      <c r="AF114" s="1144">
        <v>100</v>
      </c>
      <c r="AG114" s="1144">
        <v>0</v>
      </c>
      <c r="AH114" s="1144">
        <v>100</v>
      </c>
      <c r="AI114" s="1144">
        <v>0</v>
      </c>
      <c r="AJ114" s="1144">
        <v>0</v>
      </c>
      <c r="AK114" s="1145" t="s">
        <v>34</v>
      </c>
      <c r="AL114" s="1144">
        <v>0</v>
      </c>
      <c r="AM114" s="1145" t="s">
        <v>34</v>
      </c>
      <c r="AN114" s="1145" t="s">
        <v>34</v>
      </c>
      <c r="AO114" s="1145" t="s">
        <v>34</v>
      </c>
      <c r="AP114" s="1144">
        <v>0</v>
      </c>
      <c r="AQ114" s="1144">
        <v>0</v>
      </c>
      <c r="AR114" s="1144">
        <v>0</v>
      </c>
      <c r="AS114" s="1144">
        <v>0</v>
      </c>
      <c r="AT114" s="1144">
        <v>200</v>
      </c>
      <c r="AU114" s="1144">
        <v>0</v>
      </c>
      <c r="AV114" s="1144">
        <v>2000</v>
      </c>
      <c r="AW114" s="1145" t="s">
        <v>34</v>
      </c>
      <c r="AX114" s="1144">
        <v>600</v>
      </c>
      <c r="AY114" s="312"/>
    </row>
    <row r="115" spans="1:51" ht="12" customHeight="1">
      <c r="A115" s="322" t="s">
        <v>452</v>
      </c>
      <c r="B115" s="322" t="s">
        <v>213</v>
      </c>
      <c r="C115" s="322" t="s">
        <v>25</v>
      </c>
      <c r="D115" s="322" t="s">
        <v>26</v>
      </c>
      <c r="E115" s="322"/>
      <c r="F115" s="321">
        <v>92</v>
      </c>
      <c r="H115" s="1150" t="s">
        <v>1557</v>
      </c>
      <c r="I115" s="1151"/>
      <c r="J115" s="1148"/>
      <c r="K115" s="1144">
        <v>6200</v>
      </c>
      <c r="L115" s="1144">
        <v>3800</v>
      </c>
      <c r="M115" s="1144">
        <v>3300</v>
      </c>
      <c r="N115" s="1144">
        <v>700</v>
      </c>
      <c r="O115" s="1144">
        <v>1500</v>
      </c>
      <c r="P115" s="1144">
        <v>1500</v>
      </c>
      <c r="Q115" s="1145" t="s">
        <v>34</v>
      </c>
      <c r="R115" s="1144">
        <v>200</v>
      </c>
      <c r="S115" s="1144">
        <v>200</v>
      </c>
      <c r="T115" s="1144">
        <v>0</v>
      </c>
      <c r="U115" s="1144">
        <v>800</v>
      </c>
      <c r="V115" s="1144">
        <v>600</v>
      </c>
      <c r="W115" s="1144">
        <v>200</v>
      </c>
      <c r="X115" s="1144">
        <v>500</v>
      </c>
      <c r="Y115" s="1144">
        <v>0</v>
      </c>
      <c r="Z115" s="1144">
        <v>0</v>
      </c>
      <c r="AA115" s="1145" t="s">
        <v>34</v>
      </c>
      <c r="AB115" s="1144">
        <v>0</v>
      </c>
      <c r="AC115" s="1144">
        <v>0</v>
      </c>
      <c r="AD115" s="1144">
        <v>0</v>
      </c>
      <c r="AE115" s="1144">
        <v>0</v>
      </c>
      <c r="AF115" s="1144">
        <v>0</v>
      </c>
      <c r="AG115" s="1145" t="s">
        <v>34</v>
      </c>
      <c r="AH115" s="1144">
        <v>200</v>
      </c>
      <c r="AI115" s="1144">
        <v>200</v>
      </c>
      <c r="AJ115" s="1145" t="s">
        <v>34</v>
      </c>
      <c r="AK115" s="1145" t="s">
        <v>34</v>
      </c>
      <c r="AL115" s="1144">
        <v>0</v>
      </c>
      <c r="AM115" s="1144">
        <v>0</v>
      </c>
      <c r="AN115" s="1144">
        <v>0</v>
      </c>
      <c r="AO115" s="1145" t="s">
        <v>34</v>
      </c>
      <c r="AP115" s="1144">
        <v>0</v>
      </c>
      <c r="AQ115" s="1144">
        <v>0</v>
      </c>
      <c r="AR115" s="1145" t="s">
        <v>34</v>
      </c>
      <c r="AS115" s="1144">
        <v>0</v>
      </c>
      <c r="AT115" s="1144">
        <v>200</v>
      </c>
      <c r="AU115" s="1144">
        <v>100</v>
      </c>
      <c r="AV115" s="1144">
        <v>2300</v>
      </c>
      <c r="AW115" s="1145" t="s">
        <v>34</v>
      </c>
      <c r="AX115" s="1144">
        <v>700</v>
      </c>
      <c r="AY115" s="312"/>
    </row>
    <row r="116" spans="1:51" ht="12" customHeight="1">
      <c r="A116" s="322" t="s">
        <v>452</v>
      </c>
      <c r="B116" s="322" t="s">
        <v>213</v>
      </c>
      <c r="C116" s="322" t="s">
        <v>25</v>
      </c>
      <c r="D116" s="322" t="s">
        <v>26</v>
      </c>
      <c r="E116" s="322"/>
      <c r="F116" s="321">
        <v>93</v>
      </c>
      <c r="H116" s="1150" t="s">
        <v>1558</v>
      </c>
      <c r="I116" s="1151"/>
      <c r="J116" s="1148"/>
      <c r="K116" s="1144">
        <v>6200</v>
      </c>
      <c r="L116" s="1144">
        <v>3200</v>
      </c>
      <c r="M116" s="1144">
        <v>2500</v>
      </c>
      <c r="N116" s="1144">
        <v>900</v>
      </c>
      <c r="O116" s="1144">
        <v>900</v>
      </c>
      <c r="P116" s="1144">
        <v>900</v>
      </c>
      <c r="Q116" s="1145" t="s">
        <v>34</v>
      </c>
      <c r="R116" s="1144">
        <v>200</v>
      </c>
      <c r="S116" s="1144">
        <v>200</v>
      </c>
      <c r="T116" s="1144">
        <v>0</v>
      </c>
      <c r="U116" s="1144">
        <v>600</v>
      </c>
      <c r="V116" s="1144">
        <v>500</v>
      </c>
      <c r="W116" s="1144">
        <v>100</v>
      </c>
      <c r="X116" s="1144">
        <v>700</v>
      </c>
      <c r="Y116" s="1145" t="s">
        <v>34</v>
      </c>
      <c r="Z116" s="1145" t="s">
        <v>34</v>
      </c>
      <c r="AA116" s="1145" t="s">
        <v>34</v>
      </c>
      <c r="AB116" s="1144">
        <v>200</v>
      </c>
      <c r="AC116" s="1144">
        <v>200</v>
      </c>
      <c r="AD116" s="1144">
        <v>0</v>
      </c>
      <c r="AE116" s="1144">
        <v>100</v>
      </c>
      <c r="AF116" s="1144">
        <v>100</v>
      </c>
      <c r="AG116" s="1145" t="s">
        <v>34</v>
      </c>
      <c r="AH116" s="1144">
        <v>100</v>
      </c>
      <c r="AI116" s="1144">
        <v>100</v>
      </c>
      <c r="AJ116" s="1144">
        <v>0</v>
      </c>
      <c r="AK116" s="1145" t="s">
        <v>34</v>
      </c>
      <c r="AL116" s="1144">
        <v>100</v>
      </c>
      <c r="AM116" s="1144">
        <v>100</v>
      </c>
      <c r="AN116" s="1144">
        <v>100</v>
      </c>
      <c r="AO116" s="1145" t="s">
        <v>34</v>
      </c>
      <c r="AP116" s="1144">
        <v>0</v>
      </c>
      <c r="AQ116" s="1144">
        <v>0</v>
      </c>
      <c r="AR116" s="1144">
        <v>0</v>
      </c>
      <c r="AS116" s="1145" t="s">
        <v>34</v>
      </c>
      <c r="AT116" s="1144">
        <v>100</v>
      </c>
      <c r="AU116" s="1144">
        <v>0</v>
      </c>
      <c r="AV116" s="1144">
        <v>2900</v>
      </c>
      <c r="AW116" s="1145" t="s">
        <v>34</v>
      </c>
      <c r="AX116" s="1144">
        <v>600</v>
      </c>
      <c r="AY116" s="312"/>
    </row>
    <row r="117" spans="1:51" ht="12" customHeight="1">
      <c r="A117" s="322" t="s">
        <v>452</v>
      </c>
      <c r="B117" s="322" t="s">
        <v>213</v>
      </c>
      <c r="C117" s="322" t="s">
        <v>25</v>
      </c>
      <c r="D117" s="322" t="s">
        <v>26</v>
      </c>
      <c r="E117" s="322"/>
      <c r="F117" s="321">
        <v>94</v>
      </c>
      <c r="H117" s="1150" t="s">
        <v>1559</v>
      </c>
      <c r="I117" s="1151"/>
      <c r="J117" s="1148"/>
      <c r="K117" s="1144">
        <v>7200</v>
      </c>
      <c r="L117" s="1144">
        <v>4100</v>
      </c>
      <c r="M117" s="1144">
        <v>3200</v>
      </c>
      <c r="N117" s="1144">
        <v>1400</v>
      </c>
      <c r="O117" s="1144">
        <v>1000</v>
      </c>
      <c r="P117" s="1144">
        <v>1000</v>
      </c>
      <c r="Q117" s="1145" t="s">
        <v>34</v>
      </c>
      <c r="R117" s="1144">
        <v>100</v>
      </c>
      <c r="S117" s="1144">
        <v>100</v>
      </c>
      <c r="T117" s="1145" t="s">
        <v>34</v>
      </c>
      <c r="U117" s="1144">
        <v>700</v>
      </c>
      <c r="V117" s="1144">
        <v>500</v>
      </c>
      <c r="W117" s="1144">
        <v>200</v>
      </c>
      <c r="X117" s="1144">
        <v>800</v>
      </c>
      <c r="Y117" s="1144">
        <v>0</v>
      </c>
      <c r="Z117" s="1144">
        <v>0</v>
      </c>
      <c r="AA117" s="1144">
        <v>0</v>
      </c>
      <c r="AB117" s="1144">
        <v>100</v>
      </c>
      <c r="AC117" s="1144">
        <v>100</v>
      </c>
      <c r="AD117" s="1144">
        <v>0</v>
      </c>
      <c r="AE117" s="1144">
        <v>0</v>
      </c>
      <c r="AF117" s="1144">
        <v>0</v>
      </c>
      <c r="AG117" s="1145" t="s">
        <v>34</v>
      </c>
      <c r="AH117" s="1144">
        <v>200</v>
      </c>
      <c r="AI117" s="1144">
        <v>100</v>
      </c>
      <c r="AJ117" s="1144">
        <v>0</v>
      </c>
      <c r="AK117" s="1144">
        <v>0</v>
      </c>
      <c r="AL117" s="1144">
        <v>100</v>
      </c>
      <c r="AM117" s="1144">
        <v>0</v>
      </c>
      <c r="AN117" s="1144">
        <v>0</v>
      </c>
      <c r="AO117" s="1145" t="s">
        <v>34</v>
      </c>
      <c r="AP117" s="1144">
        <v>0</v>
      </c>
      <c r="AQ117" s="1144">
        <v>0</v>
      </c>
      <c r="AR117" s="1145" t="s">
        <v>34</v>
      </c>
      <c r="AS117" s="1144">
        <v>100</v>
      </c>
      <c r="AT117" s="1144">
        <v>200</v>
      </c>
      <c r="AU117" s="1144">
        <v>100</v>
      </c>
      <c r="AV117" s="1144">
        <v>3000</v>
      </c>
      <c r="AW117" s="1144">
        <v>0</v>
      </c>
      <c r="AX117" s="1144">
        <v>1000</v>
      </c>
      <c r="AY117" s="312"/>
    </row>
    <row r="118" spans="1:51" ht="12" customHeight="1">
      <c r="A118" s="322" t="s">
        <v>452</v>
      </c>
      <c r="B118" s="322" t="s">
        <v>213</v>
      </c>
      <c r="C118" s="322" t="s">
        <v>25</v>
      </c>
      <c r="D118" s="322" t="s">
        <v>26</v>
      </c>
      <c r="E118" s="322"/>
      <c r="F118" s="321">
        <v>95</v>
      </c>
      <c r="H118" s="1150" t="s">
        <v>1560</v>
      </c>
      <c r="I118" s="1151"/>
      <c r="J118" s="1148"/>
      <c r="K118" s="1144">
        <v>4800</v>
      </c>
      <c r="L118" s="1144">
        <v>2600</v>
      </c>
      <c r="M118" s="1144">
        <v>2100</v>
      </c>
      <c r="N118" s="1144">
        <v>1000</v>
      </c>
      <c r="O118" s="1144">
        <v>500</v>
      </c>
      <c r="P118" s="1144">
        <v>500</v>
      </c>
      <c r="Q118" s="1145" t="s">
        <v>34</v>
      </c>
      <c r="R118" s="1144">
        <v>100</v>
      </c>
      <c r="S118" s="1144">
        <v>100</v>
      </c>
      <c r="T118" s="1145" t="s">
        <v>34</v>
      </c>
      <c r="U118" s="1144">
        <v>300</v>
      </c>
      <c r="V118" s="1144">
        <v>200</v>
      </c>
      <c r="W118" s="1144">
        <v>200</v>
      </c>
      <c r="X118" s="1144">
        <v>500</v>
      </c>
      <c r="Y118" s="1144">
        <v>0</v>
      </c>
      <c r="Z118" s="1144">
        <v>0</v>
      </c>
      <c r="AA118" s="1145" t="s">
        <v>34</v>
      </c>
      <c r="AB118" s="1144">
        <v>100</v>
      </c>
      <c r="AC118" s="1144">
        <v>100</v>
      </c>
      <c r="AD118" s="1145" t="s">
        <v>34</v>
      </c>
      <c r="AE118" s="1144">
        <v>0</v>
      </c>
      <c r="AF118" s="1144">
        <v>0</v>
      </c>
      <c r="AG118" s="1145" t="s">
        <v>34</v>
      </c>
      <c r="AH118" s="1144">
        <v>100</v>
      </c>
      <c r="AI118" s="1144">
        <v>0</v>
      </c>
      <c r="AJ118" s="1144">
        <v>0</v>
      </c>
      <c r="AK118" s="1144">
        <v>0</v>
      </c>
      <c r="AL118" s="1144">
        <v>100</v>
      </c>
      <c r="AM118" s="1144">
        <v>0</v>
      </c>
      <c r="AN118" s="1145" t="s">
        <v>34</v>
      </c>
      <c r="AO118" s="1145" t="s">
        <v>34</v>
      </c>
      <c r="AP118" s="1145" t="s">
        <v>34</v>
      </c>
      <c r="AQ118" s="1145" t="s">
        <v>34</v>
      </c>
      <c r="AR118" s="1145" t="s">
        <v>34</v>
      </c>
      <c r="AS118" s="1144">
        <v>0</v>
      </c>
      <c r="AT118" s="1144">
        <v>100</v>
      </c>
      <c r="AU118" s="1144">
        <v>100</v>
      </c>
      <c r="AV118" s="1144">
        <v>2100</v>
      </c>
      <c r="AW118" s="1144">
        <v>900</v>
      </c>
      <c r="AX118" s="1144">
        <v>4800</v>
      </c>
      <c r="AY118" s="312"/>
    </row>
    <row r="119" spans="1:51" ht="12" customHeight="1">
      <c r="A119" s="322" t="s">
        <v>452</v>
      </c>
      <c r="B119" s="322" t="s">
        <v>213</v>
      </c>
      <c r="C119" s="322" t="s">
        <v>25</v>
      </c>
      <c r="D119" s="322" t="s">
        <v>26</v>
      </c>
      <c r="E119" s="322"/>
      <c r="F119" s="321">
        <v>96</v>
      </c>
      <c r="H119" s="1150" t="s">
        <v>1561</v>
      </c>
      <c r="I119" s="1151"/>
      <c r="J119" s="1148"/>
      <c r="K119" s="1144">
        <v>3700</v>
      </c>
      <c r="L119" s="1144">
        <v>1900</v>
      </c>
      <c r="M119" s="1144">
        <v>1800</v>
      </c>
      <c r="N119" s="1144">
        <v>1100</v>
      </c>
      <c r="O119" s="1144">
        <v>500</v>
      </c>
      <c r="P119" s="1144">
        <v>500</v>
      </c>
      <c r="Q119" s="1145" t="s">
        <v>34</v>
      </c>
      <c r="R119" s="1144">
        <v>100</v>
      </c>
      <c r="S119" s="1144">
        <v>100</v>
      </c>
      <c r="T119" s="1145" t="s">
        <v>34</v>
      </c>
      <c r="U119" s="1144">
        <v>200</v>
      </c>
      <c r="V119" s="1144">
        <v>100</v>
      </c>
      <c r="W119" s="1144">
        <v>0</v>
      </c>
      <c r="X119" s="1144">
        <v>100</v>
      </c>
      <c r="Y119" s="1145" t="s">
        <v>34</v>
      </c>
      <c r="Z119" s="1145" t="s">
        <v>34</v>
      </c>
      <c r="AA119" s="1145" t="s">
        <v>34</v>
      </c>
      <c r="AB119" s="1144">
        <v>0</v>
      </c>
      <c r="AC119" s="1144">
        <v>0</v>
      </c>
      <c r="AD119" s="1145" t="s">
        <v>34</v>
      </c>
      <c r="AE119" s="1144">
        <v>0</v>
      </c>
      <c r="AF119" s="1144">
        <v>0</v>
      </c>
      <c r="AG119" s="1145" t="s">
        <v>34</v>
      </c>
      <c r="AH119" s="1145" t="s">
        <v>34</v>
      </c>
      <c r="AI119" s="1145" t="s">
        <v>34</v>
      </c>
      <c r="AJ119" s="1145" t="s">
        <v>34</v>
      </c>
      <c r="AK119" s="1144">
        <v>0</v>
      </c>
      <c r="AL119" s="1144">
        <v>0</v>
      </c>
      <c r="AM119" s="1145" t="s">
        <v>34</v>
      </c>
      <c r="AN119" s="1145" t="s">
        <v>34</v>
      </c>
      <c r="AO119" s="1145" t="s">
        <v>34</v>
      </c>
      <c r="AP119" s="1145" t="s">
        <v>34</v>
      </c>
      <c r="AQ119" s="1145" t="s">
        <v>34</v>
      </c>
      <c r="AR119" s="1145" t="s">
        <v>34</v>
      </c>
      <c r="AS119" s="1144">
        <v>0</v>
      </c>
      <c r="AT119" s="1144">
        <v>0</v>
      </c>
      <c r="AU119" s="1144">
        <v>100</v>
      </c>
      <c r="AV119" s="1144">
        <v>1700</v>
      </c>
      <c r="AW119" s="1144">
        <v>1100</v>
      </c>
      <c r="AX119" s="1144">
        <v>3700</v>
      </c>
      <c r="AY119" s="312"/>
    </row>
    <row r="120" spans="1:51" ht="12" customHeight="1">
      <c r="A120" s="322" t="s">
        <v>452</v>
      </c>
      <c r="B120" s="322" t="s">
        <v>213</v>
      </c>
      <c r="C120" s="322" t="s">
        <v>25</v>
      </c>
      <c r="D120" s="322" t="s">
        <v>26</v>
      </c>
      <c r="E120" s="322"/>
      <c r="F120" s="321">
        <v>97</v>
      </c>
      <c r="H120" s="1150" t="s">
        <v>1562</v>
      </c>
      <c r="I120" s="1151" t="s">
        <v>1535</v>
      </c>
      <c r="J120" s="1148"/>
      <c r="K120" s="1144">
        <v>5400</v>
      </c>
      <c r="L120" s="1144">
        <v>2500</v>
      </c>
      <c r="M120" s="1144">
        <v>2300</v>
      </c>
      <c r="N120" s="1144">
        <v>1500</v>
      </c>
      <c r="O120" s="1144">
        <v>300</v>
      </c>
      <c r="P120" s="1144">
        <v>300</v>
      </c>
      <c r="Q120" s="1145" t="s">
        <v>34</v>
      </c>
      <c r="R120" s="1144">
        <v>100</v>
      </c>
      <c r="S120" s="1144">
        <v>100</v>
      </c>
      <c r="T120" s="1145" t="s">
        <v>34</v>
      </c>
      <c r="U120" s="1144">
        <v>300</v>
      </c>
      <c r="V120" s="1144">
        <v>300</v>
      </c>
      <c r="W120" s="1145" t="s">
        <v>34</v>
      </c>
      <c r="X120" s="1144">
        <v>200</v>
      </c>
      <c r="Y120" s="1144">
        <v>0</v>
      </c>
      <c r="Z120" s="1144">
        <v>0</v>
      </c>
      <c r="AA120" s="1145" t="s">
        <v>34</v>
      </c>
      <c r="AB120" s="1145" t="s">
        <v>34</v>
      </c>
      <c r="AC120" s="1145" t="s">
        <v>34</v>
      </c>
      <c r="AD120" s="1145" t="s">
        <v>34</v>
      </c>
      <c r="AE120" s="1144">
        <v>0</v>
      </c>
      <c r="AF120" s="1144">
        <v>0</v>
      </c>
      <c r="AG120" s="1145" t="s">
        <v>34</v>
      </c>
      <c r="AH120" s="1144">
        <v>0</v>
      </c>
      <c r="AI120" s="1144">
        <v>0</v>
      </c>
      <c r="AJ120" s="1145" t="s">
        <v>34</v>
      </c>
      <c r="AK120" s="1144">
        <v>0</v>
      </c>
      <c r="AL120" s="1144">
        <v>0</v>
      </c>
      <c r="AM120" s="1145" t="s">
        <v>34</v>
      </c>
      <c r="AN120" s="1145" t="s">
        <v>34</v>
      </c>
      <c r="AO120" s="1145" t="s">
        <v>34</v>
      </c>
      <c r="AP120" s="1144">
        <v>0</v>
      </c>
      <c r="AQ120" s="1144">
        <v>0</v>
      </c>
      <c r="AR120" s="1145" t="s">
        <v>34</v>
      </c>
      <c r="AS120" s="1144">
        <v>0</v>
      </c>
      <c r="AT120" s="1144">
        <v>100</v>
      </c>
      <c r="AU120" s="1144">
        <v>100</v>
      </c>
      <c r="AV120" s="1144">
        <v>2800</v>
      </c>
      <c r="AW120" s="1144">
        <v>1500</v>
      </c>
      <c r="AX120" s="1144">
        <v>5400</v>
      </c>
      <c r="AY120" s="312"/>
    </row>
    <row r="121" spans="1:51" ht="12" customHeight="1">
      <c r="A121" s="322" t="s">
        <v>452</v>
      </c>
      <c r="B121" s="322" t="s">
        <v>213</v>
      </c>
      <c r="C121" s="322" t="s">
        <v>25</v>
      </c>
      <c r="D121" s="322" t="s">
        <v>26</v>
      </c>
      <c r="E121" s="322"/>
      <c r="F121" s="321">
        <v>98</v>
      </c>
      <c r="H121" s="1150" t="s">
        <v>1563</v>
      </c>
      <c r="I121" s="1151" t="s">
        <v>1564</v>
      </c>
      <c r="J121" s="1148"/>
      <c r="K121" s="1144">
        <v>4700</v>
      </c>
      <c r="L121" s="1144">
        <v>400</v>
      </c>
      <c r="M121" s="1144">
        <v>400</v>
      </c>
      <c r="N121" s="1144">
        <v>200</v>
      </c>
      <c r="O121" s="1144">
        <v>100</v>
      </c>
      <c r="P121" s="1144">
        <v>100</v>
      </c>
      <c r="Q121" s="1145" t="s">
        <v>34</v>
      </c>
      <c r="R121" s="1144">
        <v>0</v>
      </c>
      <c r="S121" s="1144">
        <v>0</v>
      </c>
      <c r="T121" s="1145" t="s">
        <v>34</v>
      </c>
      <c r="U121" s="1144">
        <v>100</v>
      </c>
      <c r="V121" s="1144">
        <v>100</v>
      </c>
      <c r="W121" s="1144">
        <v>0</v>
      </c>
      <c r="X121" s="1145" t="s">
        <v>34</v>
      </c>
      <c r="Y121" s="1145" t="s">
        <v>34</v>
      </c>
      <c r="Z121" s="1145" t="s">
        <v>34</v>
      </c>
      <c r="AA121" s="1145" t="s">
        <v>34</v>
      </c>
      <c r="AB121" s="1145" t="s">
        <v>34</v>
      </c>
      <c r="AC121" s="1145" t="s">
        <v>34</v>
      </c>
      <c r="AD121" s="1145" t="s">
        <v>34</v>
      </c>
      <c r="AE121" s="1145" t="s">
        <v>34</v>
      </c>
      <c r="AF121" s="1145" t="s">
        <v>34</v>
      </c>
      <c r="AG121" s="1145" t="s">
        <v>34</v>
      </c>
      <c r="AH121" s="1145" t="s">
        <v>34</v>
      </c>
      <c r="AI121" s="1145" t="s">
        <v>34</v>
      </c>
      <c r="AJ121" s="1145" t="s">
        <v>34</v>
      </c>
      <c r="AK121" s="1145" t="s">
        <v>34</v>
      </c>
      <c r="AL121" s="1145" t="s">
        <v>34</v>
      </c>
      <c r="AM121" s="1145" t="s">
        <v>34</v>
      </c>
      <c r="AN121" s="1145" t="s">
        <v>34</v>
      </c>
      <c r="AO121" s="1145" t="s">
        <v>34</v>
      </c>
      <c r="AP121" s="1145" t="s">
        <v>34</v>
      </c>
      <c r="AQ121" s="1145" t="s">
        <v>34</v>
      </c>
      <c r="AR121" s="1145" t="s">
        <v>34</v>
      </c>
      <c r="AS121" s="1145" t="s">
        <v>34</v>
      </c>
      <c r="AT121" s="1145" t="s">
        <v>34</v>
      </c>
      <c r="AU121" s="1145" t="s">
        <v>34</v>
      </c>
      <c r="AV121" s="1144">
        <v>3500</v>
      </c>
      <c r="AW121" s="1145" t="s">
        <v>34</v>
      </c>
      <c r="AX121" s="1145" t="s">
        <v>34</v>
      </c>
      <c r="AY121" s="312"/>
    </row>
    <row r="122" spans="1:51" ht="12" customHeight="1">
      <c r="A122" s="322" t="s">
        <v>452</v>
      </c>
      <c r="B122" s="322" t="s">
        <v>213</v>
      </c>
      <c r="C122" s="322" t="s">
        <v>25</v>
      </c>
      <c r="D122" s="322" t="s">
        <v>26</v>
      </c>
      <c r="E122" s="322"/>
      <c r="F122" s="321">
        <v>99</v>
      </c>
      <c r="H122" s="1150" t="s">
        <v>1572</v>
      </c>
      <c r="I122" s="1151" t="s">
        <v>1573</v>
      </c>
      <c r="J122" s="1148"/>
      <c r="K122" s="1144">
        <v>96600</v>
      </c>
      <c r="L122" s="1144">
        <v>37100</v>
      </c>
      <c r="M122" s="1144">
        <v>35500</v>
      </c>
      <c r="N122" s="1144">
        <v>10700</v>
      </c>
      <c r="O122" s="1144">
        <v>17900</v>
      </c>
      <c r="P122" s="1144">
        <v>17900</v>
      </c>
      <c r="Q122" s="1144">
        <v>100</v>
      </c>
      <c r="R122" s="1144">
        <v>400</v>
      </c>
      <c r="S122" s="1144">
        <v>300</v>
      </c>
      <c r="T122" s="1144">
        <v>100</v>
      </c>
      <c r="U122" s="1144">
        <v>6400</v>
      </c>
      <c r="V122" s="1144">
        <v>5300</v>
      </c>
      <c r="W122" s="1144">
        <v>1100</v>
      </c>
      <c r="X122" s="1144">
        <v>1700</v>
      </c>
      <c r="Y122" s="1144">
        <v>100</v>
      </c>
      <c r="Z122" s="1144">
        <v>0</v>
      </c>
      <c r="AA122" s="1144">
        <v>0</v>
      </c>
      <c r="AB122" s="1144">
        <v>200</v>
      </c>
      <c r="AC122" s="1144">
        <v>200</v>
      </c>
      <c r="AD122" s="1144">
        <v>0</v>
      </c>
      <c r="AE122" s="1144">
        <v>0</v>
      </c>
      <c r="AF122" s="1144">
        <v>0</v>
      </c>
      <c r="AG122" s="1144">
        <v>0</v>
      </c>
      <c r="AH122" s="1144">
        <v>200</v>
      </c>
      <c r="AI122" s="1144">
        <v>200</v>
      </c>
      <c r="AJ122" s="1144">
        <v>0</v>
      </c>
      <c r="AK122" s="1144">
        <v>0</v>
      </c>
      <c r="AL122" s="1144">
        <v>100</v>
      </c>
      <c r="AM122" s="1144">
        <v>100</v>
      </c>
      <c r="AN122" s="1144">
        <v>0</v>
      </c>
      <c r="AO122" s="1144">
        <v>0</v>
      </c>
      <c r="AP122" s="1144">
        <v>0</v>
      </c>
      <c r="AQ122" s="1144">
        <v>0</v>
      </c>
      <c r="AR122" s="1145" t="s">
        <v>34</v>
      </c>
      <c r="AS122" s="1144">
        <v>500</v>
      </c>
      <c r="AT122" s="1144">
        <v>300</v>
      </c>
      <c r="AU122" s="1144">
        <v>1300</v>
      </c>
      <c r="AV122" s="1144">
        <v>56800</v>
      </c>
      <c r="AW122" s="1144">
        <v>1400</v>
      </c>
      <c r="AX122" s="1144">
        <v>9000</v>
      </c>
      <c r="AY122" s="312"/>
    </row>
    <row r="123" spans="1:51" ht="12" customHeight="1">
      <c r="A123" s="322" t="s">
        <v>452</v>
      </c>
      <c r="B123" s="322" t="s">
        <v>213</v>
      </c>
      <c r="C123" s="322" t="s">
        <v>25</v>
      </c>
      <c r="D123" s="322" t="s">
        <v>26</v>
      </c>
      <c r="E123" s="322"/>
      <c r="F123" s="321">
        <v>100</v>
      </c>
      <c r="H123" s="1150" t="s">
        <v>1552</v>
      </c>
      <c r="I123" s="1151" t="s">
        <v>20</v>
      </c>
      <c r="J123" s="1148"/>
      <c r="K123" s="1144">
        <v>9900</v>
      </c>
      <c r="L123" s="1144">
        <v>1100</v>
      </c>
      <c r="M123" s="1144">
        <v>900</v>
      </c>
      <c r="N123" s="1144">
        <v>100</v>
      </c>
      <c r="O123" s="1144">
        <v>500</v>
      </c>
      <c r="P123" s="1144">
        <v>500</v>
      </c>
      <c r="Q123" s="1145" t="s">
        <v>34</v>
      </c>
      <c r="R123" s="1144">
        <v>100</v>
      </c>
      <c r="S123" s="1145" t="s">
        <v>34</v>
      </c>
      <c r="T123" s="1144">
        <v>100</v>
      </c>
      <c r="U123" s="1144">
        <v>200</v>
      </c>
      <c r="V123" s="1144">
        <v>0</v>
      </c>
      <c r="W123" s="1144">
        <v>100</v>
      </c>
      <c r="X123" s="1144">
        <v>200</v>
      </c>
      <c r="Y123" s="1145" t="s">
        <v>34</v>
      </c>
      <c r="Z123" s="1145" t="s">
        <v>34</v>
      </c>
      <c r="AA123" s="1145" t="s">
        <v>34</v>
      </c>
      <c r="AB123" s="1145" t="s">
        <v>34</v>
      </c>
      <c r="AC123" s="1145" t="s">
        <v>34</v>
      </c>
      <c r="AD123" s="1145" t="s">
        <v>34</v>
      </c>
      <c r="AE123" s="1145" t="s">
        <v>34</v>
      </c>
      <c r="AF123" s="1145" t="s">
        <v>34</v>
      </c>
      <c r="AG123" s="1145" t="s">
        <v>34</v>
      </c>
      <c r="AH123" s="1145" t="s">
        <v>34</v>
      </c>
      <c r="AI123" s="1145" t="s">
        <v>34</v>
      </c>
      <c r="AJ123" s="1145" t="s">
        <v>34</v>
      </c>
      <c r="AK123" s="1144">
        <v>0</v>
      </c>
      <c r="AL123" s="1145" t="s">
        <v>34</v>
      </c>
      <c r="AM123" s="1145" t="s">
        <v>34</v>
      </c>
      <c r="AN123" s="1145" t="s">
        <v>34</v>
      </c>
      <c r="AO123" s="1145" t="s">
        <v>34</v>
      </c>
      <c r="AP123" s="1145" t="s">
        <v>34</v>
      </c>
      <c r="AQ123" s="1145" t="s">
        <v>34</v>
      </c>
      <c r="AR123" s="1145" t="s">
        <v>34</v>
      </c>
      <c r="AS123" s="1144">
        <v>100</v>
      </c>
      <c r="AT123" s="1144">
        <v>0</v>
      </c>
      <c r="AU123" s="1144">
        <v>200</v>
      </c>
      <c r="AV123" s="1144">
        <v>8600</v>
      </c>
      <c r="AW123" s="1145" t="s">
        <v>34</v>
      </c>
      <c r="AX123" s="1144">
        <v>0</v>
      </c>
      <c r="AY123" s="312"/>
    </row>
    <row r="124" spans="1:51" ht="12" customHeight="1">
      <c r="A124" s="322" t="s">
        <v>452</v>
      </c>
      <c r="B124" s="322" t="s">
        <v>213</v>
      </c>
      <c r="C124" s="322" t="s">
        <v>25</v>
      </c>
      <c r="D124" s="322" t="s">
        <v>26</v>
      </c>
      <c r="E124" s="322"/>
      <c r="F124" s="321">
        <v>101</v>
      </c>
      <c r="H124" s="1150" t="s">
        <v>1771</v>
      </c>
      <c r="I124" s="1151"/>
      <c r="J124" s="1148"/>
      <c r="K124" s="1144">
        <v>9800</v>
      </c>
      <c r="L124" s="1144">
        <v>3500</v>
      </c>
      <c r="M124" s="1144">
        <v>3400</v>
      </c>
      <c r="N124" s="1144">
        <v>1200</v>
      </c>
      <c r="O124" s="1144">
        <v>1900</v>
      </c>
      <c r="P124" s="1144">
        <v>1900</v>
      </c>
      <c r="Q124" s="1145" t="s">
        <v>34</v>
      </c>
      <c r="R124" s="1145" t="s">
        <v>34</v>
      </c>
      <c r="S124" s="1145" t="s">
        <v>34</v>
      </c>
      <c r="T124" s="1145" t="s">
        <v>34</v>
      </c>
      <c r="U124" s="1144">
        <v>200</v>
      </c>
      <c r="V124" s="1144">
        <v>200</v>
      </c>
      <c r="W124" s="1145" t="s">
        <v>34</v>
      </c>
      <c r="X124" s="1144">
        <v>200</v>
      </c>
      <c r="Y124" s="1145" t="s">
        <v>34</v>
      </c>
      <c r="Z124" s="1145" t="s">
        <v>34</v>
      </c>
      <c r="AA124" s="1145" t="s">
        <v>34</v>
      </c>
      <c r="AB124" s="1145" t="s">
        <v>34</v>
      </c>
      <c r="AC124" s="1145" t="s">
        <v>34</v>
      </c>
      <c r="AD124" s="1145" t="s">
        <v>34</v>
      </c>
      <c r="AE124" s="1145" t="s">
        <v>34</v>
      </c>
      <c r="AF124" s="1145" t="s">
        <v>34</v>
      </c>
      <c r="AG124" s="1145" t="s">
        <v>34</v>
      </c>
      <c r="AH124" s="1145" t="s">
        <v>34</v>
      </c>
      <c r="AI124" s="1145" t="s">
        <v>34</v>
      </c>
      <c r="AJ124" s="1145" t="s">
        <v>34</v>
      </c>
      <c r="AK124" s="1145" t="s">
        <v>34</v>
      </c>
      <c r="AL124" s="1144">
        <v>0</v>
      </c>
      <c r="AM124" s="1145" t="s">
        <v>34</v>
      </c>
      <c r="AN124" s="1145" t="s">
        <v>34</v>
      </c>
      <c r="AO124" s="1145" t="s">
        <v>34</v>
      </c>
      <c r="AP124" s="1145" t="s">
        <v>34</v>
      </c>
      <c r="AQ124" s="1145" t="s">
        <v>34</v>
      </c>
      <c r="AR124" s="1145" t="s">
        <v>34</v>
      </c>
      <c r="AS124" s="1144">
        <v>100</v>
      </c>
      <c r="AT124" s="1144">
        <v>0</v>
      </c>
      <c r="AU124" s="1144">
        <v>400</v>
      </c>
      <c r="AV124" s="1144">
        <v>5900</v>
      </c>
      <c r="AW124" s="1145" t="s">
        <v>34</v>
      </c>
      <c r="AX124" s="1144">
        <v>0</v>
      </c>
      <c r="AY124" s="312"/>
    </row>
    <row r="125" spans="1:51" ht="12" customHeight="1">
      <c r="A125" s="322" t="s">
        <v>452</v>
      </c>
      <c r="B125" s="322" t="s">
        <v>213</v>
      </c>
      <c r="C125" s="322" t="s">
        <v>25</v>
      </c>
      <c r="D125" s="322" t="s">
        <v>26</v>
      </c>
      <c r="E125" s="322"/>
      <c r="F125" s="321">
        <v>102</v>
      </c>
      <c r="H125" s="1150" t="s">
        <v>1553</v>
      </c>
      <c r="I125" s="1151"/>
      <c r="J125" s="1148"/>
      <c r="K125" s="1144">
        <v>11100</v>
      </c>
      <c r="L125" s="1144">
        <v>6200</v>
      </c>
      <c r="M125" s="1144">
        <v>6200</v>
      </c>
      <c r="N125" s="1144">
        <v>1700</v>
      </c>
      <c r="O125" s="1144">
        <v>3800</v>
      </c>
      <c r="P125" s="1144">
        <v>3800</v>
      </c>
      <c r="Q125" s="1145" t="s">
        <v>34</v>
      </c>
      <c r="R125" s="1144">
        <v>0</v>
      </c>
      <c r="S125" s="1144">
        <v>0</v>
      </c>
      <c r="T125" s="1145" t="s">
        <v>34</v>
      </c>
      <c r="U125" s="1144">
        <v>600</v>
      </c>
      <c r="V125" s="1144">
        <v>600</v>
      </c>
      <c r="W125" s="1144">
        <v>100</v>
      </c>
      <c r="X125" s="1144">
        <v>100</v>
      </c>
      <c r="Y125" s="1145" t="s">
        <v>34</v>
      </c>
      <c r="Z125" s="1145" t="s">
        <v>34</v>
      </c>
      <c r="AA125" s="1145" t="s">
        <v>34</v>
      </c>
      <c r="AB125" s="1145" t="s">
        <v>34</v>
      </c>
      <c r="AC125" s="1145" t="s">
        <v>34</v>
      </c>
      <c r="AD125" s="1145" t="s">
        <v>34</v>
      </c>
      <c r="AE125" s="1145" t="s">
        <v>34</v>
      </c>
      <c r="AF125" s="1145" t="s">
        <v>34</v>
      </c>
      <c r="AG125" s="1145" t="s">
        <v>34</v>
      </c>
      <c r="AH125" s="1145" t="s">
        <v>34</v>
      </c>
      <c r="AI125" s="1145" t="s">
        <v>34</v>
      </c>
      <c r="AJ125" s="1145" t="s">
        <v>34</v>
      </c>
      <c r="AK125" s="1145" t="s">
        <v>34</v>
      </c>
      <c r="AL125" s="1145" t="s">
        <v>34</v>
      </c>
      <c r="AM125" s="1145" t="s">
        <v>34</v>
      </c>
      <c r="AN125" s="1145" t="s">
        <v>34</v>
      </c>
      <c r="AO125" s="1145" t="s">
        <v>34</v>
      </c>
      <c r="AP125" s="1145" t="s">
        <v>34</v>
      </c>
      <c r="AQ125" s="1145" t="s">
        <v>34</v>
      </c>
      <c r="AR125" s="1145" t="s">
        <v>34</v>
      </c>
      <c r="AS125" s="1144">
        <v>0</v>
      </c>
      <c r="AT125" s="1144">
        <v>100</v>
      </c>
      <c r="AU125" s="1144">
        <v>200</v>
      </c>
      <c r="AV125" s="1144">
        <v>4700</v>
      </c>
      <c r="AW125" s="1145" t="s">
        <v>34</v>
      </c>
      <c r="AX125" s="1145" t="s">
        <v>34</v>
      </c>
      <c r="AY125" s="312"/>
    </row>
    <row r="126" spans="1:51" ht="12" customHeight="1">
      <c r="A126" s="322" t="s">
        <v>452</v>
      </c>
      <c r="B126" s="322" t="s">
        <v>213</v>
      </c>
      <c r="C126" s="322" t="s">
        <v>25</v>
      </c>
      <c r="D126" s="322" t="s">
        <v>26</v>
      </c>
      <c r="E126" s="322"/>
      <c r="F126" s="321">
        <v>103</v>
      </c>
      <c r="H126" s="1150" t="s">
        <v>1554</v>
      </c>
      <c r="I126" s="1151"/>
      <c r="J126" s="1148"/>
      <c r="K126" s="1144">
        <v>10800</v>
      </c>
      <c r="L126" s="1144">
        <v>6800</v>
      </c>
      <c r="M126" s="1144">
        <v>6700</v>
      </c>
      <c r="N126" s="1144">
        <v>1800</v>
      </c>
      <c r="O126" s="1144">
        <v>3700</v>
      </c>
      <c r="P126" s="1144">
        <v>3700</v>
      </c>
      <c r="Q126" s="1145" t="s">
        <v>34</v>
      </c>
      <c r="R126" s="1144">
        <v>100</v>
      </c>
      <c r="S126" s="1144">
        <v>100</v>
      </c>
      <c r="T126" s="1145" t="s">
        <v>34</v>
      </c>
      <c r="U126" s="1144">
        <v>1200</v>
      </c>
      <c r="V126" s="1144">
        <v>1000</v>
      </c>
      <c r="W126" s="1144">
        <v>200</v>
      </c>
      <c r="X126" s="1144">
        <v>100</v>
      </c>
      <c r="Y126" s="1145" t="s">
        <v>34</v>
      </c>
      <c r="Z126" s="1145" t="s">
        <v>34</v>
      </c>
      <c r="AA126" s="1145" t="s">
        <v>34</v>
      </c>
      <c r="AB126" s="1145" t="s">
        <v>34</v>
      </c>
      <c r="AC126" s="1145" t="s">
        <v>34</v>
      </c>
      <c r="AD126" s="1145" t="s">
        <v>34</v>
      </c>
      <c r="AE126" s="1145" t="s">
        <v>34</v>
      </c>
      <c r="AF126" s="1145" t="s">
        <v>34</v>
      </c>
      <c r="AG126" s="1145" t="s">
        <v>34</v>
      </c>
      <c r="AH126" s="1144">
        <v>0</v>
      </c>
      <c r="AI126" s="1144">
        <v>0</v>
      </c>
      <c r="AJ126" s="1145" t="s">
        <v>34</v>
      </c>
      <c r="AK126" s="1145" t="s">
        <v>34</v>
      </c>
      <c r="AL126" s="1144">
        <v>100</v>
      </c>
      <c r="AM126" s="1145" t="s">
        <v>34</v>
      </c>
      <c r="AN126" s="1145" t="s">
        <v>34</v>
      </c>
      <c r="AO126" s="1145" t="s">
        <v>34</v>
      </c>
      <c r="AP126" s="1145" t="s">
        <v>34</v>
      </c>
      <c r="AQ126" s="1145" t="s">
        <v>34</v>
      </c>
      <c r="AR126" s="1145" t="s">
        <v>34</v>
      </c>
      <c r="AS126" s="1144">
        <v>0</v>
      </c>
      <c r="AT126" s="1144">
        <v>0</v>
      </c>
      <c r="AU126" s="1144">
        <v>100</v>
      </c>
      <c r="AV126" s="1144">
        <v>3800</v>
      </c>
      <c r="AW126" s="1145" t="s">
        <v>34</v>
      </c>
      <c r="AX126" s="1144">
        <v>100</v>
      </c>
      <c r="AY126" s="312"/>
    </row>
    <row r="127" spans="1:51" ht="12" customHeight="1">
      <c r="A127" s="322" t="s">
        <v>452</v>
      </c>
      <c r="B127" s="322" t="s">
        <v>213</v>
      </c>
      <c r="C127" s="322" t="s">
        <v>25</v>
      </c>
      <c r="D127" s="322" t="s">
        <v>26</v>
      </c>
      <c r="E127" s="322"/>
      <c r="F127" s="321">
        <v>104</v>
      </c>
      <c r="H127" s="1150" t="s">
        <v>1555</v>
      </c>
      <c r="I127" s="1151"/>
      <c r="J127" s="1148"/>
      <c r="K127" s="1144">
        <v>10400</v>
      </c>
      <c r="L127" s="1144">
        <v>5500</v>
      </c>
      <c r="M127" s="1144">
        <v>5400</v>
      </c>
      <c r="N127" s="1144">
        <v>1300</v>
      </c>
      <c r="O127" s="1144">
        <v>3000</v>
      </c>
      <c r="P127" s="1144">
        <v>2900</v>
      </c>
      <c r="Q127" s="1144">
        <v>100</v>
      </c>
      <c r="R127" s="1144">
        <v>0</v>
      </c>
      <c r="S127" s="1144">
        <v>0</v>
      </c>
      <c r="T127" s="1145" t="s">
        <v>34</v>
      </c>
      <c r="U127" s="1144">
        <v>1100</v>
      </c>
      <c r="V127" s="1144">
        <v>900</v>
      </c>
      <c r="W127" s="1144">
        <v>300</v>
      </c>
      <c r="X127" s="1144">
        <v>0</v>
      </c>
      <c r="Y127" s="1145" t="s">
        <v>34</v>
      </c>
      <c r="Z127" s="1145" t="s">
        <v>34</v>
      </c>
      <c r="AA127" s="1145" t="s">
        <v>34</v>
      </c>
      <c r="AB127" s="1145" t="s">
        <v>34</v>
      </c>
      <c r="AC127" s="1145" t="s">
        <v>34</v>
      </c>
      <c r="AD127" s="1145" t="s">
        <v>34</v>
      </c>
      <c r="AE127" s="1145" t="s">
        <v>34</v>
      </c>
      <c r="AF127" s="1145" t="s">
        <v>34</v>
      </c>
      <c r="AG127" s="1145" t="s">
        <v>34</v>
      </c>
      <c r="AH127" s="1144">
        <v>0</v>
      </c>
      <c r="AI127" s="1145" t="s">
        <v>34</v>
      </c>
      <c r="AJ127" s="1144">
        <v>0</v>
      </c>
      <c r="AK127" s="1145" t="s">
        <v>34</v>
      </c>
      <c r="AL127" s="1145" t="s">
        <v>34</v>
      </c>
      <c r="AM127" s="1145" t="s">
        <v>34</v>
      </c>
      <c r="AN127" s="1145" t="s">
        <v>34</v>
      </c>
      <c r="AO127" s="1145" t="s">
        <v>34</v>
      </c>
      <c r="AP127" s="1145" t="s">
        <v>34</v>
      </c>
      <c r="AQ127" s="1145" t="s">
        <v>34</v>
      </c>
      <c r="AR127" s="1145" t="s">
        <v>34</v>
      </c>
      <c r="AS127" s="1145" t="s">
        <v>34</v>
      </c>
      <c r="AT127" s="1144">
        <v>0</v>
      </c>
      <c r="AU127" s="1144">
        <v>200</v>
      </c>
      <c r="AV127" s="1144">
        <v>4800</v>
      </c>
      <c r="AW127" s="1145" t="s">
        <v>34</v>
      </c>
      <c r="AX127" s="1144">
        <v>300</v>
      </c>
      <c r="AY127" s="312"/>
    </row>
    <row r="128" spans="1:51" ht="12" customHeight="1">
      <c r="A128" s="322" t="s">
        <v>452</v>
      </c>
      <c r="B128" s="322" t="s">
        <v>213</v>
      </c>
      <c r="C128" s="322" t="s">
        <v>25</v>
      </c>
      <c r="D128" s="322" t="s">
        <v>26</v>
      </c>
      <c r="E128" s="322"/>
      <c r="F128" s="321">
        <v>105</v>
      </c>
      <c r="H128" s="1150" t="s">
        <v>1556</v>
      </c>
      <c r="I128" s="1151"/>
      <c r="J128" s="1148"/>
      <c r="K128" s="1144">
        <v>8100</v>
      </c>
      <c r="L128" s="1144">
        <v>3900</v>
      </c>
      <c r="M128" s="1144">
        <v>3800</v>
      </c>
      <c r="N128" s="1144">
        <v>700</v>
      </c>
      <c r="O128" s="1144">
        <v>1900</v>
      </c>
      <c r="P128" s="1144">
        <v>1900</v>
      </c>
      <c r="Q128" s="1145" t="s">
        <v>34</v>
      </c>
      <c r="R128" s="1144">
        <v>100</v>
      </c>
      <c r="S128" s="1144">
        <v>100</v>
      </c>
      <c r="T128" s="1145" t="s">
        <v>34</v>
      </c>
      <c r="U128" s="1144">
        <v>1100</v>
      </c>
      <c r="V128" s="1144">
        <v>900</v>
      </c>
      <c r="W128" s="1144">
        <v>200</v>
      </c>
      <c r="X128" s="1144">
        <v>100</v>
      </c>
      <c r="Y128" s="1145" t="s">
        <v>34</v>
      </c>
      <c r="Z128" s="1145" t="s">
        <v>34</v>
      </c>
      <c r="AA128" s="1145" t="s">
        <v>34</v>
      </c>
      <c r="AB128" s="1145" t="s">
        <v>34</v>
      </c>
      <c r="AC128" s="1145" t="s">
        <v>34</v>
      </c>
      <c r="AD128" s="1145" t="s">
        <v>34</v>
      </c>
      <c r="AE128" s="1145" t="s">
        <v>34</v>
      </c>
      <c r="AF128" s="1145" t="s">
        <v>34</v>
      </c>
      <c r="AG128" s="1145" t="s">
        <v>34</v>
      </c>
      <c r="AH128" s="1144">
        <v>0</v>
      </c>
      <c r="AI128" s="1144">
        <v>0</v>
      </c>
      <c r="AJ128" s="1145" t="s">
        <v>34</v>
      </c>
      <c r="AK128" s="1145" t="s">
        <v>34</v>
      </c>
      <c r="AL128" s="1144">
        <v>0</v>
      </c>
      <c r="AM128" s="1145" t="s">
        <v>34</v>
      </c>
      <c r="AN128" s="1145" t="s">
        <v>34</v>
      </c>
      <c r="AO128" s="1145" t="s">
        <v>34</v>
      </c>
      <c r="AP128" s="1145" t="s">
        <v>34</v>
      </c>
      <c r="AQ128" s="1145" t="s">
        <v>34</v>
      </c>
      <c r="AR128" s="1145" t="s">
        <v>34</v>
      </c>
      <c r="AS128" s="1144">
        <v>0</v>
      </c>
      <c r="AT128" s="1144">
        <v>100</v>
      </c>
      <c r="AU128" s="1144">
        <v>100</v>
      </c>
      <c r="AV128" s="1144">
        <v>4100</v>
      </c>
      <c r="AW128" s="1145" t="s">
        <v>34</v>
      </c>
      <c r="AX128" s="1144">
        <v>200</v>
      </c>
      <c r="AY128" s="312"/>
    </row>
    <row r="129" spans="1:51" ht="12" customHeight="1">
      <c r="A129" s="322" t="s">
        <v>452</v>
      </c>
      <c r="B129" s="322" t="s">
        <v>213</v>
      </c>
      <c r="C129" s="322" t="s">
        <v>25</v>
      </c>
      <c r="D129" s="322" t="s">
        <v>26</v>
      </c>
      <c r="E129" s="322"/>
      <c r="F129" s="321">
        <v>106</v>
      </c>
      <c r="H129" s="1150" t="s">
        <v>1557</v>
      </c>
      <c r="I129" s="1151"/>
      <c r="J129" s="1148"/>
      <c r="K129" s="1144">
        <v>7700</v>
      </c>
      <c r="L129" s="1144">
        <v>3200</v>
      </c>
      <c r="M129" s="1144">
        <v>2900</v>
      </c>
      <c r="N129" s="1144">
        <v>400</v>
      </c>
      <c r="O129" s="1144">
        <v>1500</v>
      </c>
      <c r="P129" s="1144">
        <v>1500</v>
      </c>
      <c r="Q129" s="1145" t="s">
        <v>34</v>
      </c>
      <c r="R129" s="1144">
        <v>100</v>
      </c>
      <c r="S129" s="1144">
        <v>0</v>
      </c>
      <c r="T129" s="1144">
        <v>0</v>
      </c>
      <c r="U129" s="1144">
        <v>800</v>
      </c>
      <c r="V129" s="1144">
        <v>800</v>
      </c>
      <c r="W129" s="1144">
        <v>100</v>
      </c>
      <c r="X129" s="1144">
        <v>300</v>
      </c>
      <c r="Y129" s="1145" t="s">
        <v>34</v>
      </c>
      <c r="Z129" s="1145" t="s">
        <v>34</v>
      </c>
      <c r="AA129" s="1145" t="s">
        <v>34</v>
      </c>
      <c r="AB129" s="1144">
        <v>100</v>
      </c>
      <c r="AC129" s="1144">
        <v>100</v>
      </c>
      <c r="AD129" s="1145" t="s">
        <v>34</v>
      </c>
      <c r="AE129" s="1144">
        <v>0</v>
      </c>
      <c r="AF129" s="1144">
        <v>0</v>
      </c>
      <c r="AG129" s="1145" t="s">
        <v>34</v>
      </c>
      <c r="AH129" s="1144">
        <v>0</v>
      </c>
      <c r="AI129" s="1144">
        <v>0</v>
      </c>
      <c r="AJ129" s="1145" t="s">
        <v>34</v>
      </c>
      <c r="AK129" s="1145" t="s">
        <v>34</v>
      </c>
      <c r="AL129" s="1144">
        <v>0</v>
      </c>
      <c r="AM129" s="1145" t="s">
        <v>34</v>
      </c>
      <c r="AN129" s="1145" t="s">
        <v>34</v>
      </c>
      <c r="AO129" s="1145" t="s">
        <v>34</v>
      </c>
      <c r="AP129" s="1144">
        <v>0</v>
      </c>
      <c r="AQ129" s="1144">
        <v>0</v>
      </c>
      <c r="AR129" s="1145" t="s">
        <v>34</v>
      </c>
      <c r="AS129" s="1144">
        <v>0</v>
      </c>
      <c r="AT129" s="1144">
        <v>100</v>
      </c>
      <c r="AU129" s="1144">
        <v>100</v>
      </c>
      <c r="AV129" s="1144">
        <v>4400</v>
      </c>
      <c r="AW129" s="1145" t="s">
        <v>34</v>
      </c>
      <c r="AX129" s="1144">
        <v>300</v>
      </c>
      <c r="AY129" s="312"/>
    </row>
    <row r="130" spans="1:51" ht="12" customHeight="1">
      <c r="A130" s="322" t="s">
        <v>452</v>
      </c>
      <c r="B130" s="322" t="s">
        <v>213</v>
      </c>
      <c r="C130" s="322" t="s">
        <v>25</v>
      </c>
      <c r="D130" s="322" t="s">
        <v>26</v>
      </c>
      <c r="E130" s="322"/>
      <c r="F130" s="321">
        <v>107</v>
      </c>
      <c r="H130" s="1150" t="s">
        <v>1558</v>
      </c>
      <c r="I130" s="1151"/>
      <c r="J130" s="1148"/>
      <c r="K130" s="1144">
        <v>5700</v>
      </c>
      <c r="L130" s="1144">
        <v>2200</v>
      </c>
      <c r="M130" s="1144">
        <v>2100</v>
      </c>
      <c r="N130" s="1144">
        <v>900</v>
      </c>
      <c r="O130" s="1144">
        <v>800</v>
      </c>
      <c r="P130" s="1144">
        <v>800</v>
      </c>
      <c r="Q130" s="1145" t="s">
        <v>34</v>
      </c>
      <c r="R130" s="1144">
        <v>0</v>
      </c>
      <c r="S130" s="1144">
        <v>0</v>
      </c>
      <c r="T130" s="1144">
        <v>0</v>
      </c>
      <c r="U130" s="1144">
        <v>400</v>
      </c>
      <c r="V130" s="1144">
        <v>300</v>
      </c>
      <c r="W130" s="1144">
        <v>100</v>
      </c>
      <c r="X130" s="1144">
        <v>100</v>
      </c>
      <c r="Y130" s="1145" t="s">
        <v>34</v>
      </c>
      <c r="Z130" s="1145" t="s">
        <v>34</v>
      </c>
      <c r="AA130" s="1145" t="s">
        <v>34</v>
      </c>
      <c r="AB130" s="1144">
        <v>0</v>
      </c>
      <c r="AC130" s="1144">
        <v>0</v>
      </c>
      <c r="AD130" s="1144">
        <v>0</v>
      </c>
      <c r="AE130" s="1145" t="s">
        <v>34</v>
      </c>
      <c r="AF130" s="1145" t="s">
        <v>34</v>
      </c>
      <c r="AG130" s="1145" t="s">
        <v>34</v>
      </c>
      <c r="AH130" s="1144">
        <v>100</v>
      </c>
      <c r="AI130" s="1144">
        <v>100</v>
      </c>
      <c r="AJ130" s="1145" t="s">
        <v>34</v>
      </c>
      <c r="AK130" s="1145" t="s">
        <v>34</v>
      </c>
      <c r="AL130" s="1145" t="s">
        <v>34</v>
      </c>
      <c r="AM130" s="1144">
        <v>0</v>
      </c>
      <c r="AN130" s="1144">
        <v>0</v>
      </c>
      <c r="AO130" s="1145" t="s">
        <v>34</v>
      </c>
      <c r="AP130" s="1145" t="s">
        <v>34</v>
      </c>
      <c r="AQ130" s="1145" t="s">
        <v>34</v>
      </c>
      <c r="AR130" s="1145" t="s">
        <v>34</v>
      </c>
      <c r="AS130" s="1145" t="s">
        <v>34</v>
      </c>
      <c r="AT130" s="1145" t="s">
        <v>34</v>
      </c>
      <c r="AU130" s="1144">
        <v>100</v>
      </c>
      <c r="AV130" s="1144">
        <v>3400</v>
      </c>
      <c r="AW130" s="1145" t="s">
        <v>34</v>
      </c>
      <c r="AX130" s="1144">
        <v>200</v>
      </c>
      <c r="AY130" s="312"/>
    </row>
    <row r="131" spans="1:51" ht="12" customHeight="1">
      <c r="A131" s="322" t="s">
        <v>452</v>
      </c>
      <c r="B131" s="322" t="s">
        <v>213</v>
      </c>
      <c r="C131" s="322" t="s">
        <v>25</v>
      </c>
      <c r="D131" s="322" t="s">
        <v>26</v>
      </c>
      <c r="E131" s="322"/>
      <c r="F131" s="321">
        <v>108</v>
      </c>
      <c r="H131" s="1150" t="s">
        <v>1559</v>
      </c>
      <c r="I131" s="1151"/>
      <c r="J131" s="1148"/>
      <c r="K131" s="1144">
        <v>5600</v>
      </c>
      <c r="L131" s="1144">
        <v>2100</v>
      </c>
      <c r="M131" s="1144">
        <v>1800</v>
      </c>
      <c r="N131" s="1144">
        <v>1000</v>
      </c>
      <c r="O131" s="1144">
        <v>400</v>
      </c>
      <c r="P131" s="1144">
        <v>400</v>
      </c>
      <c r="Q131" s="1145" t="s">
        <v>34</v>
      </c>
      <c r="R131" s="1144">
        <v>0</v>
      </c>
      <c r="S131" s="1144">
        <v>0</v>
      </c>
      <c r="T131" s="1145" t="s">
        <v>34</v>
      </c>
      <c r="U131" s="1144">
        <v>400</v>
      </c>
      <c r="V131" s="1144">
        <v>300</v>
      </c>
      <c r="W131" s="1144">
        <v>100</v>
      </c>
      <c r="X131" s="1144">
        <v>300</v>
      </c>
      <c r="Y131" s="1144">
        <v>0</v>
      </c>
      <c r="Z131" s="1144">
        <v>0</v>
      </c>
      <c r="AA131" s="1144">
        <v>0</v>
      </c>
      <c r="AB131" s="1144">
        <v>0</v>
      </c>
      <c r="AC131" s="1144">
        <v>0</v>
      </c>
      <c r="AD131" s="1145" t="s">
        <v>34</v>
      </c>
      <c r="AE131" s="1144">
        <v>0</v>
      </c>
      <c r="AF131" s="1145" t="s">
        <v>34</v>
      </c>
      <c r="AG131" s="1144">
        <v>0</v>
      </c>
      <c r="AH131" s="1144">
        <v>100</v>
      </c>
      <c r="AI131" s="1144">
        <v>100</v>
      </c>
      <c r="AJ131" s="1144">
        <v>0</v>
      </c>
      <c r="AK131" s="1145" t="s">
        <v>34</v>
      </c>
      <c r="AL131" s="1145" t="s">
        <v>34</v>
      </c>
      <c r="AM131" s="1144">
        <v>0</v>
      </c>
      <c r="AN131" s="1144">
        <v>0</v>
      </c>
      <c r="AO131" s="1145" t="s">
        <v>34</v>
      </c>
      <c r="AP131" s="1145" t="s">
        <v>34</v>
      </c>
      <c r="AQ131" s="1145" t="s">
        <v>34</v>
      </c>
      <c r="AR131" s="1145" t="s">
        <v>34</v>
      </c>
      <c r="AS131" s="1144">
        <v>0</v>
      </c>
      <c r="AT131" s="1144">
        <v>0</v>
      </c>
      <c r="AU131" s="1144">
        <v>0</v>
      </c>
      <c r="AV131" s="1144">
        <v>3500</v>
      </c>
      <c r="AW131" s="1145" t="s">
        <v>34</v>
      </c>
      <c r="AX131" s="1144">
        <v>300</v>
      </c>
      <c r="AY131" s="312"/>
    </row>
    <row r="132" spans="1:51" ht="12" customHeight="1">
      <c r="A132" s="322" t="s">
        <v>452</v>
      </c>
      <c r="B132" s="322" t="s">
        <v>213</v>
      </c>
      <c r="C132" s="322" t="s">
        <v>25</v>
      </c>
      <c r="D132" s="322" t="s">
        <v>26</v>
      </c>
      <c r="E132" s="322"/>
      <c r="F132" s="321">
        <v>109</v>
      </c>
      <c r="H132" s="1150" t="s">
        <v>1560</v>
      </c>
      <c r="I132" s="1151"/>
      <c r="J132" s="1148"/>
      <c r="K132" s="1144">
        <v>2400</v>
      </c>
      <c r="L132" s="1144">
        <v>900</v>
      </c>
      <c r="M132" s="1144">
        <v>900</v>
      </c>
      <c r="N132" s="1144">
        <v>500</v>
      </c>
      <c r="O132" s="1144">
        <v>200</v>
      </c>
      <c r="P132" s="1144">
        <v>200</v>
      </c>
      <c r="Q132" s="1145" t="s">
        <v>34</v>
      </c>
      <c r="R132" s="1145" t="s">
        <v>34</v>
      </c>
      <c r="S132" s="1145" t="s">
        <v>34</v>
      </c>
      <c r="T132" s="1145" t="s">
        <v>34</v>
      </c>
      <c r="U132" s="1144">
        <v>100</v>
      </c>
      <c r="V132" s="1144">
        <v>100</v>
      </c>
      <c r="W132" s="1144">
        <v>0</v>
      </c>
      <c r="X132" s="1144">
        <v>100</v>
      </c>
      <c r="Y132" s="1145" t="s">
        <v>34</v>
      </c>
      <c r="Z132" s="1145" t="s">
        <v>34</v>
      </c>
      <c r="AA132" s="1145" t="s">
        <v>34</v>
      </c>
      <c r="AB132" s="1144">
        <v>100</v>
      </c>
      <c r="AC132" s="1144">
        <v>0</v>
      </c>
      <c r="AD132" s="1144">
        <v>0</v>
      </c>
      <c r="AE132" s="1145" t="s">
        <v>34</v>
      </c>
      <c r="AF132" s="1145" t="s">
        <v>34</v>
      </c>
      <c r="AG132" s="1145" t="s">
        <v>34</v>
      </c>
      <c r="AH132" s="1145" t="s">
        <v>34</v>
      </c>
      <c r="AI132" s="1145" t="s">
        <v>34</v>
      </c>
      <c r="AJ132" s="1145" t="s">
        <v>34</v>
      </c>
      <c r="AK132" s="1145" t="s">
        <v>34</v>
      </c>
      <c r="AL132" s="1145" t="s">
        <v>34</v>
      </c>
      <c r="AM132" s="1144">
        <v>0</v>
      </c>
      <c r="AN132" s="1145" t="s">
        <v>34</v>
      </c>
      <c r="AO132" s="1144">
        <v>0</v>
      </c>
      <c r="AP132" s="1145" t="s">
        <v>34</v>
      </c>
      <c r="AQ132" s="1145" t="s">
        <v>34</v>
      </c>
      <c r="AR132" s="1145" t="s">
        <v>34</v>
      </c>
      <c r="AS132" s="1145" t="s">
        <v>34</v>
      </c>
      <c r="AT132" s="1145" t="s">
        <v>34</v>
      </c>
      <c r="AU132" s="1144">
        <v>0</v>
      </c>
      <c r="AV132" s="1144">
        <v>1500</v>
      </c>
      <c r="AW132" s="1144">
        <v>500</v>
      </c>
      <c r="AX132" s="1144">
        <v>2400</v>
      </c>
      <c r="AY132" s="312"/>
    </row>
    <row r="133" spans="1:51" ht="12" customHeight="1">
      <c r="A133" s="322" t="s">
        <v>452</v>
      </c>
      <c r="B133" s="322" t="s">
        <v>213</v>
      </c>
      <c r="C133" s="322" t="s">
        <v>25</v>
      </c>
      <c r="D133" s="322" t="s">
        <v>26</v>
      </c>
      <c r="E133" s="322"/>
      <c r="F133" s="321">
        <v>110</v>
      </c>
      <c r="H133" s="1150" t="s">
        <v>1561</v>
      </c>
      <c r="I133" s="1151"/>
      <c r="J133" s="1148"/>
      <c r="K133" s="1144">
        <v>2200</v>
      </c>
      <c r="L133" s="1144">
        <v>500</v>
      </c>
      <c r="M133" s="1144">
        <v>500</v>
      </c>
      <c r="N133" s="1144">
        <v>300</v>
      </c>
      <c r="O133" s="1144">
        <v>100</v>
      </c>
      <c r="P133" s="1144">
        <v>100</v>
      </c>
      <c r="Q133" s="1145" t="s">
        <v>34</v>
      </c>
      <c r="R133" s="1144">
        <v>0</v>
      </c>
      <c r="S133" s="1144">
        <v>0</v>
      </c>
      <c r="T133" s="1145" t="s">
        <v>34</v>
      </c>
      <c r="U133" s="1144">
        <v>0</v>
      </c>
      <c r="V133" s="1144">
        <v>0</v>
      </c>
      <c r="W133" s="1145" t="s">
        <v>34</v>
      </c>
      <c r="X133" s="1144">
        <v>100</v>
      </c>
      <c r="Y133" s="1145" t="s">
        <v>34</v>
      </c>
      <c r="Z133" s="1145" t="s">
        <v>34</v>
      </c>
      <c r="AA133" s="1145" t="s">
        <v>34</v>
      </c>
      <c r="AB133" s="1144">
        <v>0</v>
      </c>
      <c r="AC133" s="1144">
        <v>0</v>
      </c>
      <c r="AD133" s="1145" t="s">
        <v>34</v>
      </c>
      <c r="AE133" s="1145" t="s">
        <v>34</v>
      </c>
      <c r="AF133" s="1145" t="s">
        <v>34</v>
      </c>
      <c r="AG133" s="1145" t="s">
        <v>34</v>
      </c>
      <c r="AH133" s="1145" t="s">
        <v>34</v>
      </c>
      <c r="AI133" s="1145" t="s">
        <v>34</v>
      </c>
      <c r="AJ133" s="1145" t="s">
        <v>34</v>
      </c>
      <c r="AK133" s="1145" t="s">
        <v>34</v>
      </c>
      <c r="AL133" s="1144">
        <v>0</v>
      </c>
      <c r="AM133" s="1145" t="s">
        <v>34</v>
      </c>
      <c r="AN133" s="1145" t="s">
        <v>34</v>
      </c>
      <c r="AO133" s="1145" t="s">
        <v>34</v>
      </c>
      <c r="AP133" s="1145" t="s">
        <v>34</v>
      </c>
      <c r="AQ133" s="1145" t="s">
        <v>34</v>
      </c>
      <c r="AR133" s="1145" t="s">
        <v>34</v>
      </c>
      <c r="AS133" s="1145" t="s">
        <v>34</v>
      </c>
      <c r="AT133" s="1144">
        <v>0</v>
      </c>
      <c r="AU133" s="1145" t="s">
        <v>34</v>
      </c>
      <c r="AV133" s="1144">
        <v>1700</v>
      </c>
      <c r="AW133" s="1144">
        <v>300</v>
      </c>
      <c r="AX133" s="1144">
        <v>2200</v>
      </c>
      <c r="AY133" s="312"/>
    </row>
    <row r="134" spans="1:51" ht="12" customHeight="1">
      <c r="A134" s="322" t="s">
        <v>452</v>
      </c>
      <c r="B134" s="322" t="s">
        <v>213</v>
      </c>
      <c r="C134" s="322" t="s">
        <v>25</v>
      </c>
      <c r="D134" s="322" t="s">
        <v>26</v>
      </c>
      <c r="E134" s="322"/>
      <c r="F134" s="321">
        <v>111</v>
      </c>
      <c r="H134" s="1150" t="s">
        <v>1562</v>
      </c>
      <c r="I134" s="1151" t="s">
        <v>1535</v>
      </c>
      <c r="J134" s="1148"/>
      <c r="K134" s="1144">
        <v>2900</v>
      </c>
      <c r="L134" s="1144">
        <v>1000</v>
      </c>
      <c r="M134" s="1144">
        <v>900</v>
      </c>
      <c r="N134" s="1144">
        <v>600</v>
      </c>
      <c r="O134" s="1144">
        <v>100</v>
      </c>
      <c r="P134" s="1144">
        <v>100</v>
      </c>
      <c r="Q134" s="1145" t="s">
        <v>34</v>
      </c>
      <c r="R134" s="1144">
        <v>0</v>
      </c>
      <c r="S134" s="1144">
        <v>0</v>
      </c>
      <c r="T134" s="1145" t="s">
        <v>34</v>
      </c>
      <c r="U134" s="1144">
        <v>200</v>
      </c>
      <c r="V134" s="1144">
        <v>200</v>
      </c>
      <c r="W134" s="1145" t="s">
        <v>34</v>
      </c>
      <c r="X134" s="1144">
        <v>100</v>
      </c>
      <c r="Y134" s="1145" t="s">
        <v>34</v>
      </c>
      <c r="Z134" s="1145" t="s">
        <v>34</v>
      </c>
      <c r="AA134" s="1145" t="s">
        <v>34</v>
      </c>
      <c r="AB134" s="1145" t="s">
        <v>34</v>
      </c>
      <c r="AC134" s="1145" t="s">
        <v>34</v>
      </c>
      <c r="AD134" s="1145" t="s">
        <v>34</v>
      </c>
      <c r="AE134" s="1145" t="s">
        <v>34</v>
      </c>
      <c r="AF134" s="1145" t="s">
        <v>34</v>
      </c>
      <c r="AG134" s="1145" t="s">
        <v>34</v>
      </c>
      <c r="AH134" s="1145" t="s">
        <v>34</v>
      </c>
      <c r="AI134" s="1145" t="s">
        <v>34</v>
      </c>
      <c r="AJ134" s="1145" t="s">
        <v>34</v>
      </c>
      <c r="AK134" s="1144">
        <v>0</v>
      </c>
      <c r="AL134" s="1145" t="s">
        <v>34</v>
      </c>
      <c r="AM134" s="1145" t="s">
        <v>34</v>
      </c>
      <c r="AN134" s="1145" t="s">
        <v>34</v>
      </c>
      <c r="AO134" s="1145" t="s">
        <v>34</v>
      </c>
      <c r="AP134" s="1145" t="s">
        <v>34</v>
      </c>
      <c r="AQ134" s="1145" t="s">
        <v>34</v>
      </c>
      <c r="AR134" s="1145" t="s">
        <v>34</v>
      </c>
      <c r="AS134" s="1144">
        <v>100</v>
      </c>
      <c r="AT134" s="1145" t="s">
        <v>34</v>
      </c>
      <c r="AU134" s="1145" t="s">
        <v>34</v>
      </c>
      <c r="AV134" s="1144">
        <v>1900</v>
      </c>
      <c r="AW134" s="1144">
        <v>600</v>
      </c>
      <c r="AX134" s="1144">
        <v>2900</v>
      </c>
      <c r="AY134" s="312"/>
    </row>
    <row r="135" spans="1:51" ht="12" customHeight="1">
      <c r="A135" s="322" t="s">
        <v>452</v>
      </c>
      <c r="B135" s="322" t="s">
        <v>213</v>
      </c>
      <c r="C135" s="322" t="s">
        <v>25</v>
      </c>
      <c r="D135" s="322" t="s">
        <v>26</v>
      </c>
      <c r="E135" s="322"/>
      <c r="F135" s="321">
        <v>112</v>
      </c>
      <c r="H135" s="1150" t="s">
        <v>1563</v>
      </c>
      <c r="I135" s="1151" t="s">
        <v>1564</v>
      </c>
      <c r="J135" s="1148"/>
      <c r="K135" s="1144">
        <v>9900</v>
      </c>
      <c r="L135" s="1144">
        <v>200</v>
      </c>
      <c r="M135" s="1144">
        <v>100</v>
      </c>
      <c r="N135" s="1144">
        <v>100</v>
      </c>
      <c r="O135" s="1145" t="s">
        <v>34</v>
      </c>
      <c r="P135" s="1145" t="s">
        <v>34</v>
      </c>
      <c r="Q135" s="1145" t="s">
        <v>34</v>
      </c>
      <c r="R135" s="1145" t="s">
        <v>34</v>
      </c>
      <c r="S135" s="1145" t="s">
        <v>34</v>
      </c>
      <c r="T135" s="1145" t="s">
        <v>34</v>
      </c>
      <c r="U135" s="1144">
        <v>0</v>
      </c>
      <c r="V135" s="1144">
        <v>0</v>
      </c>
      <c r="W135" s="1145" t="s">
        <v>34</v>
      </c>
      <c r="X135" s="1144">
        <v>100</v>
      </c>
      <c r="Y135" s="1144">
        <v>0</v>
      </c>
      <c r="Z135" s="1144">
        <v>0</v>
      </c>
      <c r="AA135" s="1145" t="s">
        <v>34</v>
      </c>
      <c r="AB135" s="1145" t="s">
        <v>34</v>
      </c>
      <c r="AC135" s="1145" t="s">
        <v>34</v>
      </c>
      <c r="AD135" s="1145" t="s">
        <v>34</v>
      </c>
      <c r="AE135" s="1145" t="s">
        <v>34</v>
      </c>
      <c r="AF135" s="1145" t="s">
        <v>34</v>
      </c>
      <c r="AG135" s="1145" t="s">
        <v>34</v>
      </c>
      <c r="AH135" s="1145" t="s">
        <v>34</v>
      </c>
      <c r="AI135" s="1145" t="s">
        <v>34</v>
      </c>
      <c r="AJ135" s="1145" t="s">
        <v>34</v>
      </c>
      <c r="AK135" s="1145" t="s">
        <v>34</v>
      </c>
      <c r="AL135" s="1145" t="s">
        <v>34</v>
      </c>
      <c r="AM135" s="1145" t="s">
        <v>34</v>
      </c>
      <c r="AN135" s="1145" t="s">
        <v>34</v>
      </c>
      <c r="AO135" s="1145" t="s">
        <v>34</v>
      </c>
      <c r="AP135" s="1145" t="s">
        <v>34</v>
      </c>
      <c r="AQ135" s="1145" t="s">
        <v>34</v>
      </c>
      <c r="AR135" s="1145" t="s">
        <v>34</v>
      </c>
      <c r="AS135" s="1145" t="s">
        <v>34</v>
      </c>
      <c r="AT135" s="1144">
        <v>0</v>
      </c>
      <c r="AU135" s="1145" t="s">
        <v>34</v>
      </c>
      <c r="AV135" s="1144">
        <v>8400</v>
      </c>
      <c r="AW135" s="1145" t="s">
        <v>34</v>
      </c>
      <c r="AX135" s="1145" t="s">
        <v>34</v>
      </c>
      <c r="AY135" s="312"/>
    </row>
    <row r="136" spans="1:51" ht="12" customHeight="1">
      <c r="A136" s="322" t="s">
        <v>452</v>
      </c>
      <c r="B136" s="322" t="s">
        <v>213</v>
      </c>
      <c r="C136" s="322" t="s">
        <v>25</v>
      </c>
      <c r="D136" s="322" t="s">
        <v>26</v>
      </c>
      <c r="E136" s="322"/>
      <c r="F136" s="321">
        <v>113</v>
      </c>
      <c r="H136" s="1150" t="s">
        <v>1574</v>
      </c>
      <c r="I136" s="1151" t="s">
        <v>50</v>
      </c>
      <c r="J136" s="1148"/>
      <c r="K136" s="1144">
        <v>14100</v>
      </c>
      <c r="L136" s="1144">
        <v>5100</v>
      </c>
      <c r="M136" s="1144">
        <v>4900</v>
      </c>
      <c r="N136" s="1144">
        <v>1600</v>
      </c>
      <c r="O136" s="1144">
        <v>3000</v>
      </c>
      <c r="P136" s="1144">
        <v>3000</v>
      </c>
      <c r="Q136" s="1145" t="s">
        <v>34</v>
      </c>
      <c r="R136" s="1144">
        <v>0</v>
      </c>
      <c r="S136" s="1144">
        <v>0</v>
      </c>
      <c r="T136" s="1145" t="s">
        <v>34</v>
      </c>
      <c r="U136" s="1144">
        <v>300</v>
      </c>
      <c r="V136" s="1144">
        <v>300</v>
      </c>
      <c r="W136" s="1144">
        <v>100</v>
      </c>
      <c r="X136" s="1144">
        <v>200</v>
      </c>
      <c r="Y136" s="1144">
        <v>0</v>
      </c>
      <c r="Z136" s="1144">
        <v>0</v>
      </c>
      <c r="AA136" s="1145" t="s">
        <v>34</v>
      </c>
      <c r="AB136" s="1144">
        <v>0</v>
      </c>
      <c r="AC136" s="1144">
        <v>0</v>
      </c>
      <c r="AD136" s="1145" t="s">
        <v>34</v>
      </c>
      <c r="AE136" s="1144">
        <v>0</v>
      </c>
      <c r="AF136" s="1144">
        <v>0</v>
      </c>
      <c r="AG136" s="1145" t="s">
        <v>34</v>
      </c>
      <c r="AH136" s="1144">
        <v>100</v>
      </c>
      <c r="AI136" s="1144">
        <v>0</v>
      </c>
      <c r="AJ136" s="1144">
        <v>100</v>
      </c>
      <c r="AK136" s="1145" t="s">
        <v>34</v>
      </c>
      <c r="AL136" s="1145" t="s">
        <v>34</v>
      </c>
      <c r="AM136" s="1144">
        <v>0</v>
      </c>
      <c r="AN136" s="1144">
        <v>0</v>
      </c>
      <c r="AO136" s="1145" t="s">
        <v>34</v>
      </c>
      <c r="AP136" s="1145" t="s">
        <v>34</v>
      </c>
      <c r="AQ136" s="1145" t="s">
        <v>34</v>
      </c>
      <c r="AR136" s="1145" t="s">
        <v>34</v>
      </c>
      <c r="AS136" s="1145" t="s">
        <v>34</v>
      </c>
      <c r="AT136" s="1144">
        <v>0</v>
      </c>
      <c r="AU136" s="1144">
        <v>100</v>
      </c>
      <c r="AV136" s="1144">
        <v>8800</v>
      </c>
      <c r="AW136" s="1144">
        <v>100</v>
      </c>
      <c r="AX136" s="1144">
        <v>500</v>
      </c>
      <c r="AY136" s="312"/>
    </row>
    <row r="137" spans="1:51" ht="12" customHeight="1">
      <c r="A137" s="322" t="s">
        <v>452</v>
      </c>
      <c r="B137" s="322" t="s">
        <v>213</v>
      </c>
      <c r="C137" s="322" t="s">
        <v>25</v>
      </c>
      <c r="D137" s="322" t="s">
        <v>26</v>
      </c>
      <c r="E137" s="322"/>
      <c r="F137" s="321">
        <v>114</v>
      </c>
      <c r="H137" s="1150" t="s">
        <v>1552</v>
      </c>
      <c r="I137" s="1151" t="s">
        <v>20</v>
      </c>
      <c r="J137" s="1148"/>
      <c r="K137" s="1144">
        <v>1000</v>
      </c>
      <c r="L137" s="1144">
        <v>0</v>
      </c>
      <c r="M137" s="1144">
        <v>0</v>
      </c>
      <c r="N137" s="1145" t="s">
        <v>34</v>
      </c>
      <c r="O137" s="1144">
        <v>0</v>
      </c>
      <c r="P137" s="1144">
        <v>0</v>
      </c>
      <c r="Q137" s="1145" t="s">
        <v>34</v>
      </c>
      <c r="R137" s="1145" t="s">
        <v>34</v>
      </c>
      <c r="S137" s="1145" t="s">
        <v>34</v>
      </c>
      <c r="T137" s="1145" t="s">
        <v>34</v>
      </c>
      <c r="U137" s="1145" t="s">
        <v>34</v>
      </c>
      <c r="V137" s="1145" t="s">
        <v>34</v>
      </c>
      <c r="W137" s="1145" t="s">
        <v>34</v>
      </c>
      <c r="X137" s="1145" t="s">
        <v>34</v>
      </c>
      <c r="Y137" s="1145" t="s">
        <v>34</v>
      </c>
      <c r="Z137" s="1145" t="s">
        <v>34</v>
      </c>
      <c r="AA137" s="1145" t="s">
        <v>34</v>
      </c>
      <c r="AB137" s="1145" t="s">
        <v>34</v>
      </c>
      <c r="AC137" s="1145" t="s">
        <v>34</v>
      </c>
      <c r="AD137" s="1145" t="s">
        <v>34</v>
      </c>
      <c r="AE137" s="1145" t="s">
        <v>34</v>
      </c>
      <c r="AF137" s="1145" t="s">
        <v>34</v>
      </c>
      <c r="AG137" s="1145" t="s">
        <v>34</v>
      </c>
      <c r="AH137" s="1145" t="s">
        <v>34</v>
      </c>
      <c r="AI137" s="1145" t="s">
        <v>34</v>
      </c>
      <c r="AJ137" s="1145" t="s">
        <v>34</v>
      </c>
      <c r="AK137" s="1145" t="s">
        <v>34</v>
      </c>
      <c r="AL137" s="1145" t="s">
        <v>34</v>
      </c>
      <c r="AM137" s="1145" t="s">
        <v>34</v>
      </c>
      <c r="AN137" s="1145" t="s">
        <v>34</v>
      </c>
      <c r="AO137" s="1145" t="s">
        <v>34</v>
      </c>
      <c r="AP137" s="1145" t="s">
        <v>34</v>
      </c>
      <c r="AQ137" s="1145" t="s">
        <v>34</v>
      </c>
      <c r="AR137" s="1145" t="s">
        <v>34</v>
      </c>
      <c r="AS137" s="1145" t="s">
        <v>34</v>
      </c>
      <c r="AT137" s="1145" t="s">
        <v>34</v>
      </c>
      <c r="AU137" s="1144">
        <v>0</v>
      </c>
      <c r="AV137" s="1144">
        <v>900</v>
      </c>
      <c r="AW137" s="1145" t="s">
        <v>34</v>
      </c>
      <c r="AX137" s="1145" t="s">
        <v>34</v>
      </c>
      <c r="AY137" s="312"/>
    </row>
    <row r="138" spans="1:51" ht="12" customHeight="1">
      <c r="A138" s="322" t="s">
        <v>452</v>
      </c>
      <c r="B138" s="322" t="s">
        <v>213</v>
      </c>
      <c r="C138" s="322" t="s">
        <v>25</v>
      </c>
      <c r="D138" s="322" t="s">
        <v>26</v>
      </c>
      <c r="E138" s="322"/>
      <c r="F138" s="321">
        <v>115</v>
      </c>
      <c r="H138" s="1150" t="s">
        <v>1771</v>
      </c>
      <c r="I138" s="1151"/>
      <c r="J138" s="1148"/>
      <c r="K138" s="1144">
        <v>1700</v>
      </c>
      <c r="L138" s="1144">
        <v>400</v>
      </c>
      <c r="M138" s="1144">
        <v>400</v>
      </c>
      <c r="N138" s="1144">
        <v>100</v>
      </c>
      <c r="O138" s="1144">
        <v>200</v>
      </c>
      <c r="P138" s="1144">
        <v>200</v>
      </c>
      <c r="Q138" s="1145" t="s">
        <v>34</v>
      </c>
      <c r="R138" s="1145" t="s">
        <v>34</v>
      </c>
      <c r="S138" s="1145" t="s">
        <v>34</v>
      </c>
      <c r="T138" s="1145" t="s">
        <v>34</v>
      </c>
      <c r="U138" s="1144">
        <v>0</v>
      </c>
      <c r="V138" s="1144">
        <v>0</v>
      </c>
      <c r="W138" s="1145" t="s">
        <v>34</v>
      </c>
      <c r="X138" s="1145" t="s">
        <v>34</v>
      </c>
      <c r="Y138" s="1145" t="s">
        <v>34</v>
      </c>
      <c r="Z138" s="1145" t="s">
        <v>34</v>
      </c>
      <c r="AA138" s="1145" t="s">
        <v>34</v>
      </c>
      <c r="AB138" s="1145" t="s">
        <v>34</v>
      </c>
      <c r="AC138" s="1145" t="s">
        <v>34</v>
      </c>
      <c r="AD138" s="1145" t="s">
        <v>34</v>
      </c>
      <c r="AE138" s="1145" t="s">
        <v>34</v>
      </c>
      <c r="AF138" s="1145" t="s">
        <v>34</v>
      </c>
      <c r="AG138" s="1145" t="s">
        <v>34</v>
      </c>
      <c r="AH138" s="1145" t="s">
        <v>34</v>
      </c>
      <c r="AI138" s="1145" t="s">
        <v>34</v>
      </c>
      <c r="AJ138" s="1145" t="s">
        <v>34</v>
      </c>
      <c r="AK138" s="1145" t="s">
        <v>34</v>
      </c>
      <c r="AL138" s="1145" t="s">
        <v>34</v>
      </c>
      <c r="AM138" s="1145" t="s">
        <v>34</v>
      </c>
      <c r="AN138" s="1145" t="s">
        <v>34</v>
      </c>
      <c r="AO138" s="1145" t="s">
        <v>34</v>
      </c>
      <c r="AP138" s="1145" t="s">
        <v>34</v>
      </c>
      <c r="AQ138" s="1145" t="s">
        <v>34</v>
      </c>
      <c r="AR138" s="1145" t="s">
        <v>34</v>
      </c>
      <c r="AS138" s="1145" t="s">
        <v>34</v>
      </c>
      <c r="AT138" s="1145" t="s">
        <v>34</v>
      </c>
      <c r="AU138" s="1144">
        <v>0</v>
      </c>
      <c r="AV138" s="1144">
        <v>1300</v>
      </c>
      <c r="AW138" s="1145" t="s">
        <v>34</v>
      </c>
      <c r="AX138" s="1145" t="s">
        <v>34</v>
      </c>
      <c r="AY138" s="312"/>
    </row>
    <row r="139" spans="1:51" ht="12" customHeight="1">
      <c r="A139" s="322" t="s">
        <v>452</v>
      </c>
      <c r="B139" s="322" t="s">
        <v>213</v>
      </c>
      <c r="C139" s="322" t="s">
        <v>25</v>
      </c>
      <c r="D139" s="322" t="s">
        <v>26</v>
      </c>
      <c r="E139" s="322"/>
      <c r="F139" s="321">
        <v>116</v>
      </c>
      <c r="H139" s="1150" t="s">
        <v>1553</v>
      </c>
      <c r="I139" s="1151"/>
      <c r="J139" s="1148"/>
      <c r="K139" s="1144">
        <v>1500</v>
      </c>
      <c r="L139" s="1144">
        <v>700</v>
      </c>
      <c r="M139" s="1144">
        <v>700</v>
      </c>
      <c r="N139" s="1144">
        <v>200</v>
      </c>
      <c r="O139" s="1144">
        <v>500</v>
      </c>
      <c r="P139" s="1144">
        <v>500</v>
      </c>
      <c r="Q139" s="1145" t="s">
        <v>34</v>
      </c>
      <c r="R139" s="1145" t="s">
        <v>34</v>
      </c>
      <c r="S139" s="1145" t="s">
        <v>34</v>
      </c>
      <c r="T139" s="1145" t="s">
        <v>34</v>
      </c>
      <c r="U139" s="1144">
        <v>0</v>
      </c>
      <c r="V139" s="1144">
        <v>0</v>
      </c>
      <c r="W139" s="1145" t="s">
        <v>34</v>
      </c>
      <c r="X139" s="1145" t="s">
        <v>34</v>
      </c>
      <c r="Y139" s="1145" t="s">
        <v>34</v>
      </c>
      <c r="Z139" s="1145" t="s">
        <v>34</v>
      </c>
      <c r="AA139" s="1145" t="s">
        <v>34</v>
      </c>
      <c r="AB139" s="1145" t="s">
        <v>34</v>
      </c>
      <c r="AC139" s="1145" t="s">
        <v>34</v>
      </c>
      <c r="AD139" s="1145" t="s">
        <v>34</v>
      </c>
      <c r="AE139" s="1145" t="s">
        <v>34</v>
      </c>
      <c r="AF139" s="1145" t="s">
        <v>34</v>
      </c>
      <c r="AG139" s="1145" t="s">
        <v>34</v>
      </c>
      <c r="AH139" s="1145" t="s">
        <v>34</v>
      </c>
      <c r="AI139" s="1145" t="s">
        <v>34</v>
      </c>
      <c r="AJ139" s="1145" t="s">
        <v>34</v>
      </c>
      <c r="AK139" s="1145" t="s">
        <v>34</v>
      </c>
      <c r="AL139" s="1145" t="s">
        <v>34</v>
      </c>
      <c r="AM139" s="1145" t="s">
        <v>34</v>
      </c>
      <c r="AN139" s="1145" t="s">
        <v>34</v>
      </c>
      <c r="AO139" s="1145" t="s">
        <v>34</v>
      </c>
      <c r="AP139" s="1145" t="s">
        <v>34</v>
      </c>
      <c r="AQ139" s="1145" t="s">
        <v>34</v>
      </c>
      <c r="AR139" s="1145" t="s">
        <v>34</v>
      </c>
      <c r="AS139" s="1145" t="s">
        <v>34</v>
      </c>
      <c r="AT139" s="1145" t="s">
        <v>34</v>
      </c>
      <c r="AU139" s="1144">
        <v>0</v>
      </c>
      <c r="AV139" s="1144">
        <v>800</v>
      </c>
      <c r="AW139" s="1145" t="s">
        <v>34</v>
      </c>
      <c r="AX139" s="1145" t="s">
        <v>34</v>
      </c>
      <c r="AY139" s="312"/>
    </row>
    <row r="140" spans="1:51" ht="12" customHeight="1">
      <c r="A140" s="322" t="s">
        <v>452</v>
      </c>
      <c r="B140" s="322" t="s">
        <v>213</v>
      </c>
      <c r="C140" s="322" t="s">
        <v>25</v>
      </c>
      <c r="D140" s="322" t="s">
        <v>26</v>
      </c>
      <c r="E140" s="322"/>
      <c r="F140" s="321">
        <v>117</v>
      </c>
      <c r="H140" s="1150" t="s">
        <v>1554</v>
      </c>
      <c r="I140" s="1151"/>
      <c r="J140" s="1148"/>
      <c r="K140" s="1144">
        <v>2000</v>
      </c>
      <c r="L140" s="1144">
        <v>1100</v>
      </c>
      <c r="M140" s="1144">
        <v>1100</v>
      </c>
      <c r="N140" s="1144">
        <v>300</v>
      </c>
      <c r="O140" s="1144">
        <v>700</v>
      </c>
      <c r="P140" s="1144">
        <v>700</v>
      </c>
      <c r="Q140" s="1145" t="s">
        <v>34</v>
      </c>
      <c r="R140" s="1144">
        <v>0</v>
      </c>
      <c r="S140" s="1144">
        <v>0</v>
      </c>
      <c r="T140" s="1145" t="s">
        <v>34</v>
      </c>
      <c r="U140" s="1144">
        <v>100</v>
      </c>
      <c r="V140" s="1144">
        <v>0</v>
      </c>
      <c r="W140" s="1144">
        <v>0</v>
      </c>
      <c r="X140" s="1145" t="s">
        <v>34</v>
      </c>
      <c r="Y140" s="1145" t="s">
        <v>34</v>
      </c>
      <c r="Z140" s="1145" t="s">
        <v>34</v>
      </c>
      <c r="AA140" s="1145" t="s">
        <v>34</v>
      </c>
      <c r="AB140" s="1145" t="s">
        <v>34</v>
      </c>
      <c r="AC140" s="1145" t="s">
        <v>34</v>
      </c>
      <c r="AD140" s="1145" t="s">
        <v>34</v>
      </c>
      <c r="AE140" s="1145" t="s">
        <v>34</v>
      </c>
      <c r="AF140" s="1145" t="s">
        <v>34</v>
      </c>
      <c r="AG140" s="1145" t="s">
        <v>34</v>
      </c>
      <c r="AH140" s="1145" t="s">
        <v>34</v>
      </c>
      <c r="AI140" s="1145" t="s">
        <v>34</v>
      </c>
      <c r="AJ140" s="1145" t="s">
        <v>34</v>
      </c>
      <c r="AK140" s="1145" t="s">
        <v>34</v>
      </c>
      <c r="AL140" s="1145" t="s">
        <v>34</v>
      </c>
      <c r="AM140" s="1145" t="s">
        <v>34</v>
      </c>
      <c r="AN140" s="1145" t="s">
        <v>34</v>
      </c>
      <c r="AO140" s="1145" t="s">
        <v>34</v>
      </c>
      <c r="AP140" s="1145" t="s">
        <v>34</v>
      </c>
      <c r="AQ140" s="1145" t="s">
        <v>34</v>
      </c>
      <c r="AR140" s="1145" t="s">
        <v>34</v>
      </c>
      <c r="AS140" s="1145" t="s">
        <v>34</v>
      </c>
      <c r="AT140" s="1145" t="s">
        <v>34</v>
      </c>
      <c r="AU140" s="1145" t="s">
        <v>34</v>
      </c>
      <c r="AV140" s="1144">
        <v>900</v>
      </c>
      <c r="AW140" s="1145" t="s">
        <v>34</v>
      </c>
      <c r="AX140" s="1144">
        <v>0</v>
      </c>
      <c r="AY140" s="312"/>
    </row>
    <row r="141" spans="1:51" ht="12" customHeight="1">
      <c r="A141" s="322" t="s">
        <v>452</v>
      </c>
      <c r="B141" s="322" t="s">
        <v>213</v>
      </c>
      <c r="C141" s="322" t="s">
        <v>25</v>
      </c>
      <c r="D141" s="322" t="s">
        <v>26</v>
      </c>
      <c r="E141" s="322"/>
      <c r="F141" s="321">
        <v>118</v>
      </c>
      <c r="H141" s="1150" t="s">
        <v>1555</v>
      </c>
      <c r="I141" s="1151"/>
      <c r="J141" s="1148"/>
      <c r="K141" s="1144">
        <v>1700</v>
      </c>
      <c r="L141" s="1144">
        <v>800</v>
      </c>
      <c r="M141" s="1144">
        <v>800</v>
      </c>
      <c r="N141" s="1144">
        <v>200</v>
      </c>
      <c r="O141" s="1144">
        <v>400</v>
      </c>
      <c r="P141" s="1144">
        <v>400</v>
      </c>
      <c r="Q141" s="1145" t="s">
        <v>34</v>
      </c>
      <c r="R141" s="1145" t="s">
        <v>34</v>
      </c>
      <c r="S141" s="1145" t="s">
        <v>34</v>
      </c>
      <c r="T141" s="1145" t="s">
        <v>34</v>
      </c>
      <c r="U141" s="1144">
        <v>100</v>
      </c>
      <c r="V141" s="1144">
        <v>100</v>
      </c>
      <c r="W141" s="1144">
        <v>0</v>
      </c>
      <c r="X141" s="1144">
        <v>0</v>
      </c>
      <c r="Y141" s="1145" t="s">
        <v>34</v>
      </c>
      <c r="Z141" s="1145" t="s">
        <v>34</v>
      </c>
      <c r="AA141" s="1145" t="s">
        <v>34</v>
      </c>
      <c r="AB141" s="1145" t="s">
        <v>34</v>
      </c>
      <c r="AC141" s="1145" t="s">
        <v>34</v>
      </c>
      <c r="AD141" s="1145" t="s">
        <v>34</v>
      </c>
      <c r="AE141" s="1145" t="s">
        <v>34</v>
      </c>
      <c r="AF141" s="1145" t="s">
        <v>34</v>
      </c>
      <c r="AG141" s="1145" t="s">
        <v>34</v>
      </c>
      <c r="AH141" s="1144">
        <v>0</v>
      </c>
      <c r="AI141" s="1145" t="s">
        <v>34</v>
      </c>
      <c r="AJ141" s="1144">
        <v>0</v>
      </c>
      <c r="AK141" s="1145" t="s">
        <v>34</v>
      </c>
      <c r="AL141" s="1145" t="s">
        <v>34</v>
      </c>
      <c r="AM141" s="1145" t="s">
        <v>34</v>
      </c>
      <c r="AN141" s="1145" t="s">
        <v>34</v>
      </c>
      <c r="AO141" s="1145" t="s">
        <v>34</v>
      </c>
      <c r="AP141" s="1145" t="s">
        <v>34</v>
      </c>
      <c r="AQ141" s="1145" t="s">
        <v>34</v>
      </c>
      <c r="AR141" s="1145" t="s">
        <v>34</v>
      </c>
      <c r="AS141" s="1145" t="s">
        <v>34</v>
      </c>
      <c r="AT141" s="1145" t="s">
        <v>34</v>
      </c>
      <c r="AU141" s="1145" t="s">
        <v>34</v>
      </c>
      <c r="AV141" s="1144">
        <v>900</v>
      </c>
      <c r="AW141" s="1145" t="s">
        <v>34</v>
      </c>
      <c r="AX141" s="1144">
        <v>0</v>
      </c>
      <c r="AY141" s="312"/>
    </row>
    <row r="142" spans="1:51" ht="12" customHeight="1">
      <c r="A142" s="322" t="s">
        <v>452</v>
      </c>
      <c r="B142" s="322" t="s">
        <v>213</v>
      </c>
      <c r="C142" s="322" t="s">
        <v>25</v>
      </c>
      <c r="D142" s="322" t="s">
        <v>26</v>
      </c>
      <c r="E142" s="322"/>
      <c r="F142" s="321">
        <v>119</v>
      </c>
      <c r="H142" s="1150" t="s">
        <v>1556</v>
      </c>
      <c r="I142" s="1151"/>
      <c r="J142" s="1148"/>
      <c r="K142" s="1144">
        <v>1800</v>
      </c>
      <c r="L142" s="1144">
        <v>700</v>
      </c>
      <c r="M142" s="1144">
        <v>700</v>
      </c>
      <c r="N142" s="1144">
        <v>200</v>
      </c>
      <c r="O142" s="1144">
        <v>500</v>
      </c>
      <c r="P142" s="1144">
        <v>500</v>
      </c>
      <c r="Q142" s="1145" t="s">
        <v>34</v>
      </c>
      <c r="R142" s="1144">
        <v>0</v>
      </c>
      <c r="S142" s="1144">
        <v>0</v>
      </c>
      <c r="T142" s="1145" t="s">
        <v>34</v>
      </c>
      <c r="U142" s="1144">
        <v>0</v>
      </c>
      <c r="V142" s="1144">
        <v>0</v>
      </c>
      <c r="W142" s="1145" t="s">
        <v>34</v>
      </c>
      <c r="X142" s="1144">
        <v>0</v>
      </c>
      <c r="Y142" s="1145" t="s">
        <v>34</v>
      </c>
      <c r="Z142" s="1145" t="s">
        <v>34</v>
      </c>
      <c r="AA142" s="1145" t="s">
        <v>34</v>
      </c>
      <c r="AB142" s="1145" t="s">
        <v>34</v>
      </c>
      <c r="AC142" s="1145" t="s">
        <v>34</v>
      </c>
      <c r="AD142" s="1145" t="s">
        <v>34</v>
      </c>
      <c r="AE142" s="1145" t="s">
        <v>34</v>
      </c>
      <c r="AF142" s="1145" t="s">
        <v>34</v>
      </c>
      <c r="AG142" s="1145" t="s">
        <v>34</v>
      </c>
      <c r="AH142" s="1144">
        <v>0</v>
      </c>
      <c r="AI142" s="1145" t="s">
        <v>34</v>
      </c>
      <c r="AJ142" s="1144">
        <v>0</v>
      </c>
      <c r="AK142" s="1145" t="s">
        <v>34</v>
      </c>
      <c r="AL142" s="1145" t="s">
        <v>34</v>
      </c>
      <c r="AM142" s="1145" t="s">
        <v>34</v>
      </c>
      <c r="AN142" s="1145" t="s">
        <v>34</v>
      </c>
      <c r="AO142" s="1145" t="s">
        <v>34</v>
      </c>
      <c r="AP142" s="1145" t="s">
        <v>34</v>
      </c>
      <c r="AQ142" s="1145" t="s">
        <v>34</v>
      </c>
      <c r="AR142" s="1145" t="s">
        <v>34</v>
      </c>
      <c r="AS142" s="1145" t="s">
        <v>34</v>
      </c>
      <c r="AT142" s="1145" t="s">
        <v>34</v>
      </c>
      <c r="AU142" s="1145" t="s">
        <v>34</v>
      </c>
      <c r="AV142" s="1144">
        <v>1100</v>
      </c>
      <c r="AW142" s="1145" t="s">
        <v>34</v>
      </c>
      <c r="AX142" s="1144">
        <v>0</v>
      </c>
      <c r="AY142" s="312"/>
    </row>
    <row r="143" spans="1:51" ht="12" customHeight="1">
      <c r="A143" s="322" t="s">
        <v>452</v>
      </c>
      <c r="B143" s="322" t="s">
        <v>213</v>
      </c>
      <c r="C143" s="322" t="s">
        <v>25</v>
      </c>
      <c r="D143" s="322" t="s">
        <v>26</v>
      </c>
      <c r="E143" s="322"/>
      <c r="F143" s="321">
        <v>120</v>
      </c>
      <c r="H143" s="1150" t="s">
        <v>1557</v>
      </c>
      <c r="I143" s="1151"/>
      <c r="J143" s="1148"/>
      <c r="K143" s="1144">
        <v>1500</v>
      </c>
      <c r="L143" s="1144">
        <v>600</v>
      </c>
      <c r="M143" s="1144">
        <v>600</v>
      </c>
      <c r="N143" s="1144">
        <v>200</v>
      </c>
      <c r="O143" s="1144">
        <v>400</v>
      </c>
      <c r="P143" s="1144">
        <v>400</v>
      </c>
      <c r="Q143" s="1145" t="s">
        <v>34</v>
      </c>
      <c r="R143" s="1145" t="s">
        <v>34</v>
      </c>
      <c r="S143" s="1145" t="s">
        <v>34</v>
      </c>
      <c r="T143" s="1145" t="s">
        <v>34</v>
      </c>
      <c r="U143" s="1144">
        <v>0</v>
      </c>
      <c r="V143" s="1144">
        <v>0</v>
      </c>
      <c r="W143" s="1145" t="s">
        <v>34</v>
      </c>
      <c r="X143" s="1144">
        <v>100</v>
      </c>
      <c r="Y143" s="1145" t="s">
        <v>34</v>
      </c>
      <c r="Z143" s="1145" t="s">
        <v>34</v>
      </c>
      <c r="AA143" s="1145" t="s">
        <v>34</v>
      </c>
      <c r="AB143" s="1145" t="s">
        <v>34</v>
      </c>
      <c r="AC143" s="1145" t="s">
        <v>34</v>
      </c>
      <c r="AD143" s="1145" t="s">
        <v>34</v>
      </c>
      <c r="AE143" s="1145" t="s">
        <v>34</v>
      </c>
      <c r="AF143" s="1145" t="s">
        <v>34</v>
      </c>
      <c r="AG143" s="1145" t="s">
        <v>34</v>
      </c>
      <c r="AH143" s="1144">
        <v>0</v>
      </c>
      <c r="AI143" s="1144">
        <v>0</v>
      </c>
      <c r="AJ143" s="1145" t="s">
        <v>34</v>
      </c>
      <c r="AK143" s="1145" t="s">
        <v>34</v>
      </c>
      <c r="AL143" s="1145" t="s">
        <v>34</v>
      </c>
      <c r="AM143" s="1145" t="s">
        <v>34</v>
      </c>
      <c r="AN143" s="1145" t="s">
        <v>34</v>
      </c>
      <c r="AO143" s="1145" t="s">
        <v>34</v>
      </c>
      <c r="AP143" s="1145" t="s">
        <v>34</v>
      </c>
      <c r="AQ143" s="1145" t="s">
        <v>34</v>
      </c>
      <c r="AR143" s="1145" t="s">
        <v>34</v>
      </c>
      <c r="AS143" s="1145" t="s">
        <v>34</v>
      </c>
      <c r="AT143" s="1144">
        <v>0</v>
      </c>
      <c r="AU143" s="1144">
        <v>0</v>
      </c>
      <c r="AV143" s="1144">
        <v>900</v>
      </c>
      <c r="AW143" s="1145" t="s">
        <v>34</v>
      </c>
      <c r="AX143" s="1144">
        <v>0</v>
      </c>
      <c r="AY143" s="312"/>
    </row>
    <row r="144" spans="1:51" ht="12" customHeight="1">
      <c r="A144" s="322" t="s">
        <v>452</v>
      </c>
      <c r="B144" s="322" t="s">
        <v>213</v>
      </c>
      <c r="C144" s="322" t="s">
        <v>25</v>
      </c>
      <c r="D144" s="322" t="s">
        <v>26</v>
      </c>
      <c r="E144" s="322"/>
      <c r="F144" s="321">
        <v>121</v>
      </c>
      <c r="H144" s="1150" t="s">
        <v>1558</v>
      </c>
      <c r="I144" s="1151"/>
      <c r="J144" s="1148"/>
      <c r="K144" s="1144">
        <v>900</v>
      </c>
      <c r="L144" s="1144">
        <v>300</v>
      </c>
      <c r="M144" s="1144">
        <v>300</v>
      </c>
      <c r="N144" s="1144">
        <v>200</v>
      </c>
      <c r="O144" s="1144">
        <v>100</v>
      </c>
      <c r="P144" s="1144">
        <v>100</v>
      </c>
      <c r="Q144" s="1145" t="s">
        <v>34</v>
      </c>
      <c r="R144" s="1145" t="s">
        <v>34</v>
      </c>
      <c r="S144" s="1145" t="s">
        <v>34</v>
      </c>
      <c r="T144" s="1145" t="s">
        <v>34</v>
      </c>
      <c r="U144" s="1144">
        <v>0</v>
      </c>
      <c r="V144" s="1144">
        <v>0</v>
      </c>
      <c r="W144" s="1144">
        <v>0</v>
      </c>
      <c r="X144" s="1144">
        <v>100</v>
      </c>
      <c r="Y144" s="1145" t="s">
        <v>34</v>
      </c>
      <c r="Z144" s="1145" t="s">
        <v>34</v>
      </c>
      <c r="AA144" s="1145" t="s">
        <v>34</v>
      </c>
      <c r="AB144" s="1144">
        <v>0</v>
      </c>
      <c r="AC144" s="1144">
        <v>0</v>
      </c>
      <c r="AD144" s="1145" t="s">
        <v>34</v>
      </c>
      <c r="AE144" s="1145" t="s">
        <v>34</v>
      </c>
      <c r="AF144" s="1145" t="s">
        <v>34</v>
      </c>
      <c r="AG144" s="1145" t="s">
        <v>34</v>
      </c>
      <c r="AH144" s="1144">
        <v>0</v>
      </c>
      <c r="AI144" s="1145" t="s">
        <v>34</v>
      </c>
      <c r="AJ144" s="1144">
        <v>0</v>
      </c>
      <c r="AK144" s="1145" t="s">
        <v>34</v>
      </c>
      <c r="AL144" s="1145" t="s">
        <v>34</v>
      </c>
      <c r="AM144" s="1145" t="s">
        <v>34</v>
      </c>
      <c r="AN144" s="1145" t="s">
        <v>34</v>
      </c>
      <c r="AO144" s="1145" t="s">
        <v>34</v>
      </c>
      <c r="AP144" s="1145" t="s">
        <v>34</v>
      </c>
      <c r="AQ144" s="1145" t="s">
        <v>34</v>
      </c>
      <c r="AR144" s="1145" t="s">
        <v>34</v>
      </c>
      <c r="AS144" s="1145" t="s">
        <v>34</v>
      </c>
      <c r="AT144" s="1145" t="s">
        <v>34</v>
      </c>
      <c r="AU144" s="1145" t="s">
        <v>34</v>
      </c>
      <c r="AV144" s="1144">
        <v>500</v>
      </c>
      <c r="AW144" s="1145" t="s">
        <v>34</v>
      </c>
      <c r="AX144" s="1144">
        <v>100</v>
      </c>
      <c r="AY144" s="312"/>
    </row>
    <row r="145" spans="1:51" ht="12" customHeight="1">
      <c r="A145" s="322" t="s">
        <v>452</v>
      </c>
      <c r="B145" s="322" t="s">
        <v>213</v>
      </c>
      <c r="C145" s="322" t="s">
        <v>25</v>
      </c>
      <c r="D145" s="322" t="s">
        <v>26</v>
      </c>
      <c r="E145" s="322"/>
      <c r="F145" s="321">
        <v>122</v>
      </c>
      <c r="H145" s="1150" t="s">
        <v>1559</v>
      </c>
      <c r="I145" s="1151"/>
      <c r="J145" s="1148"/>
      <c r="K145" s="1144">
        <v>600</v>
      </c>
      <c r="L145" s="1144">
        <v>300</v>
      </c>
      <c r="M145" s="1144">
        <v>300</v>
      </c>
      <c r="N145" s="1144">
        <v>200</v>
      </c>
      <c r="O145" s="1144">
        <v>100</v>
      </c>
      <c r="P145" s="1144">
        <v>100</v>
      </c>
      <c r="Q145" s="1145" t="s">
        <v>34</v>
      </c>
      <c r="R145" s="1145" t="s">
        <v>34</v>
      </c>
      <c r="S145" s="1145" t="s">
        <v>34</v>
      </c>
      <c r="T145" s="1145" t="s">
        <v>34</v>
      </c>
      <c r="U145" s="1144">
        <v>0</v>
      </c>
      <c r="V145" s="1144">
        <v>0</v>
      </c>
      <c r="W145" s="1145" t="s">
        <v>34</v>
      </c>
      <c r="X145" s="1144">
        <v>0</v>
      </c>
      <c r="Y145" s="1145" t="s">
        <v>34</v>
      </c>
      <c r="Z145" s="1145" t="s">
        <v>34</v>
      </c>
      <c r="AA145" s="1145" t="s">
        <v>34</v>
      </c>
      <c r="AB145" s="1145" t="s">
        <v>34</v>
      </c>
      <c r="AC145" s="1145" t="s">
        <v>34</v>
      </c>
      <c r="AD145" s="1145" t="s">
        <v>34</v>
      </c>
      <c r="AE145" s="1144">
        <v>0</v>
      </c>
      <c r="AF145" s="1144">
        <v>0</v>
      </c>
      <c r="AG145" s="1145" t="s">
        <v>34</v>
      </c>
      <c r="AH145" s="1145" t="s">
        <v>34</v>
      </c>
      <c r="AI145" s="1145" t="s">
        <v>34</v>
      </c>
      <c r="AJ145" s="1145" t="s">
        <v>34</v>
      </c>
      <c r="AK145" s="1145" t="s">
        <v>34</v>
      </c>
      <c r="AL145" s="1145" t="s">
        <v>34</v>
      </c>
      <c r="AM145" s="1145" t="s">
        <v>34</v>
      </c>
      <c r="AN145" s="1145" t="s">
        <v>34</v>
      </c>
      <c r="AO145" s="1145" t="s">
        <v>34</v>
      </c>
      <c r="AP145" s="1145" t="s">
        <v>34</v>
      </c>
      <c r="AQ145" s="1145" t="s">
        <v>34</v>
      </c>
      <c r="AR145" s="1145" t="s">
        <v>34</v>
      </c>
      <c r="AS145" s="1145" t="s">
        <v>34</v>
      </c>
      <c r="AT145" s="1145" t="s">
        <v>34</v>
      </c>
      <c r="AU145" s="1145" t="s">
        <v>34</v>
      </c>
      <c r="AV145" s="1144">
        <v>300</v>
      </c>
      <c r="AW145" s="1145" t="s">
        <v>34</v>
      </c>
      <c r="AX145" s="1145" t="s">
        <v>34</v>
      </c>
      <c r="AY145" s="312"/>
    </row>
    <row r="146" spans="1:51" ht="12" customHeight="1">
      <c r="A146" s="322" t="s">
        <v>452</v>
      </c>
      <c r="B146" s="322" t="s">
        <v>213</v>
      </c>
      <c r="C146" s="322" t="s">
        <v>25</v>
      </c>
      <c r="D146" s="322" t="s">
        <v>26</v>
      </c>
      <c r="E146" s="322"/>
      <c r="F146" s="321">
        <v>123</v>
      </c>
      <c r="H146" s="1150" t="s">
        <v>1560</v>
      </c>
      <c r="I146" s="1151"/>
      <c r="J146" s="1148"/>
      <c r="K146" s="1144">
        <v>100</v>
      </c>
      <c r="L146" s="1144">
        <v>100</v>
      </c>
      <c r="M146" s="1144">
        <v>0</v>
      </c>
      <c r="N146" s="1144">
        <v>0</v>
      </c>
      <c r="O146" s="1145" t="s">
        <v>34</v>
      </c>
      <c r="P146" s="1145" t="s">
        <v>34</v>
      </c>
      <c r="Q146" s="1145" t="s">
        <v>34</v>
      </c>
      <c r="R146" s="1144">
        <v>0</v>
      </c>
      <c r="S146" s="1144">
        <v>0</v>
      </c>
      <c r="T146" s="1145" t="s">
        <v>34</v>
      </c>
      <c r="U146" s="1145" t="s">
        <v>34</v>
      </c>
      <c r="V146" s="1145" t="s">
        <v>34</v>
      </c>
      <c r="W146" s="1145" t="s">
        <v>34</v>
      </c>
      <c r="X146" s="1144">
        <v>0</v>
      </c>
      <c r="Y146" s="1145" t="s">
        <v>34</v>
      </c>
      <c r="Z146" s="1145" t="s">
        <v>34</v>
      </c>
      <c r="AA146" s="1145" t="s">
        <v>34</v>
      </c>
      <c r="AB146" s="1145" t="s">
        <v>34</v>
      </c>
      <c r="AC146" s="1145" t="s">
        <v>34</v>
      </c>
      <c r="AD146" s="1145" t="s">
        <v>34</v>
      </c>
      <c r="AE146" s="1144">
        <v>0</v>
      </c>
      <c r="AF146" s="1144">
        <v>0</v>
      </c>
      <c r="AG146" s="1145" t="s">
        <v>34</v>
      </c>
      <c r="AH146" s="1145" t="s">
        <v>34</v>
      </c>
      <c r="AI146" s="1145" t="s">
        <v>34</v>
      </c>
      <c r="AJ146" s="1145" t="s">
        <v>34</v>
      </c>
      <c r="AK146" s="1145" t="s">
        <v>34</v>
      </c>
      <c r="AL146" s="1145" t="s">
        <v>34</v>
      </c>
      <c r="AM146" s="1144">
        <v>0</v>
      </c>
      <c r="AN146" s="1144">
        <v>0</v>
      </c>
      <c r="AO146" s="1145" t="s">
        <v>34</v>
      </c>
      <c r="AP146" s="1145" t="s">
        <v>34</v>
      </c>
      <c r="AQ146" s="1145" t="s">
        <v>34</v>
      </c>
      <c r="AR146" s="1145" t="s">
        <v>34</v>
      </c>
      <c r="AS146" s="1145" t="s">
        <v>34</v>
      </c>
      <c r="AT146" s="1144">
        <v>0</v>
      </c>
      <c r="AU146" s="1145" t="s">
        <v>34</v>
      </c>
      <c r="AV146" s="1144">
        <v>0</v>
      </c>
      <c r="AW146" s="1144">
        <v>0</v>
      </c>
      <c r="AX146" s="1144">
        <v>100</v>
      </c>
      <c r="AY146" s="312"/>
    </row>
    <row r="147" spans="1:51" ht="12" customHeight="1">
      <c r="A147" s="322" t="s">
        <v>452</v>
      </c>
      <c r="B147" s="322" t="s">
        <v>213</v>
      </c>
      <c r="C147" s="322" t="s">
        <v>25</v>
      </c>
      <c r="D147" s="322" t="s">
        <v>26</v>
      </c>
      <c r="E147" s="322"/>
      <c r="F147" s="321">
        <v>124</v>
      </c>
      <c r="H147" s="1150" t="s">
        <v>1561</v>
      </c>
      <c r="I147" s="1151"/>
      <c r="J147" s="1148"/>
      <c r="K147" s="1144">
        <v>100</v>
      </c>
      <c r="L147" s="1144">
        <v>0</v>
      </c>
      <c r="M147" s="1144">
        <v>0</v>
      </c>
      <c r="N147" s="1144">
        <v>0</v>
      </c>
      <c r="O147" s="1144">
        <v>0</v>
      </c>
      <c r="P147" s="1144">
        <v>0</v>
      </c>
      <c r="Q147" s="1145" t="s">
        <v>34</v>
      </c>
      <c r="R147" s="1145" t="s">
        <v>34</v>
      </c>
      <c r="S147" s="1145" t="s">
        <v>34</v>
      </c>
      <c r="T147" s="1145" t="s">
        <v>34</v>
      </c>
      <c r="U147" s="1145" t="s">
        <v>34</v>
      </c>
      <c r="V147" s="1145" t="s">
        <v>34</v>
      </c>
      <c r="W147" s="1145" t="s">
        <v>34</v>
      </c>
      <c r="X147" s="1145" t="s">
        <v>34</v>
      </c>
      <c r="Y147" s="1145" t="s">
        <v>34</v>
      </c>
      <c r="Z147" s="1145" t="s">
        <v>34</v>
      </c>
      <c r="AA147" s="1145" t="s">
        <v>34</v>
      </c>
      <c r="AB147" s="1145" t="s">
        <v>34</v>
      </c>
      <c r="AC147" s="1145" t="s">
        <v>34</v>
      </c>
      <c r="AD147" s="1145" t="s">
        <v>34</v>
      </c>
      <c r="AE147" s="1145" t="s">
        <v>34</v>
      </c>
      <c r="AF147" s="1145" t="s">
        <v>34</v>
      </c>
      <c r="AG147" s="1145" t="s">
        <v>34</v>
      </c>
      <c r="AH147" s="1145" t="s">
        <v>34</v>
      </c>
      <c r="AI147" s="1145" t="s">
        <v>34</v>
      </c>
      <c r="AJ147" s="1145" t="s">
        <v>34</v>
      </c>
      <c r="AK147" s="1145" t="s">
        <v>34</v>
      </c>
      <c r="AL147" s="1145" t="s">
        <v>34</v>
      </c>
      <c r="AM147" s="1145" t="s">
        <v>34</v>
      </c>
      <c r="AN147" s="1145" t="s">
        <v>34</v>
      </c>
      <c r="AO147" s="1145" t="s">
        <v>34</v>
      </c>
      <c r="AP147" s="1145" t="s">
        <v>34</v>
      </c>
      <c r="AQ147" s="1145" t="s">
        <v>34</v>
      </c>
      <c r="AR147" s="1145" t="s">
        <v>34</v>
      </c>
      <c r="AS147" s="1145" t="s">
        <v>34</v>
      </c>
      <c r="AT147" s="1145" t="s">
        <v>34</v>
      </c>
      <c r="AU147" s="1145" t="s">
        <v>34</v>
      </c>
      <c r="AV147" s="1144">
        <v>0</v>
      </c>
      <c r="AW147" s="1144">
        <v>0</v>
      </c>
      <c r="AX147" s="1144">
        <v>100</v>
      </c>
      <c r="AY147" s="312"/>
    </row>
    <row r="148" spans="1:51" ht="12" customHeight="1">
      <c r="A148" s="322" t="s">
        <v>452</v>
      </c>
      <c r="B148" s="322" t="s">
        <v>213</v>
      </c>
      <c r="C148" s="322" t="s">
        <v>25</v>
      </c>
      <c r="D148" s="322" t="s">
        <v>26</v>
      </c>
      <c r="E148" s="322"/>
      <c r="F148" s="321">
        <v>125</v>
      </c>
      <c r="H148" s="1150" t="s">
        <v>1562</v>
      </c>
      <c r="I148" s="1151" t="s">
        <v>1535</v>
      </c>
      <c r="J148" s="1148"/>
      <c r="K148" s="1144">
        <v>200</v>
      </c>
      <c r="L148" s="1144">
        <v>100</v>
      </c>
      <c r="M148" s="1144">
        <v>100</v>
      </c>
      <c r="N148" s="1144">
        <v>100</v>
      </c>
      <c r="O148" s="1144">
        <v>0</v>
      </c>
      <c r="P148" s="1144">
        <v>0</v>
      </c>
      <c r="Q148" s="1145" t="s">
        <v>34</v>
      </c>
      <c r="R148" s="1144">
        <v>0</v>
      </c>
      <c r="S148" s="1144">
        <v>0</v>
      </c>
      <c r="T148" s="1145" t="s">
        <v>34</v>
      </c>
      <c r="U148" s="1145" t="s">
        <v>34</v>
      </c>
      <c r="V148" s="1145" t="s">
        <v>34</v>
      </c>
      <c r="W148" s="1145" t="s">
        <v>34</v>
      </c>
      <c r="X148" s="1144">
        <v>0</v>
      </c>
      <c r="Y148" s="1144">
        <v>0</v>
      </c>
      <c r="Z148" s="1144">
        <v>0</v>
      </c>
      <c r="AA148" s="1145" t="s">
        <v>34</v>
      </c>
      <c r="AB148" s="1145" t="s">
        <v>34</v>
      </c>
      <c r="AC148" s="1145" t="s">
        <v>34</v>
      </c>
      <c r="AD148" s="1145" t="s">
        <v>34</v>
      </c>
      <c r="AE148" s="1145" t="s">
        <v>34</v>
      </c>
      <c r="AF148" s="1145" t="s">
        <v>34</v>
      </c>
      <c r="AG148" s="1145" t="s">
        <v>34</v>
      </c>
      <c r="AH148" s="1145" t="s">
        <v>34</v>
      </c>
      <c r="AI148" s="1145" t="s">
        <v>34</v>
      </c>
      <c r="AJ148" s="1145" t="s">
        <v>34</v>
      </c>
      <c r="AK148" s="1145" t="s">
        <v>34</v>
      </c>
      <c r="AL148" s="1145" t="s">
        <v>34</v>
      </c>
      <c r="AM148" s="1145" t="s">
        <v>34</v>
      </c>
      <c r="AN148" s="1145" t="s">
        <v>34</v>
      </c>
      <c r="AO148" s="1145" t="s">
        <v>34</v>
      </c>
      <c r="AP148" s="1145" t="s">
        <v>34</v>
      </c>
      <c r="AQ148" s="1145" t="s">
        <v>34</v>
      </c>
      <c r="AR148" s="1145" t="s">
        <v>34</v>
      </c>
      <c r="AS148" s="1145" t="s">
        <v>34</v>
      </c>
      <c r="AT148" s="1145" t="s">
        <v>34</v>
      </c>
      <c r="AU148" s="1145" t="s">
        <v>34</v>
      </c>
      <c r="AV148" s="1144">
        <v>100</v>
      </c>
      <c r="AW148" s="1144">
        <v>100</v>
      </c>
      <c r="AX148" s="1144">
        <v>200</v>
      </c>
      <c r="AY148" s="312"/>
    </row>
    <row r="149" spans="1:51" ht="12" customHeight="1">
      <c r="A149" s="322" t="s">
        <v>452</v>
      </c>
      <c r="B149" s="322" t="s">
        <v>213</v>
      </c>
      <c r="C149" s="322" t="s">
        <v>25</v>
      </c>
      <c r="D149" s="322" t="s">
        <v>26</v>
      </c>
      <c r="E149" s="322"/>
      <c r="F149" s="321">
        <v>126</v>
      </c>
      <c r="H149" s="1150" t="s">
        <v>1563</v>
      </c>
      <c r="I149" s="1151" t="s">
        <v>1564</v>
      </c>
      <c r="J149" s="1148"/>
      <c r="K149" s="1144">
        <v>1000</v>
      </c>
      <c r="L149" s="1145" t="s">
        <v>34</v>
      </c>
      <c r="M149" s="1145" t="s">
        <v>34</v>
      </c>
      <c r="N149" s="1145" t="s">
        <v>34</v>
      </c>
      <c r="O149" s="1145" t="s">
        <v>34</v>
      </c>
      <c r="P149" s="1145" t="s">
        <v>34</v>
      </c>
      <c r="Q149" s="1145" t="s">
        <v>34</v>
      </c>
      <c r="R149" s="1145" t="s">
        <v>34</v>
      </c>
      <c r="S149" s="1145" t="s">
        <v>34</v>
      </c>
      <c r="T149" s="1145" t="s">
        <v>34</v>
      </c>
      <c r="U149" s="1145" t="s">
        <v>34</v>
      </c>
      <c r="V149" s="1145" t="s">
        <v>34</v>
      </c>
      <c r="W149" s="1145" t="s">
        <v>34</v>
      </c>
      <c r="X149" s="1145" t="s">
        <v>34</v>
      </c>
      <c r="Y149" s="1145" t="s">
        <v>34</v>
      </c>
      <c r="Z149" s="1145" t="s">
        <v>34</v>
      </c>
      <c r="AA149" s="1145" t="s">
        <v>34</v>
      </c>
      <c r="AB149" s="1145" t="s">
        <v>34</v>
      </c>
      <c r="AC149" s="1145" t="s">
        <v>34</v>
      </c>
      <c r="AD149" s="1145" t="s">
        <v>34</v>
      </c>
      <c r="AE149" s="1145" t="s">
        <v>34</v>
      </c>
      <c r="AF149" s="1145" t="s">
        <v>34</v>
      </c>
      <c r="AG149" s="1145" t="s">
        <v>34</v>
      </c>
      <c r="AH149" s="1145" t="s">
        <v>34</v>
      </c>
      <c r="AI149" s="1145" t="s">
        <v>34</v>
      </c>
      <c r="AJ149" s="1145" t="s">
        <v>34</v>
      </c>
      <c r="AK149" s="1145" t="s">
        <v>34</v>
      </c>
      <c r="AL149" s="1145" t="s">
        <v>34</v>
      </c>
      <c r="AM149" s="1145" t="s">
        <v>34</v>
      </c>
      <c r="AN149" s="1145" t="s">
        <v>34</v>
      </c>
      <c r="AO149" s="1145" t="s">
        <v>34</v>
      </c>
      <c r="AP149" s="1145" t="s">
        <v>34</v>
      </c>
      <c r="AQ149" s="1145" t="s">
        <v>34</v>
      </c>
      <c r="AR149" s="1145" t="s">
        <v>34</v>
      </c>
      <c r="AS149" s="1145" t="s">
        <v>34</v>
      </c>
      <c r="AT149" s="1145" t="s">
        <v>34</v>
      </c>
      <c r="AU149" s="1145" t="s">
        <v>34</v>
      </c>
      <c r="AV149" s="1144">
        <v>1000</v>
      </c>
      <c r="AW149" s="1145" t="s">
        <v>34</v>
      </c>
      <c r="AX149" s="1145" t="s">
        <v>34</v>
      </c>
      <c r="AY149" s="312"/>
    </row>
    <row r="150" spans="1:51" ht="12" customHeight="1">
      <c r="A150" s="322" t="s">
        <v>452</v>
      </c>
      <c r="B150" s="322" t="s">
        <v>213</v>
      </c>
      <c r="C150" s="322" t="s">
        <v>25</v>
      </c>
      <c r="D150" s="322" t="s">
        <v>26</v>
      </c>
      <c r="E150" s="322"/>
      <c r="F150" s="321">
        <v>127</v>
      </c>
      <c r="H150" s="1150" t="s">
        <v>1575</v>
      </c>
      <c r="I150" s="1151" t="s">
        <v>1576</v>
      </c>
      <c r="J150" s="1148"/>
      <c r="K150" s="1144">
        <v>1500</v>
      </c>
      <c r="L150" s="1144">
        <v>1500</v>
      </c>
      <c r="M150" s="1144">
        <v>1500</v>
      </c>
      <c r="N150" s="1144">
        <v>400</v>
      </c>
      <c r="O150" s="1144">
        <v>800</v>
      </c>
      <c r="P150" s="1144">
        <v>800</v>
      </c>
      <c r="Q150" s="1145" t="s">
        <v>34</v>
      </c>
      <c r="R150" s="1144">
        <v>0</v>
      </c>
      <c r="S150" s="1144">
        <v>0</v>
      </c>
      <c r="T150" s="1145" t="s">
        <v>34</v>
      </c>
      <c r="U150" s="1144">
        <v>300</v>
      </c>
      <c r="V150" s="1144">
        <v>300</v>
      </c>
      <c r="W150" s="1144">
        <v>0</v>
      </c>
      <c r="X150" s="1144">
        <v>0</v>
      </c>
      <c r="Y150" s="1144">
        <v>0</v>
      </c>
      <c r="Z150" s="1144">
        <v>0</v>
      </c>
      <c r="AA150" s="1145" t="s">
        <v>34</v>
      </c>
      <c r="AB150" s="1145" t="s">
        <v>34</v>
      </c>
      <c r="AC150" s="1145" t="s">
        <v>34</v>
      </c>
      <c r="AD150" s="1145" t="s">
        <v>34</v>
      </c>
      <c r="AE150" s="1144">
        <v>0</v>
      </c>
      <c r="AF150" s="1145" t="s">
        <v>34</v>
      </c>
      <c r="AG150" s="1144">
        <v>0</v>
      </c>
      <c r="AH150" s="1145" t="s">
        <v>34</v>
      </c>
      <c r="AI150" s="1145" t="s">
        <v>34</v>
      </c>
      <c r="AJ150" s="1145" t="s">
        <v>34</v>
      </c>
      <c r="AK150" s="1145" t="s">
        <v>34</v>
      </c>
      <c r="AL150" s="1145" t="s">
        <v>34</v>
      </c>
      <c r="AM150" s="1145" t="s">
        <v>34</v>
      </c>
      <c r="AN150" s="1145" t="s">
        <v>34</v>
      </c>
      <c r="AO150" s="1145" t="s">
        <v>34</v>
      </c>
      <c r="AP150" s="1145" t="s">
        <v>34</v>
      </c>
      <c r="AQ150" s="1145" t="s">
        <v>34</v>
      </c>
      <c r="AR150" s="1145" t="s">
        <v>34</v>
      </c>
      <c r="AS150" s="1145" t="s">
        <v>34</v>
      </c>
      <c r="AT150" s="1145" t="s">
        <v>34</v>
      </c>
      <c r="AU150" s="1145" t="s">
        <v>34</v>
      </c>
      <c r="AV150" s="1145" t="s">
        <v>34</v>
      </c>
      <c r="AW150" s="1144">
        <v>200</v>
      </c>
      <c r="AX150" s="1144">
        <v>200</v>
      </c>
      <c r="AY150" s="312"/>
    </row>
    <row r="151" spans="1:51" ht="12" customHeight="1">
      <c r="A151" s="322" t="s">
        <v>452</v>
      </c>
      <c r="B151" s="322" t="s">
        <v>213</v>
      </c>
      <c r="C151" s="322" t="s">
        <v>25</v>
      </c>
      <c r="D151" s="322" t="s">
        <v>26</v>
      </c>
      <c r="E151" s="322"/>
      <c r="F151" s="321">
        <v>128</v>
      </c>
      <c r="H151" s="1150" t="s">
        <v>1552</v>
      </c>
      <c r="I151" s="1151" t="s">
        <v>20</v>
      </c>
      <c r="J151" s="1148"/>
      <c r="K151" s="1145" t="s">
        <v>34</v>
      </c>
      <c r="L151" s="1145" t="s">
        <v>34</v>
      </c>
      <c r="M151" s="1145" t="s">
        <v>34</v>
      </c>
      <c r="N151" s="1145" t="s">
        <v>34</v>
      </c>
      <c r="O151" s="1145" t="s">
        <v>34</v>
      </c>
      <c r="P151" s="1145" t="s">
        <v>34</v>
      </c>
      <c r="Q151" s="1145" t="s">
        <v>34</v>
      </c>
      <c r="R151" s="1145" t="s">
        <v>34</v>
      </c>
      <c r="S151" s="1145" t="s">
        <v>34</v>
      </c>
      <c r="T151" s="1145" t="s">
        <v>34</v>
      </c>
      <c r="U151" s="1145" t="s">
        <v>34</v>
      </c>
      <c r="V151" s="1145" t="s">
        <v>34</v>
      </c>
      <c r="W151" s="1145" t="s">
        <v>34</v>
      </c>
      <c r="X151" s="1145" t="s">
        <v>34</v>
      </c>
      <c r="Y151" s="1145" t="s">
        <v>34</v>
      </c>
      <c r="Z151" s="1145" t="s">
        <v>34</v>
      </c>
      <c r="AA151" s="1145" t="s">
        <v>34</v>
      </c>
      <c r="AB151" s="1145" t="s">
        <v>34</v>
      </c>
      <c r="AC151" s="1145" t="s">
        <v>34</v>
      </c>
      <c r="AD151" s="1145" t="s">
        <v>34</v>
      </c>
      <c r="AE151" s="1145" t="s">
        <v>34</v>
      </c>
      <c r="AF151" s="1145" t="s">
        <v>34</v>
      </c>
      <c r="AG151" s="1145" t="s">
        <v>34</v>
      </c>
      <c r="AH151" s="1145" t="s">
        <v>34</v>
      </c>
      <c r="AI151" s="1145" t="s">
        <v>34</v>
      </c>
      <c r="AJ151" s="1145" t="s">
        <v>34</v>
      </c>
      <c r="AK151" s="1145" t="s">
        <v>34</v>
      </c>
      <c r="AL151" s="1145" t="s">
        <v>34</v>
      </c>
      <c r="AM151" s="1145" t="s">
        <v>34</v>
      </c>
      <c r="AN151" s="1145" t="s">
        <v>34</v>
      </c>
      <c r="AO151" s="1145" t="s">
        <v>34</v>
      </c>
      <c r="AP151" s="1145" t="s">
        <v>34</v>
      </c>
      <c r="AQ151" s="1145" t="s">
        <v>34</v>
      </c>
      <c r="AR151" s="1145" t="s">
        <v>34</v>
      </c>
      <c r="AS151" s="1145" t="s">
        <v>34</v>
      </c>
      <c r="AT151" s="1145" t="s">
        <v>34</v>
      </c>
      <c r="AU151" s="1145" t="s">
        <v>34</v>
      </c>
      <c r="AV151" s="1145" t="s">
        <v>34</v>
      </c>
      <c r="AW151" s="1145" t="s">
        <v>34</v>
      </c>
      <c r="AX151" s="1145" t="s">
        <v>34</v>
      </c>
      <c r="AY151" s="312"/>
    </row>
    <row r="152" spans="1:51" ht="12" customHeight="1">
      <c r="A152" s="322" t="s">
        <v>452</v>
      </c>
      <c r="B152" s="322" t="s">
        <v>213</v>
      </c>
      <c r="C152" s="322" t="s">
        <v>25</v>
      </c>
      <c r="D152" s="322" t="s">
        <v>26</v>
      </c>
      <c r="E152" s="322"/>
      <c r="F152" s="321">
        <v>129</v>
      </c>
      <c r="H152" s="1150" t="s">
        <v>1771</v>
      </c>
      <c r="I152" s="1151"/>
      <c r="J152" s="1148"/>
      <c r="K152" s="1144">
        <v>100</v>
      </c>
      <c r="L152" s="1144">
        <v>100</v>
      </c>
      <c r="M152" s="1144">
        <v>100</v>
      </c>
      <c r="N152" s="1145" t="s">
        <v>34</v>
      </c>
      <c r="O152" s="1144">
        <v>100</v>
      </c>
      <c r="P152" s="1144">
        <v>100</v>
      </c>
      <c r="Q152" s="1145" t="s">
        <v>34</v>
      </c>
      <c r="R152" s="1145" t="s">
        <v>34</v>
      </c>
      <c r="S152" s="1145" t="s">
        <v>34</v>
      </c>
      <c r="T152" s="1145" t="s">
        <v>34</v>
      </c>
      <c r="U152" s="1144">
        <v>0</v>
      </c>
      <c r="V152" s="1144">
        <v>0</v>
      </c>
      <c r="W152" s="1145" t="s">
        <v>34</v>
      </c>
      <c r="X152" s="1145" t="s">
        <v>34</v>
      </c>
      <c r="Y152" s="1145" t="s">
        <v>34</v>
      </c>
      <c r="Z152" s="1145" t="s">
        <v>34</v>
      </c>
      <c r="AA152" s="1145" t="s">
        <v>34</v>
      </c>
      <c r="AB152" s="1145" t="s">
        <v>34</v>
      </c>
      <c r="AC152" s="1145" t="s">
        <v>34</v>
      </c>
      <c r="AD152" s="1145" t="s">
        <v>34</v>
      </c>
      <c r="AE152" s="1145" t="s">
        <v>34</v>
      </c>
      <c r="AF152" s="1145" t="s">
        <v>34</v>
      </c>
      <c r="AG152" s="1145" t="s">
        <v>34</v>
      </c>
      <c r="AH152" s="1145" t="s">
        <v>34</v>
      </c>
      <c r="AI152" s="1145" t="s">
        <v>34</v>
      </c>
      <c r="AJ152" s="1145" t="s">
        <v>34</v>
      </c>
      <c r="AK152" s="1145" t="s">
        <v>34</v>
      </c>
      <c r="AL152" s="1145" t="s">
        <v>34</v>
      </c>
      <c r="AM152" s="1145" t="s">
        <v>34</v>
      </c>
      <c r="AN152" s="1145" t="s">
        <v>34</v>
      </c>
      <c r="AO152" s="1145" t="s">
        <v>34</v>
      </c>
      <c r="AP152" s="1145" t="s">
        <v>34</v>
      </c>
      <c r="AQ152" s="1145" t="s">
        <v>34</v>
      </c>
      <c r="AR152" s="1145" t="s">
        <v>34</v>
      </c>
      <c r="AS152" s="1145" t="s">
        <v>34</v>
      </c>
      <c r="AT152" s="1145" t="s">
        <v>34</v>
      </c>
      <c r="AU152" s="1145" t="s">
        <v>34</v>
      </c>
      <c r="AV152" s="1145" t="s">
        <v>34</v>
      </c>
      <c r="AW152" s="1145" t="s">
        <v>34</v>
      </c>
      <c r="AX152" s="1145" t="s">
        <v>34</v>
      </c>
      <c r="AY152" s="312"/>
    </row>
    <row r="153" spans="1:51" ht="12" customHeight="1">
      <c r="A153" s="322" t="s">
        <v>452</v>
      </c>
      <c r="B153" s="322" t="s">
        <v>213</v>
      </c>
      <c r="C153" s="322" t="s">
        <v>25</v>
      </c>
      <c r="D153" s="322" t="s">
        <v>26</v>
      </c>
      <c r="E153" s="322"/>
      <c r="F153" s="321">
        <v>130</v>
      </c>
      <c r="H153" s="1150" t="s">
        <v>1553</v>
      </c>
      <c r="I153" s="1151"/>
      <c r="J153" s="1148"/>
      <c r="K153" s="1144">
        <v>300</v>
      </c>
      <c r="L153" s="1144">
        <v>300</v>
      </c>
      <c r="M153" s="1144">
        <v>300</v>
      </c>
      <c r="N153" s="1144">
        <v>0</v>
      </c>
      <c r="O153" s="1144">
        <v>200</v>
      </c>
      <c r="P153" s="1144">
        <v>200</v>
      </c>
      <c r="Q153" s="1145" t="s">
        <v>34</v>
      </c>
      <c r="R153" s="1145" t="s">
        <v>34</v>
      </c>
      <c r="S153" s="1145" t="s">
        <v>34</v>
      </c>
      <c r="T153" s="1145" t="s">
        <v>34</v>
      </c>
      <c r="U153" s="1145" t="s">
        <v>34</v>
      </c>
      <c r="V153" s="1145" t="s">
        <v>34</v>
      </c>
      <c r="W153" s="1145" t="s">
        <v>34</v>
      </c>
      <c r="X153" s="1145" t="s">
        <v>34</v>
      </c>
      <c r="Y153" s="1145" t="s">
        <v>34</v>
      </c>
      <c r="Z153" s="1145" t="s">
        <v>34</v>
      </c>
      <c r="AA153" s="1145" t="s">
        <v>34</v>
      </c>
      <c r="AB153" s="1145" t="s">
        <v>34</v>
      </c>
      <c r="AC153" s="1145" t="s">
        <v>34</v>
      </c>
      <c r="AD153" s="1145" t="s">
        <v>34</v>
      </c>
      <c r="AE153" s="1145" t="s">
        <v>34</v>
      </c>
      <c r="AF153" s="1145" t="s">
        <v>34</v>
      </c>
      <c r="AG153" s="1145" t="s">
        <v>34</v>
      </c>
      <c r="AH153" s="1145" t="s">
        <v>34</v>
      </c>
      <c r="AI153" s="1145" t="s">
        <v>34</v>
      </c>
      <c r="AJ153" s="1145" t="s">
        <v>34</v>
      </c>
      <c r="AK153" s="1145" t="s">
        <v>34</v>
      </c>
      <c r="AL153" s="1145" t="s">
        <v>34</v>
      </c>
      <c r="AM153" s="1145" t="s">
        <v>34</v>
      </c>
      <c r="AN153" s="1145" t="s">
        <v>34</v>
      </c>
      <c r="AO153" s="1145" t="s">
        <v>34</v>
      </c>
      <c r="AP153" s="1145" t="s">
        <v>34</v>
      </c>
      <c r="AQ153" s="1145" t="s">
        <v>34</v>
      </c>
      <c r="AR153" s="1145" t="s">
        <v>34</v>
      </c>
      <c r="AS153" s="1145" t="s">
        <v>34</v>
      </c>
      <c r="AT153" s="1145" t="s">
        <v>34</v>
      </c>
      <c r="AU153" s="1145" t="s">
        <v>34</v>
      </c>
      <c r="AV153" s="1145" t="s">
        <v>34</v>
      </c>
      <c r="AW153" s="1145" t="s">
        <v>34</v>
      </c>
      <c r="AX153" s="1145" t="s">
        <v>34</v>
      </c>
      <c r="AY153" s="312"/>
    </row>
    <row r="154" spans="1:51" ht="12" customHeight="1">
      <c r="A154" s="322" t="s">
        <v>452</v>
      </c>
      <c r="B154" s="322" t="s">
        <v>213</v>
      </c>
      <c r="C154" s="322" t="s">
        <v>25</v>
      </c>
      <c r="D154" s="322" t="s">
        <v>26</v>
      </c>
      <c r="E154" s="322"/>
      <c r="F154" s="321">
        <v>131</v>
      </c>
      <c r="H154" s="1150" t="s">
        <v>1554</v>
      </c>
      <c r="I154" s="1151"/>
      <c r="J154" s="1148"/>
      <c r="K154" s="1144">
        <v>300</v>
      </c>
      <c r="L154" s="1144">
        <v>300</v>
      </c>
      <c r="M154" s="1144">
        <v>300</v>
      </c>
      <c r="N154" s="1144">
        <v>0</v>
      </c>
      <c r="O154" s="1144">
        <v>100</v>
      </c>
      <c r="P154" s="1144">
        <v>100</v>
      </c>
      <c r="Q154" s="1145" t="s">
        <v>34</v>
      </c>
      <c r="R154" s="1145" t="s">
        <v>34</v>
      </c>
      <c r="S154" s="1145" t="s">
        <v>34</v>
      </c>
      <c r="T154" s="1145" t="s">
        <v>34</v>
      </c>
      <c r="U154" s="1144">
        <v>100</v>
      </c>
      <c r="V154" s="1144">
        <v>100</v>
      </c>
      <c r="W154" s="1145" t="s">
        <v>34</v>
      </c>
      <c r="X154" s="1144">
        <v>0</v>
      </c>
      <c r="Y154" s="1144">
        <v>0</v>
      </c>
      <c r="Z154" s="1144">
        <v>0</v>
      </c>
      <c r="AA154" s="1145" t="s">
        <v>34</v>
      </c>
      <c r="AB154" s="1145" t="s">
        <v>34</v>
      </c>
      <c r="AC154" s="1145" t="s">
        <v>34</v>
      </c>
      <c r="AD154" s="1145" t="s">
        <v>34</v>
      </c>
      <c r="AE154" s="1145" t="s">
        <v>34</v>
      </c>
      <c r="AF154" s="1145" t="s">
        <v>34</v>
      </c>
      <c r="AG154" s="1145" t="s">
        <v>34</v>
      </c>
      <c r="AH154" s="1145" t="s">
        <v>34</v>
      </c>
      <c r="AI154" s="1145" t="s">
        <v>34</v>
      </c>
      <c r="AJ154" s="1145" t="s">
        <v>34</v>
      </c>
      <c r="AK154" s="1145" t="s">
        <v>34</v>
      </c>
      <c r="AL154" s="1145" t="s">
        <v>34</v>
      </c>
      <c r="AM154" s="1145" t="s">
        <v>34</v>
      </c>
      <c r="AN154" s="1145" t="s">
        <v>34</v>
      </c>
      <c r="AO154" s="1145" t="s">
        <v>34</v>
      </c>
      <c r="AP154" s="1145" t="s">
        <v>34</v>
      </c>
      <c r="AQ154" s="1145" t="s">
        <v>34</v>
      </c>
      <c r="AR154" s="1145" t="s">
        <v>34</v>
      </c>
      <c r="AS154" s="1145" t="s">
        <v>34</v>
      </c>
      <c r="AT154" s="1145" t="s">
        <v>34</v>
      </c>
      <c r="AU154" s="1145" t="s">
        <v>34</v>
      </c>
      <c r="AV154" s="1145" t="s">
        <v>34</v>
      </c>
      <c r="AW154" s="1145" t="s">
        <v>34</v>
      </c>
      <c r="AX154" s="1145" t="s">
        <v>34</v>
      </c>
      <c r="AY154" s="312"/>
    </row>
    <row r="155" spans="1:51" ht="12" customHeight="1">
      <c r="A155" s="322" t="s">
        <v>452</v>
      </c>
      <c r="B155" s="322" t="s">
        <v>213</v>
      </c>
      <c r="C155" s="322" t="s">
        <v>25</v>
      </c>
      <c r="D155" s="322" t="s">
        <v>26</v>
      </c>
      <c r="E155" s="322"/>
      <c r="F155" s="321">
        <v>132</v>
      </c>
      <c r="H155" s="1150" t="s">
        <v>1555</v>
      </c>
      <c r="I155" s="1151"/>
      <c r="J155" s="1148"/>
      <c r="K155" s="1144">
        <v>200</v>
      </c>
      <c r="L155" s="1144">
        <v>200</v>
      </c>
      <c r="M155" s="1144">
        <v>200</v>
      </c>
      <c r="N155" s="1144">
        <v>0</v>
      </c>
      <c r="O155" s="1144">
        <v>200</v>
      </c>
      <c r="P155" s="1144">
        <v>200</v>
      </c>
      <c r="Q155" s="1145" t="s">
        <v>34</v>
      </c>
      <c r="R155" s="1145" t="s">
        <v>34</v>
      </c>
      <c r="S155" s="1145" t="s">
        <v>34</v>
      </c>
      <c r="T155" s="1145" t="s">
        <v>34</v>
      </c>
      <c r="U155" s="1144">
        <v>0</v>
      </c>
      <c r="V155" s="1144">
        <v>0</v>
      </c>
      <c r="W155" s="1145" t="s">
        <v>34</v>
      </c>
      <c r="X155" s="1144">
        <v>0</v>
      </c>
      <c r="Y155" s="1145" t="s">
        <v>34</v>
      </c>
      <c r="Z155" s="1145" t="s">
        <v>34</v>
      </c>
      <c r="AA155" s="1145" t="s">
        <v>34</v>
      </c>
      <c r="AB155" s="1145" t="s">
        <v>34</v>
      </c>
      <c r="AC155" s="1145" t="s">
        <v>34</v>
      </c>
      <c r="AD155" s="1145" t="s">
        <v>34</v>
      </c>
      <c r="AE155" s="1144">
        <v>0</v>
      </c>
      <c r="AF155" s="1145" t="s">
        <v>34</v>
      </c>
      <c r="AG155" s="1144">
        <v>0</v>
      </c>
      <c r="AH155" s="1145" t="s">
        <v>34</v>
      </c>
      <c r="AI155" s="1145" t="s">
        <v>34</v>
      </c>
      <c r="AJ155" s="1145" t="s">
        <v>34</v>
      </c>
      <c r="AK155" s="1145" t="s">
        <v>34</v>
      </c>
      <c r="AL155" s="1145" t="s">
        <v>34</v>
      </c>
      <c r="AM155" s="1145" t="s">
        <v>34</v>
      </c>
      <c r="AN155" s="1145" t="s">
        <v>34</v>
      </c>
      <c r="AO155" s="1145" t="s">
        <v>34</v>
      </c>
      <c r="AP155" s="1145" t="s">
        <v>34</v>
      </c>
      <c r="AQ155" s="1145" t="s">
        <v>34</v>
      </c>
      <c r="AR155" s="1145" t="s">
        <v>34</v>
      </c>
      <c r="AS155" s="1145" t="s">
        <v>34</v>
      </c>
      <c r="AT155" s="1145" t="s">
        <v>34</v>
      </c>
      <c r="AU155" s="1145" t="s">
        <v>34</v>
      </c>
      <c r="AV155" s="1145" t="s">
        <v>34</v>
      </c>
      <c r="AW155" s="1145" t="s">
        <v>34</v>
      </c>
      <c r="AX155" s="1145" t="s">
        <v>34</v>
      </c>
      <c r="AY155" s="312"/>
    </row>
    <row r="156" spans="1:51" ht="12" customHeight="1">
      <c r="A156" s="322" t="s">
        <v>452</v>
      </c>
      <c r="B156" s="322" t="s">
        <v>213</v>
      </c>
      <c r="C156" s="322" t="s">
        <v>25</v>
      </c>
      <c r="D156" s="322" t="s">
        <v>26</v>
      </c>
      <c r="E156" s="322"/>
      <c r="F156" s="321">
        <v>133</v>
      </c>
      <c r="H156" s="1150" t="s">
        <v>1556</v>
      </c>
      <c r="I156" s="1151"/>
      <c r="J156" s="1148"/>
      <c r="K156" s="1144">
        <v>200</v>
      </c>
      <c r="L156" s="1144">
        <v>200</v>
      </c>
      <c r="M156" s="1144">
        <v>200</v>
      </c>
      <c r="N156" s="1145" t="s">
        <v>34</v>
      </c>
      <c r="O156" s="1144">
        <v>200</v>
      </c>
      <c r="P156" s="1144">
        <v>200</v>
      </c>
      <c r="Q156" s="1145" t="s">
        <v>34</v>
      </c>
      <c r="R156" s="1145" t="s">
        <v>34</v>
      </c>
      <c r="S156" s="1145" t="s">
        <v>34</v>
      </c>
      <c r="T156" s="1145" t="s">
        <v>34</v>
      </c>
      <c r="U156" s="1144">
        <v>0</v>
      </c>
      <c r="V156" s="1144">
        <v>0</v>
      </c>
      <c r="W156" s="1145" t="s">
        <v>34</v>
      </c>
      <c r="X156" s="1145" t="s">
        <v>34</v>
      </c>
      <c r="Y156" s="1145" t="s">
        <v>34</v>
      </c>
      <c r="Z156" s="1145" t="s">
        <v>34</v>
      </c>
      <c r="AA156" s="1145" t="s">
        <v>34</v>
      </c>
      <c r="AB156" s="1145" t="s">
        <v>34</v>
      </c>
      <c r="AC156" s="1145" t="s">
        <v>34</v>
      </c>
      <c r="AD156" s="1145" t="s">
        <v>34</v>
      </c>
      <c r="AE156" s="1145" t="s">
        <v>34</v>
      </c>
      <c r="AF156" s="1145" t="s">
        <v>34</v>
      </c>
      <c r="AG156" s="1145" t="s">
        <v>34</v>
      </c>
      <c r="AH156" s="1145" t="s">
        <v>34</v>
      </c>
      <c r="AI156" s="1145" t="s">
        <v>34</v>
      </c>
      <c r="AJ156" s="1145" t="s">
        <v>34</v>
      </c>
      <c r="AK156" s="1145" t="s">
        <v>34</v>
      </c>
      <c r="AL156" s="1145" t="s">
        <v>34</v>
      </c>
      <c r="AM156" s="1145" t="s">
        <v>34</v>
      </c>
      <c r="AN156" s="1145" t="s">
        <v>34</v>
      </c>
      <c r="AO156" s="1145" t="s">
        <v>34</v>
      </c>
      <c r="AP156" s="1145" t="s">
        <v>34</v>
      </c>
      <c r="AQ156" s="1145" t="s">
        <v>34</v>
      </c>
      <c r="AR156" s="1145" t="s">
        <v>34</v>
      </c>
      <c r="AS156" s="1145" t="s">
        <v>34</v>
      </c>
      <c r="AT156" s="1145" t="s">
        <v>34</v>
      </c>
      <c r="AU156" s="1145" t="s">
        <v>34</v>
      </c>
      <c r="AV156" s="1145" t="s">
        <v>34</v>
      </c>
      <c r="AW156" s="1145" t="s">
        <v>34</v>
      </c>
      <c r="AX156" s="1145" t="s">
        <v>34</v>
      </c>
      <c r="AY156" s="312"/>
    </row>
    <row r="157" spans="1:51" ht="12" customHeight="1">
      <c r="A157" s="322" t="s">
        <v>452</v>
      </c>
      <c r="B157" s="322" t="s">
        <v>213</v>
      </c>
      <c r="C157" s="322" t="s">
        <v>25</v>
      </c>
      <c r="D157" s="322" t="s">
        <v>26</v>
      </c>
      <c r="E157" s="322"/>
      <c r="F157" s="321">
        <v>134</v>
      </c>
      <c r="H157" s="1150" t="s">
        <v>1557</v>
      </c>
      <c r="I157" s="1151"/>
      <c r="J157" s="1148"/>
      <c r="K157" s="1144">
        <v>100</v>
      </c>
      <c r="L157" s="1144">
        <v>100</v>
      </c>
      <c r="M157" s="1144">
        <v>100</v>
      </c>
      <c r="N157" s="1144">
        <v>0</v>
      </c>
      <c r="O157" s="1144">
        <v>0</v>
      </c>
      <c r="P157" s="1144">
        <v>0</v>
      </c>
      <c r="Q157" s="1145" t="s">
        <v>34</v>
      </c>
      <c r="R157" s="1144">
        <v>0</v>
      </c>
      <c r="S157" s="1144">
        <v>0</v>
      </c>
      <c r="T157" s="1145" t="s">
        <v>34</v>
      </c>
      <c r="U157" s="1145" t="s">
        <v>34</v>
      </c>
      <c r="V157" s="1145" t="s">
        <v>34</v>
      </c>
      <c r="W157" s="1145" t="s">
        <v>34</v>
      </c>
      <c r="X157" s="1145" t="s">
        <v>34</v>
      </c>
      <c r="Y157" s="1145" t="s">
        <v>34</v>
      </c>
      <c r="Z157" s="1145" t="s">
        <v>34</v>
      </c>
      <c r="AA157" s="1145" t="s">
        <v>34</v>
      </c>
      <c r="AB157" s="1145" t="s">
        <v>34</v>
      </c>
      <c r="AC157" s="1145" t="s">
        <v>34</v>
      </c>
      <c r="AD157" s="1145" t="s">
        <v>34</v>
      </c>
      <c r="AE157" s="1145" t="s">
        <v>34</v>
      </c>
      <c r="AF157" s="1145" t="s">
        <v>34</v>
      </c>
      <c r="AG157" s="1145" t="s">
        <v>34</v>
      </c>
      <c r="AH157" s="1145" t="s">
        <v>34</v>
      </c>
      <c r="AI157" s="1145" t="s">
        <v>34</v>
      </c>
      <c r="AJ157" s="1145" t="s">
        <v>34</v>
      </c>
      <c r="AK157" s="1145" t="s">
        <v>34</v>
      </c>
      <c r="AL157" s="1145" t="s">
        <v>34</v>
      </c>
      <c r="AM157" s="1145" t="s">
        <v>34</v>
      </c>
      <c r="AN157" s="1145" t="s">
        <v>34</v>
      </c>
      <c r="AO157" s="1145" t="s">
        <v>34</v>
      </c>
      <c r="AP157" s="1145" t="s">
        <v>34</v>
      </c>
      <c r="AQ157" s="1145" t="s">
        <v>34</v>
      </c>
      <c r="AR157" s="1145" t="s">
        <v>34</v>
      </c>
      <c r="AS157" s="1145" t="s">
        <v>34</v>
      </c>
      <c r="AT157" s="1145" t="s">
        <v>34</v>
      </c>
      <c r="AU157" s="1145" t="s">
        <v>34</v>
      </c>
      <c r="AV157" s="1145" t="s">
        <v>34</v>
      </c>
      <c r="AW157" s="1145" t="s">
        <v>34</v>
      </c>
      <c r="AX157" s="1145" t="s">
        <v>34</v>
      </c>
      <c r="AY157" s="312"/>
    </row>
    <row r="158" spans="1:51" ht="12" customHeight="1">
      <c r="A158" s="322" t="s">
        <v>452</v>
      </c>
      <c r="B158" s="322" t="s">
        <v>213</v>
      </c>
      <c r="C158" s="322" t="s">
        <v>25</v>
      </c>
      <c r="D158" s="322" t="s">
        <v>26</v>
      </c>
      <c r="E158" s="322"/>
      <c r="F158" s="321">
        <v>135</v>
      </c>
      <c r="H158" s="1150" t="s">
        <v>1558</v>
      </c>
      <c r="I158" s="1151"/>
      <c r="J158" s="1148"/>
      <c r="K158" s="1144">
        <v>100</v>
      </c>
      <c r="L158" s="1144">
        <v>100</v>
      </c>
      <c r="M158" s="1144">
        <v>100</v>
      </c>
      <c r="N158" s="1144">
        <v>0</v>
      </c>
      <c r="O158" s="1144">
        <v>0</v>
      </c>
      <c r="P158" s="1144">
        <v>0</v>
      </c>
      <c r="Q158" s="1145" t="s">
        <v>34</v>
      </c>
      <c r="R158" s="1145" t="s">
        <v>34</v>
      </c>
      <c r="S158" s="1145" t="s">
        <v>34</v>
      </c>
      <c r="T158" s="1145" t="s">
        <v>34</v>
      </c>
      <c r="U158" s="1144">
        <v>0</v>
      </c>
      <c r="V158" s="1144">
        <v>0</v>
      </c>
      <c r="W158" s="1145" t="s">
        <v>34</v>
      </c>
      <c r="X158" s="1145" t="s">
        <v>34</v>
      </c>
      <c r="Y158" s="1145" t="s">
        <v>34</v>
      </c>
      <c r="Z158" s="1145" t="s">
        <v>34</v>
      </c>
      <c r="AA158" s="1145" t="s">
        <v>34</v>
      </c>
      <c r="AB158" s="1145" t="s">
        <v>34</v>
      </c>
      <c r="AC158" s="1145" t="s">
        <v>34</v>
      </c>
      <c r="AD158" s="1145" t="s">
        <v>34</v>
      </c>
      <c r="AE158" s="1145" t="s">
        <v>34</v>
      </c>
      <c r="AF158" s="1145" t="s">
        <v>34</v>
      </c>
      <c r="AG158" s="1145" t="s">
        <v>34</v>
      </c>
      <c r="AH158" s="1145" t="s">
        <v>34</v>
      </c>
      <c r="AI158" s="1145" t="s">
        <v>34</v>
      </c>
      <c r="AJ158" s="1145" t="s">
        <v>34</v>
      </c>
      <c r="AK158" s="1145" t="s">
        <v>34</v>
      </c>
      <c r="AL158" s="1145" t="s">
        <v>34</v>
      </c>
      <c r="AM158" s="1145" t="s">
        <v>34</v>
      </c>
      <c r="AN158" s="1145" t="s">
        <v>34</v>
      </c>
      <c r="AO158" s="1145" t="s">
        <v>34</v>
      </c>
      <c r="AP158" s="1145" t="s">
        <v>34</v>
      </c>
      <c r="AQ158" s="1145" t="s">
        <v>34</v>
      </c>
      <c r="AR158" s="1145" t="s">
        <v>34</v>
      </c>
      <c r="AS158" s="1145" t="s">
        <v>34</v>
      </c>
      <c r="AT158" s="1145" t="s">
        <v>34</v>
      </c>
      <c r="AU158" s="1145" t="s">
        <v>34</v>
      </c>
      <c r="AV158" s="1145" t="s">
        <v>34</v>
      </c>
      <c r="AW158" s="1145" t="s">
        <v>34</v>
      </c>
      <c r="AX158" s="1145" t="s">
        <v>34</v>
      </c>
      <c r="AY158" s="312"/>
    </row>
    <row r="159" spans="1:51" ht="12" customHeight="1">
      <c r="A159" s="322" t="s">
        <v>452</v>
      </c>
      <c r="B159" s="322" t="s">
        <v>213</v>
      </c>
      <c r="C159" s="322" t="s">
        <v>25</v>
      </c>
      <c r="D159" s="322" t="s">
        <v>26</v>
      </c>
      <c r="E159" s="322"/>
      <c r="F159" s="321">
        <v>136</v>
      </c>
      <c r="H159" s="1150" t="s">
        <v>1559</v>
      </c>
      <c r="I159" s="1151"/>
      <c r="J159" s="1148"/>
      <c r="K159" s="1144">
        <v>0</v>
      </c>
      <c r="L159" s="1144">
        <v>0</v>
      </c>
      <c r="M159" s="1144">
        <v>0</v>
      </c>
      <c r="N159" s="1144">
        <v>0</v>
      </c>
      <c r="O159" s="1145" t="s">
        <v>34</v>
      </c>
      <c r="P159" s="1145" t="s">
        <v>34</v>
      </c>
      <c r="Q159" s="1145" t="s">
        <v>34</v>
      </c>
      <c r="R159" s="1145" t="s">
        <v>34</v>
      </c>
      <c r="S159" s="1145" t="s">
        <v>34</v>
      </c>
      <c r="T159" s="1145" t="s">
        <v>34</v>
      </c>
      <c r="U159" s="1145" t="s">
        <v>34</v>
      </c>
      <c r="V159" s="1145" t="s">
        <v>34</v>
      </c>
      <c r="W159" s="1145" t="s">
        <v>34</v>
      </c>
      <c r="X159" s="1145" t="s">
        <v>34</v>
      </c>
      <c r="Y159" s="1145" t="s">
        <v>34</v>
      </c>
      <c r="Z159" s="1145" t="s">
        <v>34</v>
      </c>
      <c r="AA159" s="1145" t="s">
        <v>34</v>
      </c>
      <c r="AB159" s="1145" t="s">
        <v>34</v>
      </c>
      <c r="AC159" s="1145" t="s">
        <v>34</v>
      </c>
      <c r="AD159" s="1145" t="s">
        <v>34</v>
      </c>
      <c r="AE159" s="1145" t="s">
        <v>34</v>
      </c>
      <c r="AF159" s="1145" t="s">
        <v>34</v>
      </c>
      <c r="AG159" s="1145" t="s">
        <v>34</v>
      </c>
      <c r="AH159" s="1145" t="s">
        <v>34</v>
      </c>
      <c r="AI159" s="1145" t="s">
        <v>34</v>
      </c>
      <c r="AJ159" s="1145" t="s">
        <v>34</v>
      </c>
      <c r="AK159" s="1145" t="s">
        <v>34</v>
      </c>
      <c r="AL159" s="1145" t="s">
        <v>34</v>
      </c>
      <c r="AM159" s="1145" t="s">
        <v>34</v>
      </c>
      <c r="AN159" s="1145" t="s">
        <v>34</v>
      </c>
      <c r="AO159" s="1145" t="s">
        <v>34</v>
      </c>
      <c r="AP159" s="1145" t="s">
        <v>34</v>
      </c>
      <c r="AQ159" s="1145" t="s">
        <v>34</v>
      </c>
      <c r="AR159" s="1145" t="s">
        <v>34</v>
      </c>
      <c r="AS159" s="1145" t="s">
        <v>34</v>
      </c>
      <c r="AT159" s="1145" t="s">
        <v>34</v>
      </c>
      <c r="AU159" s="1145" t="s">
        <v>34</v>
      </c>
      <c r="AV159" s="1145" t="s">
        <v>34</v>
      </c>
      <c r="AW159" s="1145" t="s">
        <v>34</v>
      </c>
      <c r="AX159" s="1145" t="s">
        <v>34</v>
      </c>
      <c r="AY159" s="312"/>
    </row>
    <row r="160" spans="1:51" ht="12" customHeight="1">
      <c r="A160" s="322" t="s">
        <v>452</v>
      </c>
      <c r="B160" s="322" t="s">
        <v>213</v>
      </c>
      <c r="C160" s="322" t="s">
        <v>25</v>
      </c>
      <c r="D160" s="322" t="s">
        <v>26</v>
      </c>
      <c r="E160" s="322"/>
      <c r="F160" s="321">
        <v>137</v>
      </c>
      <c r="H160" s="1150" t="s">
        <v>1560</v>
      </c>
      <c r="I160" s="1151"/>
      <c r="J160" s="1148"/>
      <c r="K160" s="1144">
        <v>100</v>
      </c>
      <c r="L160" s="1144">
        <v>100</v>
      </c>
      <c r="M160" s="1144">
        <v>100</v>
      </c>
      <c r="N160" s="1144">
        <v>0</v>
      </c>
      <c r="O160" s="1145" t="s">
        <v>34</v>
      </c>
      <c r="P160" s="1145" t="s">
        <v>34</v>
      </c>
      <c r="Q160" s="1145" t="s">
        <v>34</v>
      </c>
      <c r="R160" s="1145" t="s">
        <v>34</v>
      </c>
      <c r="S160" s="1145" t="s">
        <v>34</v>
      </c>
      <c r="T160" s="1145" t="s">
        <v>34</v>
      </c>
      <c r="U160" s="1144">
        <v>0</v>
      </c>
      <c r="V160" s="1144">
        <v>0</v>
      </c>
      <c r="W160" s="1145" t="s">
        <v>34</v>
      </c>
      <c r="X160" s="1145" t="s">
        <v>34</v>
      </c>
      <c r="Y160" s="1145" t="s">
        <v>34</v>
      </c>
      <c r="Z160" s="1145" t="s">
        <v>34</v>
      </c>
      <c r="AA160" s="1145" t="s">
        <v>34</v>
      </c>
      <c r="AB160" s="1145" t="s">
        <v>34</v>
      </c>
      <c r="AC160" s="1145" t="s">
        <v>34</v>
      </c>
      <c r="AD160" s="1145" t="s">
        <v>34</v>
      </c>
      <c r="AE160" s="1145" t="s">
        <v>34</v>
      </c>
      <c r="AF160" s="1145" t="s">
        <v>34</v>
      </c>
      <c r="AG160" s="1145" t="s">
        <v>34</v>
      </c>
      <c r="AH160" s="1145" t="s">
        <v>34</v>
      </c>
      <c r="AI160" s="1145" t="s">
        <v>34</v>
      </c>
      <c r="AJ160" s="1145" t="s">
        <v>34</v>
      </c>
      <c r="AK160" s="1145" t="s">
        <v>34</v>
      </c>
      <c r="AL160" s="1145" t="s">
        <v>34</v>
      </c>
      <c r="AM160" s="1145" t="s">
        <v>34</v>
      </c>
      <c r="AN160" s="1145" t="s">
        <v>34</v>
      </c>
      <c r="AO160" s="1145" t="s">
        <v>34</v>
      </c>
      <c r="AP160" s="1145" t="s">
        <v>34</v>
      </c>
      <c r="AQ160" s="1145" t="s">
        <v>34</v>
      </c>
      <c r="AR160" s="1145" t="s">
        <v>34</v>
      </c>
      <c r="AS160" s="1145" t="s">
        <v>34</v>
      </c>
      <c r="AT160" s="1145" t="s">
        <v>34</v>
      </c>
      <c r="AU160" s="1145" t="s">
        <v>34</v>
      </c>
      <c r="AV160" s="1145" t="s">
        <v>34</v>
      </c>
      <c r="AW160" s="1144">
        <v>0</v>
      </c>
      <c r="AX160" s="1144">
        <v>100</v>
      </c>
      <c r="AY160" s="312"/>
    </row>
    <row r="161" spans="1:51" ht="12" customHeight="1">
      <c r="A161" s="322" t="s">
        <v>452</v>
      </c>
      <c r="B161" s="322" t="s">
        <v>213</v>
      </c>
      <c r="C161" s="322" t="s">
        <v>25</v>
      </c>
      <c r="D161" s="322" t="s">
        <v>26</v>
      </c>
      <c r="E161" s="322"/>
      <c r="F161" s="321">
        <v>138</v>
      </c>
      <c r="H161" s="1150" t="s">
        <v>1561</v>
      </c>
      <c r="I161" s="1151"/>
      <c r="J161" s="1148"/>
      <c r="K161" s="1144">
        <v>100</v>
      </c>
      <c r="L161" s="1144">
        <v>100</v>
      </c>
      <c r="M161" s="1144">
        <v>100</v>
      </c>
      <c r="N161" s="1144">
        <v>100</v>
      </c>
      <c r="O161" s="1145" t="s">
        <v>34</v>
      </c>
      <c r="P161" s="1145" t="s">
        <v>34</v>
      </c>
      <c r="Q161" s="1145" t="s">
        <v>34</v>
      </c>
      <c r="R161" s="1145" t="s">
        <v>34</v>
      </c>
      <c r="S161" s="1145" t="s">
        <v>34</v>
      </c>
      <c r="T161" s="1145" t="s">
        <v>34</v>
      </c>
      <c r="U161" s="1145" t="s">
        <v>34</v>
      </c>
      <c r="V161" s="1145" t="s">
        <v>34</v>
      </c>
      <c r="W161" s="1145" t="s">
        <v>34</v>
      </c>
      <c r="X161" s="1145" t="s">
        <v>34</v>
      </c>
      <c r="Y161" s="1145" t="s">
        <v>34</v>
      </c>
      <c r="Z161" s="1145" t="s">
        <v>34</v>
      </c>
      <c r="AA161" s="1145" t="s">
        <v>34</v>
      </c>
      <c r="AB161" s="1145" t="s">
        <v>34</v>
      </c>
      <c r="AC161" s="1145" t="s">
        <v>34</v>
      </c>
      <c r="AD161" s="1145" t="s">
        <v>34</v>
      </c>
      <c r="AE161" s="1145" t="s">
        <v>34</v>
      </c>
      <c r="AF161" s="1145" t="s">
        <v>34</v>
      </c>
      <c r="AG161" s="1145" t="s">
        <v>34</v>
      </c>
      <c r="AH161" s="1145" t="s">
        <v>34</v>
      </c>
      <c r="AI161" s="1145" t="s">
        <v>34</v>
      </c>
      <c r="AJ161" s="1145" t="s">
        <v>34</v>
      </c>
      <c r="AK161" s="1145" t="s">
        <v>34</v>
      </c>
      <c r="AL161" s="1145" t="s">
        <v>34</v>
      </c>
      <c r="AM161" s="1145" t="s">
        <v>34</v>
      </c>
      <c r="AN161" s="1145" t="s">
        <v>34</v>
      </c>
      <c r="AO161" s="1145" t="s">
        <v>34</v>
      </c>
      <c r="AP161" s="1145" t="s">
        <v>34</v>
      </c>
      <c r="AQ161" s="1145" t="s">
        <v>34</v>
      </c>
      <c r="AR161" s="1145" t="s">
        <v>34</v>
      </c>
      <c r="AS161" s="1145" t="s">
        <v>34</v>
      </c>
      <c r="AT161" s="1145" t="s">
        <v>34</v>
      </c>
      <c r="AU161" s="1145" t="s">
        <v>34</v>
      </c>
      <c r="AV161" s="1145" t="s">
        <v>34</v>
      </c>
      <c r="AW161" s="1144">
        <v>100</v>
      </c>
      <c r="AX161" s="1144">
        <v>100</v>
      </c>
      <c r="AY161" s="312"/>
    </row>
    <row r="162" spans="1:51" ht="12" customHeight="1">
      <c r="A162" s="322" t="s">
        <v>452</v>
      </c>
      <c r="B162" s="322" t="s">
        <v>213</v>
      </c>
      <c r="C162" s="322" t="s">
        <v>25</v>
      </c>
      <c r="D162" s="322" t="s">
        <v>26</v>
      </c>
      <c r="E162" s="322"/>
      <c r="F162" s="321">
        <v>139</v>
      </c>
      <c r="H162" s="1150" t="s">
        <v>1562</v>
      </c>
      <c r="I162" s="1151" t="s">
        <v>1535</v>
      </c>
      <c r="J162" s="1148"/>
      <c r="K162" s="1144">
        <v>100</v>
      </c>
      <c r="L162" s="1144">
        <v>100</v>
      </c>
      <c r="M162" s="1144">
        <v>100</v>
      </c>
      <c r="N162" s="1144">
        <v>100</v>
      </c>
      <c r="O162" s="1145" t="s">
        <v>34</v>
      </c>
      <c r="P162" s="1145" t="s">
        <v>34</v>
      </c>
      <c r="Q162" s="1145" t="s">
        <v>34</v>
      </c>
      <c r="R162" s="1145" t="s">
        <v>34</v>
      </c>
      <c r="S162" s="1145" t="s">
        <v>34</v>
      </c>
      <c r="T162" s="1145" t="s">
        <v>34</v>
      </c>
      <c r="U162" s="1144">
        <v>0</v>
      </c>
      <c r="V162" s="1145" t="s">
        <v>34</v>
      </c>
      <c r="W162" s="1144">
        <v>0</v>
      </c>
      <c r="X162" s="1145" t="s">
        <v>34</v>
      </c>
      <c r="Y162" s="1145" t="s">
        <v>34</v>
      </c>
      <c r="Z162" s="1145" t="s">
        <v>34</v>
      </c>
      <c r="AA162" s="1145" t="s">
        <v>34</v>
      </c>
      <c r="AB162" s="1145" t="s">
        <v>34</v>
      </c>
      <c r="AC162" s="1145" t="s">
        <v>34</v>
      </c>
      <c r="AD162" s="1145" t="s">
        <v>34</v>
      </c>
      <c r="AE162" s="1145" t="s">
        <v>34</v>
      </c>
      <c r="AF162" s="1145" t="s">
        <v>34</v>
      </c>
      <c r="AG162" s="1145" t="s">
        <v>34</v>
      </c>
      <c r="AH162" s="1145" t="s">
        <v>34</v>
      </c>
      <c r="AI162" s="1145" t="s">
        <v>34</v>
      </c>
      <c r="AJ162" s="1145" t="s">
        <v>34</v>
      </c>
      <c r="AK162" s="1145" t="s">
        <v>34</v>
      </c>
      <c r="AL162" s="1145" t="s">
        <v>34</v>
      </c>
      <c r="AM162" s="1145" t="s">
        <v>34</v>
      </c>
      <c r="AN162" s="1145" t="s">
        <v>34</v>
      </c>
      <c r="AO162" s="1145" t="s">
        <v>34</v>
      </c>
      <c r="AP162" s="1145" t="s">
        <v>34</v>
      </c>
      <c r="AQ162" s="1145" t="s">
        <v>34</v>
      </c>
      <c r="AR162" s="1145" t="s">
        <v>34</v>
      </c>
      <c r="AS162" s="1145" t="s">
        <v>34</v>
      </c>
      <c r="AT162" s="1145" t="s">
        <v>34</v>
      </c>
      <c r="AU162" s="1145" t="s">
        <v>34</v>
      </c>
      <c r="AV162" s="1145" t="s">
        <v>34</v>
      </c>
      <c r="AW162" s="1144">
        <v>100</v>
      </c>
      <c r="AX162" s="1144">
        <v>100</v>
      </c>
      <c r="AY162" s="312"/>
    </row>
    <row r="163" spans="1:51" ht="12" customHeight="1">
      <c r="A163" s="322" t="s">
        <v>452</v>
      </c>
      <c r="B163" s="322" t="s">
        <v>213</v>
      </c>
      <c r="C163" s="322" t="s">
        <v>25</v>
      </c>
      <c r="D163" s="322" t="s">
        <v>26</v>
      </c>
      <c r="E163" s="322"/>
      <c r="F163" s="321">
        <v>140</v>
      </c>
      <c r="H163" s="1150" t="s">
        <v>1563</v>
      </c>
      <c r="I163" s="1151" t="s">
        <v>1564</v>
      </c>
      <c r="J163" s="1148"/>
      <c r="K163" s="1145" t="s">
        <v>34</v>
      </c>
      <c r="L163" s="1145" t="s">
        <v>34</v>
      </c>
      <c r="M163" s="1145" t="s">
        <v>34</v>
      </c>
      <c r="N163" s="1145" t="s">
        <v>34</v>
      </c>
      <c r="O163" s="1145" t="s">
        <v>34</v>
      </c>
      <c r="P163" s="1145" t="s">
        <v>34</v>
      </c>
      <c r="Q163" s="1145" t="s">
        <v>34</v>
      </c>
      <c r="R163" s="1145" t="s">
        <v>34</v>
      </c>
      <c r="S163" s="1145" t="s">
        <v>34</v>
      </c>
      <c r="T163" s="1145" t="s">
        <v>34</v>
      </c>
      <c r="U163" s="1145" t="s">
        <v>34</v>
      </c>
      <c r="V163" s="1145" t="s">
        <v>34</v>
      </c>
      <c r="W163" s="1145" t="s">
        <v>34</v>
      </c>
      <c r="X163" s="1145" t="s">
        <v>34</v>
      </c>
      <c r="Y163" s="1145" t="s">
        <v>34</v>
      </c>
      <c r="Z163" s="1145" t="s">
        <v>34</v>
      </c>
      <c r="AA163" s="1145" t="s">
        <v>34</v>
      </c>
      <c r="AB163" s="1145" t="s">
        <v>34</v>
      </c>
      <c r="AC163" s="1145" t="s">
        <v>34</v>
      </c>
      <c r="AD163" s="1145" t="s">
        <v>34</v>
      </c>
      <c r="AE163" s="1145" t="s">
        <v>34</v>
      </c>
      <c r="AF163" s="1145" t="s">
        <v>34</v>
      </c>
      <c r="AG163" s="1145" t="s">
        <v>34</v>
      </c>
      <c r="AH163" s="1145" t="s">
        <v>34</v>
      </c>
      <c r="AI163" s="1145" t="s">
        <v>34</v>
      </c>
      <c r="AJ163" s="1145" t="s">
        <v>34</v>
      </c>
      <c r="AK163" s="1145" t="s">
        <v>34</v>
      </c>
      <c r="AL163" s="1145" t="s">
        <v>34</v>
      </c>
      <c r="AM163" s="1145" t="s">
        <v>34</v>
      </c>
      <c r="AN163" s="1145" t="s">
        <v>34</v>
      </c>
      <c r="AO163" s="1145" t="s">
        <v>34</v>
      </c>
      <c r="AP163" s="1145" t="s">
        <v>34</v>
      </c>
      <c r="AQ163" s="1145" t="s">
        <v>34</v>
      </c>
      <c r="AR163" s="1145" t="s">
        <v>34</v>
      </c>
      <c r="AS163" s="1145" t="s">
        <v>34</v>
      </c>
      <c r="AT163" s="1145" t="s">
        <v>34</v>
      </c>
      <c r="AU163" s="1145" t="s">
        <v>34</v>
      </c>
      <c r="AV163" s="1145" t="s">
        <v>34</v>
      </c>
      <c r="AW163" s="1145" t="s">
        <v>34</v>
      </c>
      <c r="AX163" s="1145" t="s">
        <v>34</v>
      </c>
      <c r="AY163" s="312"/>
    </row>
    <row r="164" spans="1:51" ht="12" customHeight="1">
      <c r="A164" s="322" t="s">
        <v>452</v>
      </c>
      <c r="B164" s="322" t="s">
        <v>213</v>
      </c>
      <c r="C164" s="322" t="s">
        <v>25</v>
      </c>
      <c r="D164" s="322" t="s">
        <v>26</v>
      </c>
      <c r="E164" s="322"/>
      <c r="F164" s="321">
        <v>141</v>
      </c>
      <c r="H164" s="1150" t="s">
        <v>1577</v>
      </c>
      <c r="I164" s="1151" t="s">
        <v>1578</v>
      </c>
      <c r="J164" s="1148"/>
      <c r="K164" s="1144">
        <v>500</v>
      </c>
      <c r="L164" s="1144">
        <v>400</v>
      </c>
      <c r="M164" s="1144">
        <v>200</v>
      </c>
      <c r="N164" s="1144">
        <v>100</v>
      </c>
      <c r="O164" s="1144">
        <v>100</v>
      </c>
      <c r="P164" s="1144">
        <v>100</v>
      </c>
      <c r="Q164" s="1145" t="s">
        <v>34</v>
      </c>
      <c r="R164" s="1145" t="s">
        <v>34</v>
      </c>
      <c r="S164" s="1145" t="s">
        <v>34</v>
      </c>
      <c r="T164" s="1145" t="s">
        <v>34</v>
      </c>
      <c r="U164" s="1144">
        <v>0</v>
      </c>
      <c r="V164" s="1145" t="s">
        <v>34</v>
      </c>
      <c r="W164" s="1144">
        <v>0</v>
      </c>
      <c r="X164" s="1144">
        <v>200</v>
      </c>
      <c r="Y164" s="1144">
        <v>0</v>
      </c>
      <c r="Z164" s="1144">
        <v>0</v>
      </c>
      <c r="AA164" s="1145" t="s">
        <v>34</v>
      </c>
      <c r="AB164" s="1145" t="s">
        <v>34</v>
      </c>
      <c r="AC164" s="1145" t="s">
        <v>34</v>
      </c>
      <c r="AD164" s="1145" t="s">
        <v>34</v>
      </c>
      <c r="AE164" s="1144">
        <v>0</v>
      </c>
      <c r="AF164" s="1144">
        <v>0</v>
      </c>
      <c r="AG164" s="1145" t="s">
        <v>34</v>
      </c>
      <c r="AH164" s="1144">
        <v>0</v>
      </c>
      <c r="AI164" s="1144">
        <v>0</v>
      </c>
      <c r="AJ164" s="1145" t="s">
        <v>34</v>
      </c>
      <c r="AK164" s="1145" t="s">
        <v>34</v>
      </c>
      <c r="AL164" s="1145" t="s">
        <v>34</v>
      </c>
      <c r="AM164" s="1145" t="s">
        <v>34</v>
      </c>
      <c r="AN164" s="1145" t="s">
        <v>34</v>
      </c>
      <c r="AO164" s="1145" t="s">
        <v>34</v>
      </c>
      <c r="AP164" s="1144">
        <v>100</v>
      </c>
      <c r="AQ164" s="1144">
        <v>100</v>
      </c>
      <c r="AR164" s="1145" t="s">
        <v>34</v>
      </c>
      <c r="AS164" s="1145" t="s">
        <v>34</v>
      </c>
      <c r="AT164" s="1145" t="s">
        <v>34</v>
      </c>
      <c r="AU164" s="1145" t="s">
        <v>34</v>
      </c>
      <c r="AV164" s="1144">
        <v>100</v>
      </c>
      <c r="AW164" s="1144">
        <v>100</v>
      </c>
      <c r="AX164" s="1144">
        <v>300</v>
      </c>
      <c r="AY164" s="312"/>
    </row>
    <row r="165" spans="1:51" ht="12" customHeight="1">
      <c r="A165" s="322" t="s">
        <v>452</v>
      </c>
      <c r="B165" s="322" t="s">
        <v>213</v>
      </c>
      <c r="C165" s="322" t="s">
        <v>25</v>
      </c>
      <c r="D165" s="322" t="s">
        <v>26</v>
      </c>
      <c r="E165" s="322"/>
      <c r="F165" s="321">
        <v>142</v>
      </c>
      <c r="H165" s="1150" t="s">
        <v>1552</v>
      </c>
      <c r="I165" s="1151" t="s">
        <v>20</v>
      </c>
      <c r="J165" s="1148"/>
      <c r="K165" s="1145" t="s">
        <v>34</v>
      </c>
      <c r="L165" s="1145" t="s">
        <v>34</v>
      </c>
      <c r="M165" s="1145" t="s">
        <v>34</v>
      </c>
      <c r="N165" s="1145" t="s">
        <v>34</v>
      </c>
      <c r="O165" s="1145" t="s">
        <v>34</v>
      </c>
      <c r="P165" s="1145" t="s">
        <v>34</v>
      </c>
      <c r="Q165" s="1145" t="s">
        <v>34</v>
      </c>
      <c r="R165" s="1145" t="s">
        <v>34</v>
      </c>
      <c r="S165" s="1145" t="s">
        <v>34</v>
      </c>
      <c r="T165" s="1145" t="s">
        <v>34</v>
      </c>
      <c r="U165" s="1145" t="s">
        <v>34</v>
      </c>
      <c r="V165" s="1145" t="s">
        <v>34</v>
      </c>
      <c r="W165" s="1145" t="s">
        <v>34</v>
      </c>
      <c r="X165" s="1145" t="s">
        <v>34</v>
      </c>
      <c r="Y165" s="1145" t="s">
        <v>34</v>
      </c>
      <c r="Z165" s="1145" t="s">
        <v>34</v>
      </c>
      <c r="AA165" s="1145" t="s">
        <v>34</v>
      </c>
      <c r="AB165" s="1145" t="s">
        <v>34</v>
      </c>
      <c r="AC165" s="1145" t="s">
        <v>34</v>
      </c>
      <c r="AD165" s="1145" t="s">
        <v>34</v>
      </c>
      <c r="AE165" s="1145" t="s">
        <v>34</v>
      </c>
      <c r="AF165" s="1145" t="s">
        <v>34</v>
      </c>
      <c r="AG165" s="1145" t="s">
        <v>34</v>
      </c>
      <c r="AH165" s="1145" t="s">
        <v>34</v>
      </c>
      <c r="AI165" s="1145" t="s">
        <v>34</v>
      </c>
      <c r="AJ165" s="1145" t="s">
        <v>34</v>
      </c>
      <c r="AK165" s="1145" t="s">
        <v>34</v>
      </c>
      <c r="AL165" s="1145" t="s">
        <v>34</v>
      </c>
      <c r="AM165" s="1145" t="s">
        <v>34</v>
      </c>
      <c r="AN165" s="1145" t="s">
        <v>34</v>
      </c>
      <c r="AO165" s="1145" t="s">
        <v>34</v>
      </c>
      <c r="AP165" s="1145" t="s">
        <v>34</v>
      </c>
      <c r="AQ165" s="1145" t="s">
        <v>34</v>
      </c>
      <c r="AR165" s="1145" t="s">
        <v>34</v>
      </c>
      <c r="AS165" s="1145" t="s">
        <v>34</v>
      </c>
      <c r="AT165" s="1145" t="s">
        <v>34</v>
      </c>
      <c r="AU165" s="1145" t="s">
        <v>34</v>
      </c>
      <c r="AV165" s="1145" t="s">
        <v>34</v>
      </c>
      <c r="AW165" s="1145" t="s">
        <v>34</v>
      </c>
      <c r="AX165" s="1145" t="s">
        <v>34</v>
      </c>
      <c r="AY165" s="312"/>
    </row>
    <row r="166" spans="1:51" ht="12" customHeight="1">
      <c r="A166" s="322" t="s">
        <v>452</v>
      </c>
      <c r="B166" s="322" t="s">
        <v>213</v>
      </c>
      <c r="C166" s="322" t="s">
        <v>25</v>
      </c>
      <c r="D166" s="322" t="s">
        <v>26</v>
      </c>
      <c r="E166" s="322"/>
      <c r="F166" s="321">
        <v>143</v>
      </c>
      <c r="H166" s="1150" t="s">
        <v>1771</v>
      </c>
      <c r="I166" s="1151"/>
      <c r="J166" s="1148"/>
      <c r="K166" s="1144">
        <v>0</v>
      </c>
      <c r="L166" s="1144">
        <v>0</v>
      </c>
      <c r="M166" s="1145" t="s">
        <v>34</v>
      </c>
      <c r="N166" s="1145" t="s">
        <v>34</v>
      </c>
      <c r="O166" s="1145" t="s">
        <v>34</v>
      </c>
      <c r="P166" s="1145" t="s">
        <v>34</v>
      </c>
      <c r="Q166" s="1145" t="s">
        <v>34</v>
      </c>
      <c r="R166" s="1145" t="s">
        <v>34</v>
      </c>
      <c r="S166" s="1145" t="s">
        <v>34</v>
      </c>
      <c r="T166" s="1145" t="s">
        <v>34</v>
      </c>
      <c r="U166" s="1145" t="s">
        <v>34</v>
      </c>
      <c r="V166" s="1145" t="s">
        <v>34</v>
      </c>
      <c r="W166" s="1145" t="s">
        <v>34</v>
      </c>
      <c r="X166" s="1144">
        <v>0</v>
      </c>
      <c r="Y166" s="1145" t="s">
        <v>34</v>
      </c>
      <c r="Z166" s="1145" t="s">
        <v>34</v>
      </c>
      <c r="AA166" s="1145" t="s">
        <v>34</v>
      </c>
      <c r="AB166" s="1145" t="s">
        <v>34</v>
      </c>
      <c r="AC166" s="1145" t="s">
        <v>34</v>
      </c>
      <c r="AD166" s="1145" t="s">
        <v>34</v>
      </c>
      <c r="AE166" s="1145" t="s">
        <v>34</v>
      </c>
      <c r="AF166" s="1145" t="s">
        <v>34</v>
      </c>
      <c r="AG166" s="1145" t="s">
        <v>34</v>
      </c>
      <c r="AH166" s="1145" t="s">
        <v>34</v>
      </c>
      <c r="AI166" s="1145" t="s">
        <v>34</v>
      </c>
      <c r="AJ166" s="1145" t="s">
        <v>34</v>
      </c>
      <c r="AK166" s="1145" t="s">
        <v>34</v>
      </c>
      <c r="AL166" s="1145" t="s">
        <v>34</v>
      </c>
      <c r="AM166" s="1145" t="s">
        <v>34</v>
      </c>
      <c r="AN166" s="1145" t="s">
        <v>34</v>
      </c>
      <c r="AO166" s="1145" t="s">
        <v>34</v>
      </c>
      <c r="AP166" s="1144">
        <v>0</v>
      </c>
      <c r="AQ166" s="1144">
        <v>0</v>
      </c>
      <c r="AR166" s="1145" t="s">
        <v>34</v>
      </c>
      <c r="AS166" s="1145" t="s">
        <v>34</v>
      </c>
      <c r="AT166" s="1145" t="s">
        <v>34</v>
      </c>
      <c r="AU166" s="1145" t="s">
        <v>34</v>
      </c>
      <c r="AV166" s="1145" t="s">
        <v>34</v>
      </c>
      <c r="AW166" s="1145" t="s">
        <v>34</v>
      </c>
      <c r="AX166" s="1144">
        <v>0</v>
      </c>
      <c r="AY166" s="312"/>
    </row>
    <row r="167" spans="1:51" ht="12" customHeight="1">
      <c r="A167" s="322" t="s">
        <v>452</v>
      </c>
      <c r="B167" s="322" t="s">
        <v>213</v>
      </c>
      <c r="C167" s="322" t="s">
        <v>25</v>
      </c>
      <c r="D167" s="322" t="s">
        <v>26</v>
      </c>
      <c r="E167" s="322"/>
      <c r="F167" s="321">
        <v>144</v>
      </c>
      <c r="H167" s="1150" t="s">
        <v>1553</v>
      </c>
      <c r="I167" s="1151"/>
      <c r="J167" s="1148"/>
      <c r="K167" s="1145" t="s">
        <v>34</v>
      </c>
      <c r="L167" s="1145" t="s">
        <v>34</v>
      </c>
      <c r="M167" s="1145" t="s">
        <v>34</v>
      </c>
      <c r="N167" s="1145" t="s">
        <v>34</v>
      </c>
      <c r="O167" s="1145" t="s">
        <v>34</v>
      </c>
      <c r="P167" s="1145" t="s">
        <v>34</v>
      </c>
      <c r="Q167" s="1145" t="s">
        <v>34</v>
      </c>
      <c r="R167" s="1145" t="s">
        <v>34</v>
      </c>
      <c r="S167" s="1145" t="s">
        <v>34</v>
      </c>
      <c r="T167" s="1145" t="s">
        <v>34</v>
      </c>
      <c r="U167" s="1145" t="s">
        <v>34</v>
      </c>
      <c r="V167" s="1145" t="s">
        <v>34</v>
      </c>
      <c r="W167" s="1145" t="s">
        <v>34</v>
      </c>
      <c r="X167" s="1145" t="s">
        <v>34</v>
      </c>
      <c r="Y167" s="1145" t="s">
        <v>34</v>
      </c>
      <c r="Z167" s="1145" t="s">
        <v>34</v>
      </c>
      <c r="AA167" s="1145" t="s">
        <v>34</v>
      </c>
      <c r="AB167" s="1145" t="s">
        <v>34</v>
      </c>
      <c r="AC167" s="1145" t="s">
        <v>34</v>
      </c>
      <c r="AD167" s="1145" t="s">
        <v>34</v>
      </c>
      <c r="AE167" s="1145" t="s">
        <v>34</v>
      </c>
      <c r="AF167" s="1145" t="s">
        <v>34</v>
      </c>
      <c r="AG167" s="1145" t="s">
        <v>34</v>
      </c>
      <c r="AH167" s="1145" t="s">
        <v>34</v>
      </c>
      <c r="AI167" s="1145" t="s">
        <v>34</v>
      </c>
      <c r="AJ167" s="1145" t="s">
        <v>34</v>
      </c>
      <c r="AK167" s="1145" t="s">
        <v>34</v>
      </c>
      <c r="AL167" s="1145" t="s">
        <v>34</v>
      </c>
      <c r="AM167" s="1145" t="s">
        <v>34</v>
      </c>
      <c r="AN167" s="1145" t="s">
        <v>34</v>
      </c>
      <c r="AO167" s="1145" t="s">
        <v>34</v>
      </c>
      <c r="AP167" s="1145" t="s">
        <v>34</v>
      </c>
      <c r="AQ167" s="1145" t="s">
        <v>34</v>
      </c>
      <c r="AR167" s="1145" t="s">
        <v>34</v>
      </c>
      <c r="AS167" s="1145" t="s">
        <v>34</v>
      </c>
      <c r="AT167" s="1145" t="s">
        <v>34</v>
      </c>
      <c r="AU167" s="1145" t="s">
        <v>34</v>
      </c>
      <c r="AV167" s="1145" t="s">
        <v>34</v>
      </c>
      <c r="AW167" s="1145" t="s">
        <v>34</v>
      </c>
      <c r="AX167" s="1145" t="s">
        <v>34</v>
      </c>
      <c r="AY167" s="312"/>
    </row>
    <row r="168" spans="1:51" ht="12" customHeight="1">
      <c r="A168" s="322" t="s">
        <v>452</v>
      </c>
      <c r="B168" s="322" t="s">
        <v>213</v>
      </c>
      <c r="C168" s="322" t="s">
        <v>25</v>
      </c>
      <c r="D168" s="322" t="s">
        <v>26</v>
      </c>
      <c r="E168" s="322"/>
      <c r="F168" s="321">
        <v>145</v>
      </c>
      <c r="H168" s="1150" t="s">
        <v>1554</v>
      </c>
      <c r="I168" s="1151"/>
      <c r="J168" s="1148"/>
      <c r="K168" s="1145" t="s">
        <v>34</v>
      </c>
      <c r="L168" s="1145" t="s">
        <v>34</v>
      </c>
      <c r="M168" s="1145" t="s">
        <v>34</v>
      </c>
      <c r="N168" s="1145" t="s">
        <v>34</v>
      </c>
      <c r="O168" s="1145" t="s">
        <v>34</v>
      </c>
      <c r="P168" s="1145" t="s">
        <v>34</v>
      </c>
      <c r="Q168" s="1145" t="s">
        <v>34</v>
      </c>
      <c r="R168" s="1145" t="s">
        <v>34</v>
      </c>
      <c r="S168" s="1145" t="s">
        <v>34</v>
      </c>
      <c r="T168" s="1145" t="s">
        <v>34</v>
      </c>
      <c r="U168" s="1145" t="s">
        <v>34</v>
      </c>
      <c r="V168" s="1145" t="s">
        <v>34</v>
      </c>
      <c r="W168" s="1145" t="s">
        <v>34</v>
      </c>
      <c r="X168" s="1145" t="s">
        <v>34</v>
      </c>
      <c r="Y168" s="1145" t="s">
        <v>34</v>
      </c>
      <c r="Z168" s="1145" t="s">
        <v>34</v>
      </c>
      <c r="AA168" s="1145" t="s">
        <v>34</v>
      </c>
      <c r="AB168" s="1145" t="s">
        <v>34</v>
      </c>
      <c r="AC168" s="1145" t="s">
        <v>34</v>
      </c>
      <c r="AD168" s="1145" t="s">
        <v>34</v>
      </c>
      <c r="AE168" s="1145" t="s">
        <v>34</v>
      </c>
      <c r="AF168" s="1145" t="s">
        <v>34</v>
      </c>
      <c r="AG168" s="1145" t="s">
        <v>34</v>
      </c>
      <c r="AH168" s="1145" t="s">
        <v>34</v>
      </c>
      <c r="AI168" s="1145" t="s">
        <v>34</v>
      </c>
      <c r="AJ168" s="1145" t="s">
        <v>34</v>
      </c>
      <c r="AK168" s="1145" t="s">
        <v>34</v>
      </c>
      <c r="AL168" s="1145" t="s">
        <v>34</v>
      </c>
      <c r="AM168" s="1145" t="s">
        <v>34</v>
      </c>
      <c r="AN168" s="1145" t="s">
        <v>34</v>
      </c>
      <c r="AO168" s="1145" t="s">
        <v>34</v>
      </c>
      <c r="AP168" s="1145" t="s">
        <v>34</v>
      </c>
      <c r="AQ168" s="1145" t="s">
        <v>34</v>
      </c>
      <c r="AR168" s="1145" t="s">
        <v>34</v>
      </c>
      <c r="AS168" s="1145" t="s">
        <v>34</v>
      </c>
      <c r="AT168" s="1145" t="s">
        <v>34</v>
      </c>
      <c r="AU168" s="1145" t="s">
        <v>34</v>
      </c>
      <c r="AV168" s="1145" t="s">
        <v>34</v>
      </c>
      <c r="AW168" s="1145" t="s">
        <v>34</v>
      </c>
      <c r="AX168" s="1145" t="s">
        <v>34</v>
      </c>
      <c r="AY168" s="312"/>
    </row>
    <row r="169" spans="1:51" ht="12" customHeight="1">
      <c r="A169" s="322" t="s">
        <v>452</v>
      </c>
      <c r="B169" s="322" t="s">
        <v>213</v>
      </c>
      <c r="C169" s="322" t="s">
        <v>25</v>
      </c>
      <c r="D169" s="322" t="s">
        <v>26</v>
      </c>
      <c r="E169" s="322"/>
      <c r="F169" s="321">
        <v>146</v>
      </c>
      <c r="H169" s="1150" t="s">
        <v>1555</v>
      </c>
      <c r="I169" s="1151"/>
      <c r="J169" s="1148"/>
      <c r="K169" s="1144">
        <v>0</v>
      </c>
      <c r="L169" s="1144">
        <v>0</v>
      </c>
      <c r="M169" s="1145" t="s">
        <v>34</v>
      </c>
      <c r="N169" s="1145" t="s">
        <v>34</v>
      </c>
      <c r="O169" s="1145" t="s">
        <v>34</v>
      </c>
      <c r="P169" s="1145" t="s">
        <v>34</v>
      </c>
      <c r="Q169" s="1145" t="s">
        <v>34</v>
      </c>
      <c r="R169" s="1145" t="s">
        <v>34</v>
      </c>
      <c r="S169" s="1145" t="s">
        <v>34</v>
      </c>
      <c r="T169" s="1145" t="s">
        <v>34</v>
      </c>
      <c r="U169" s="1145" t="s">
        <v>34</v>
      </c>
      <c r="V169" s="1145" t="s">
        <v>34</v>
      </c>
      <c r="W169" s="1145" t="s">
        <v>34</v>
      </c>
      <c r="X169" s="1144">
        <v>0</v>
      </c>
      <c r="Y169" s="1145" t="s">
        <v>34</v>
      </c>
      <c r="Z169" s="1145" t="s">
        <v>34</v>
      </c>
      <c r="AA169" s="1145" t="s">
        <v>34</v>
      </c>
      <c r="AB169" s="1145" t="s">
        <v>34</v>
      </c>
      <c r="AC169" s="1145" t="s">
        <v>34</v>
      </c>
      <c r="AD169" s="1145" t="s">
        <v>34</v>
      </c>
      <c r="AE169" s="1145" t="s">
        <v>34</v>
      </c>
      <c r="AF169" s="1145" t="s">
        <v>34</v>
      </c>
      <c r="AG169" s="1145" t="s">
        <v>34</v>
      </c>
      <c r="AH169" s="1145" t="s">
        <v>34</v>
      </c>
      <c r="AI169" s="1145" t="s">
        <v>34</v>
      </c>
      <c r="AJ169" s="1145" t="s">
        <v>34</v>
      </c>
      <c r="AK169" s="1145" t="s">
        <v>34</v>
      </c>
      <c r="AL169" s="1145" t="s">
        <v>34</v>
      </c>
      <c r="AM169" s="1145" t="s">
        <v>34</v>
      </c>
      <c r="AN169" s="1145" t="s">
        <v>34</v>
      </c>
      <c r="AO169" s="1145" t="s">
        <v>34</v>
      </c>
      <c r="AP169" s="1144">
        <v>0</v>
      </c>
      <c r="AQ169" s="1144">
        <v>0</v>
      </c>
      <c r="AR169" s="1145" t="s">
        <v>34</v>
      </c>
      <c r="AS169" s="1145" t="s">
        <v>34</v>
      </c>
      <c r="AT169" s="1145" t="s">
        <v>34</v>
      </c>
      <c r="AU169" s="1145" t="s">
        <v>34</v>
      </c>
      <c r="AV169" s="1144">
        <v>0</v>
      </c>
      <c r="AW169" s="1145" t="s">
        <v>34</v>
      </c>
      <c r="AX169" s="1144">
        <v>0</v>
      </c>
      <c r="AY169" s="312"/>
    </row>
    <row r="170" spans="1:51" ht="12" customHeight="1">
      <c r="A170" s="322" t="s">
        <v>452</v>
      </c>
      <c r="B170" s="322" t="s">
        <v>213</v>
      </c>
      <c r="C170" s="322" t="s">
        <v>25</v>
      </c>
      <c r="D170" s="322" t="s">
        <v>26</v>
      </c>
      <c r="E170" s="322"/>
      <c r="F170" s="321">
        <v>147</v>
      </c>
      <c r="H170" s="1150" t="s">
        <v>1556</v>
      </c>
      <c r="I170" s="1151"/>
      <c r="J170" s="1148"/>
      <c r="K170" s="1145" t="s">
        <v>34</v>
      </c>
      <c r="L170" s="1145" t="s">
        <v>34</v>
      </c>
      <c r="M170" s="1145" t="s">
        <v>34</v>
      </c>
      <c r="N170" s="1145" t="s">
        <v>34</v>
      </c>
      <c r="O170" s="1145" t="s">
        <v>34</v>
      </c>
      <c r="P170" s="1145" t="s">
        <v>34</v>
      </c>
      <c r="Q170" s="1145" t="s">
        <v>34</v>
      </c>
      <c r="R170" s="1145" t="s">
        <v>34</v>
      </c>
      <c r="S170" s="1145" t="s">
        <v>34</v>
      </c>
      <c r="T170" s="1145" t="s">
        <v>34</v>
      </c>
      <c r="U170" s="1145" t="s">
        <v>34</v>
      </c>
      <c r="V170" s="1145" t="s">
        <v>34</v>
      </c>
      <c r="W170" s="1145" t="s">
        <v>34</v>
      </c>
      <c r="X170" s="1145" t="s">
        <v>34</v>
      </c>
      <c r="Y170" s="1145" t="s">
        <v>34</v>
      </c>
      <c r="Z170" s="1145" t="s">
        <v>34</v>
      </c>
      <c r="AA170" s="1145" t="s">
        <v>34</v>
      </c>
      <c r="AB170" s="1145" t="s">
        <v>34</v>
      </c>
      <c r="AC170" s="1145" t="s">
        <v>34</v>
      </c>
      <c r="AD170" s="1145" t="s">
        <v>34</v>
      </c>
      <c r="AE170" s="1145" t="s">
        <v>34</v>
      </c>
      <c r="AF170" s="1145" t="s">
        <v>34</v>
      </c>
      <c r="AG170" s="1145" t="s">
        <v>34</v>
      </c>
      <c r="AH170" s="1145" t="s">
        <v>34</v>
      </c>
      <c r="AI170" s="1145" t="s">
        <v>34</v>
      </c>
      <c r="AJ170" s="1145" t="s">
        <v>34</v>
      </c>
      <c r="AK170" s="1145" t="s">
        <v>34</v>
      </c>
      <c r="AL170" s="1145" t="s">
        <v>34</v>
      </c>
      <c r="AM170" s="1145" t="s">
        <v>34</v>
      </c>
      <c r="AN170" s="1145" t="s">
        <v>34</v>
      </c>
      <c r="AO170" s="1145" t="s">
        <v>34</v>
      </c>
      <c r="AP170" s="1145" t="s">
        <v>34</v>
      </c>
      <c r="AQ170" s="1145" t="s">
        <v>34</v>
      </c>
      <c r="AR170" s="1145" t="s">
        <v>34</v>
      </c>
      <c r="AS170" s="1145" t="s">
        <v>34</v>
      </c>
      <c r="AT170" s="1145" t="s">
        <v>34</v>
      </c>
      <c r="AU170" s="1145" t="s">
        <v>34</v>
      </c>
      <c r="AV170" s="1145" t="s">
        <v>34</v>
      </c>
      <c r="AW170" s="1145" t="s">
        <v>34</v>
      </c>
      <c r="AX170" s="1145" t="s">
        <v>34</v>
      </c>
      <c r="AY170" s="312"/>
    </row>
    <row r="171" spans="1:51" ht="12" customHeight="1">
      <c r="A171" s="322" t="s">
        <v>452</v>
      </c>
      <c r="B171" s="322" t="s">
        <v>213</v>
      </c>
      <c r="C171" s="322" t="s">
        <v>25</v>
      </c>
      <c r="D171" s="322" t="s">
        <v>26</v>
      </c>
      <c r="E171" s="322"/>
      <c r="F171" s="321">
        <v>148</v>
      </c>
      <c r="H171" s="1150" t="s">
        <v>1557</v>
      </c>
      <c r="I171" s="1151"/>
      <c r="J171" s="1148"/>
      <c r="K171" s="1145" t="s">
        <v>34</v>
      </c>
      <c r="L171" s="1145" t="s">
        <v>34</v>
      </c>
      <c r="M171" s="1145" t="s">
        <v>34</v>
      </c>
      <c r="N171" s="1145" t="s">
        <v>34</v>
      </c>
      <c r="O171" s="1145" t="s">
        <v>34</v>
      </c>
      <c r="P171" s="1145" t="s">
        <v>34</v>
      </c>
      <c r="Q171" s="1145" t="s">
        <v>34</v>
      </c>
      <c r="R171" s="1145" t="s">
        <v>34</v>
      </c>
      <c r="S171" s="1145" t="s">
        <v>34</v>
      </c>
      <c r="T171" s="1145" t="s">
        <v>34</v>
      </c>
      <c r="U171" s="1145" t="s">
        <v>34</v>
      </c>
      <c r="V171" s="1145" t="s">
        <v>34</v>
      </c>
      <c r="W171" s="1145" t="s">
        <v>34</v>
      </c>
      <c r="X171" s="1145" t="s">
        <v>34</v>
      </c>
      <c r="Y171" s="1145" t="s">
        <v>34</v>
      </c>
      <c r="Z171" s="1145" t="s">
        <v>34</v>
      </c>
      <c r="AA171" s="1145" t="s">
        <v>34</v>
      </c>
      <c r="AB171" s="1145" t="s">
        <v>34</v>
      </c>
      <c r="AC171" s="1145" t="s">
        <v>34</v>
      </c>
      <c r="AD171" s="1145" t="s">
        <v>34</v>
      </c>
      <c r="AE171" s="1145" t="s">
        <v>34</v>
      </c>
      <c r="AF171" s="1145" t="s">
        <v>34</v>
      </c>
      <c r="AG171" s="1145" t="s">
        <v>34</v>
      </c>
      <c r="AH171" s="1145" t="s">
        <v>34</v>
      </c>
      <c r="AI171" s="1145" t="s">
        <v>34</v>
      </c>
      <c r="AJ171" s="1145" t="s">
        <v>34</v>
      </c>
      <c r="AK171" s="1145" t="s">
        <v>34</v>
      </c>
      <c r="AL171" s="1145" t="s">
        <v>34</v>
      </c>
      <c r="AM171" s="1145" t="s">
        <v>34</v>
      </c>
      <c r="AN171" s="1145" t="s">
        <v>34</v>
      </c>
      <c r="AO171" s="1145" t="s">
        <v>34</v>
      </c>
      <c r="AP171" s="1145" t="s">
        <v>34</v>
      </c>
      <c r="AQ171" s="1145" t="s">
        <v>34</v>
      </c>
      <c r="AR171" s="1145" t="s">
        <v>34</v>
      </c>
      <c r="AS171" s="1145" t="s">
        <v>34</v>
      </c>
      <c r="AT171" s="1145" t="s">
        <v>34</v>
      </c>
      <c r="AU171" s="1145" t="s">
        <v>34</v>
      </c>
      <c r="AV171" s="1145" t="s">
        <v>34</v>
      </c>
      <c r="AW171" s="1145" t="s">
        <v>34</v>
      </c>
      <c r="AX171" s="1145" t="s">
        <v>34</v>
      </c>
      <c r="AY171" s="312"/>
    </row>
    <row r="172" spans="1:51" ht="12" customHeight="1">
      <c r="A172" s="322" t="s">
        <v>452</v>
      </c>
      <c r="B172" s="322" t="s">
        <v>213</v>
      </c>
      <c r="C172" s="322" t="s">
        <v>25</v>
      </c>
      <c r="D172" s="322" t="s">
        <v>26</v>
      </c>
      <c r="E172" s="322"/>
      <c r="F172" s="321">
        <v>149</v>
      </c>
      <c r="H172" s="1150" t="s">
        <v>1558</v>
      </c>
      <c r="I172" s="1151"/>
      <c r="J172" s="1148"/>
      <c r="K172" s="1144">
        <v>100</v>
      </c>
      <c r="L172" s="1144">
        <v>100</v>
      </c>
      <c r="M172" s="1144">
        <v>0</v>
      </c>
      <c r="N172" s="1144">
        <v>0</v>
      </c>
      <c r="O172" s="1144">
        <v>0</v>
      </c>
      <c r="P172" s="1144">
        <v>0</v>
      </c>
      <c r="Q172" s="1145" t="s">
        <v>34</v>
      </c>
      <c r="R172" s="1145" t="s">
        <v>34</v>
      </c>
      <c r="S172" s="1145" t="s">
        <v>34</v>
      </c>
      <c r="T172" s="1145" t="s">
        <v>34</v>
      </c>
      <c r="U172" s="1145" t="s">
        <v>34</v>
      </c>
      <c r="V172" s="1145" t="s">
        <v>34</v>
      </c>
      <c r="W172" s="1145" t="s">
        <v>34</v>
      </c>
      <c r="X172" s="1144">
        <v>0</v>
      </c>
      <c r="Y172" s="1145" t="s">
        <v>34</v>
      </c>
      <c r="Z172" s="1145" t="s">
        <v>34</v>
      </c>
      <c r="AA172" s="1145" t="s">
        <v>34</v>
      </c>
      <c r="AB172" s="1145" t="s">
        <v>34</v>
      </c>
      <c r="AC172" s="1145" t="s">
        <v>34</v>
      </c>
      <c r="AD172" s="1145" t="s">
        <v>34</v>
      </c>
      <c r="AE172" s="1145" t="s">
        <v>34</v>
      </c>
      <c r="AF172" s="1145" t="s">
        <v>34</v>
      </c>
      <c r="AG172" s="1145" t="s">
        <v>34</v>
      </c>
      <c r="AH172" s="1144">
        <v>0</v>
      </c>
      <c r="AI172" s="1144">
        <v>0</v>
      </c>
      <c r="AJ172" s="1145" t="s">
        <v>34</v>
      </c>
      <c r="AK172" s="1145" t="s">
        <v>34</v>
      </c>
      <c r="AL172" s="1145" t="s">
        <v>34</v>
      </c>
      <c r="AM172" s="1145" t="s">
        <v>34</v>
      </c>
      <c r="AN172" s="1145" t="s">
        <v>34</v>
      </c>
      <c r="AO172" s="1145" t="s">
        <v>34</v>
      </c>
      <c r="AP172" s="1145" t="s">
        <v>34</v>
      </c>
      <c r="AQ172" s="1145" t="s">
        <v>34</v>
      </c>
      <c r="AR172" s="1145" t="s">
        <v>34</v>
      </c>
      <c r="AS172" s="1145" t="s">
        <v>34</v>
      </c>
      <c r="AT172" s="1145" t="s">
        <v>34</v>
      </c>
      <c r="AU172" s="1145" t="s">
        <v>34</v>
      </c>
      <c r="AV172" s="1145" t="s">
        <v>34</v>
      </c>
      <c r="AW172" s="1145" t="s">
        <v>34</v>
      </c>
      <c r="AX172" s="1144">
        <v>0</v>
      </c>
      <c r="AY172" s="312"/>
    </row>
    <row r="173" spans="1:51" ht="12" customHeight="1">
      <c r="A173" s="322" t="s">
        <v>452</v>
      </c>
      <c r="B173" s="322" t="s">
        <v>213</v>
      </c>
      <c r="C173" s="322" t="s">
        <v>25</v>
      </c>
      <c r="D173" s="322" t="s">
        <v>26</v>
      </c>
      <c r="E173" s="322"/>
      <c r="F173" s="321">
        <v>150</v>
      </c>
      <c r="H173" s="1150" t="s">
        <v>1559</v>
      </c>
      <c r="I173" s="1151"/>
      <c r="J173" s="1148"/>
      <c r="K173" s="1144">
        <v>100</v>
      </c>
      <c r="L173" s="1144">
        <v>100</v>
      </c>
      <c r="M173" s="1144">
        <v>100</v>
      </c>
      <c r="N173" s="1145" t="s">
        <v>34</v>
      </c>
      <c r="O173" s="1144">
        <v>0</v>
      </c>
      <c r="P173" s="1144">
        <v>0</v>
      </c>
      <c r="Q173" s="1145" t="s">
        <v>34</v>
      </c>
      <c r="R173" s="1145" t="s">
        <v>34</v>
      </c>
      <c r="S173" s="1145" t="s">
        <v>34</v>
      </c>
      <c r="T173" s="1145" t="s">
        <v>34</v>
      </c>
      <c r="U173" s="1144">
        <v>0</v>
      </c>
      <c r="V173" s="1145" t="s">
        <v>34</v>
      </c>
      <c r="W173" s="1144">
        <v>0</v>
      </c>
      <c r="X173" s="1144">
        <v>100</v>
      </c>
      <c r="Y173" s="1144">
        <v>0</v>
      </c>
      <c r="Z173" s="1144">
        <v>0</v>
      </c>
      <c r="AA173" s="1145" t="s">
        <v>34</v>
      </c>
      <c r="AB173" s="1145" t="s">
        <v>34</v>
      </c>
      <c r="AC173" s="1145" t="s">
        <v>34</v>
      </c>
      <c r="AD173" s="1145" t="s">
        <v>34</v>
      </c>
      <c r="AE173" s="1144">
        <v>0</v>
      </c>
      <c r="AF173" s="1144">
        <v>0</v>
      </c>
      <c r="AG173" s="1145" t="s">
        <v>34</v>
      </c>
      <c r="AH173" s="1145" t="s">
        <v>34</v>
      </c>
      <c r="AI173" s="1145" t="s">
        <v>34</v>
      </c>
      <c r="AJ173" s="1145" t="s">
        <v>34</v>
      </c>
      <c r="AK173" s="1145" t="s">
        <v>34</v>
      </c>
      <c r="AL173" s="1145" t="s">
        <v>34</v>
      </c>
      <c r="AM173" s="1145" t="s">
        <v>34</v>
      </c>
      <c r="AN173" s="1145" t="s">
        <v>34</v>
      </c>
      <c r="AO173" s="1145" t="s">
        <v>34</v>
      </c>
      <c r="AP173" s="1145" t="s">
        <v>34</v>
      </c>
      <c r="AQ173" s="1145" t="s">
        <v>34</v>
      </c>
      <c r="AR173" s="1145" t="s">
        <v>34</v>
      </c>
      <c r="AS173" s="1145" t="s">
        <v>34</v>
      </c>
      <c r="AT173" s="1145" t="s">
        <v>34</v>
      </c>
      <c r="AU173" s="1145" t="s">
        <v>34</v>
      </c>
      <c r="AV173" s="1144">
        <v>0</v>
      </c>
      <c r="AW173" s="1145" t="s">
        <v>34</v>
      </c>
      <c r="AX173" s="1144">
        <v>0</v>
      </c>
      <c r="AY173" s="312"/>
    </row>
    <row r="174" spans="1:51" ht="12" customHeight="1">
      <c r="A174" s="322" t="s">
        <v>452</v>
      </c>
      <c r="B174" s="322" t="s">
        <v>213</v>
      </c>
      <c r="C174" s="322" t="s">
        <v>25</v>
      </c>
      <c r="D174" s="322" t="s">
        <v>26</v>
      </c>
      <c r="E174" s="322"/>
      <c r="F174" s="321">
        <v>151</v>
      </c>
      <c r="H174" s="1150" t="s">
        <v>1560</v>
      </c>
      <c r="I174" s="1151"/>
      <c r="J174" s="1148"/>
      <c r="K174" s="1144">
        <v>0</v>
      </c>
      <c r="L174" s="1144">
        <v>0</v>
      </c>
      <c r="M174" s="1144">
        <v>0</v>
      </c>
      <c r="N174" s="1145" t="s">
        <v>34</v>
      </c>
      <c r="O174" s="1144">
        <v>0</v>
      </c>
      <c r="P174" s="1144">
        <v>0</v>
      </c>
      <c r="Q174" s="1145" t="s">
        <v>34</v>
      </c>
      <c r="R174" s="1145" t="s">
        <v>34</v>
      </c>
      <c r="S174" s="1145" t="s">
        <v>34</v>
      </c>
      <c r="T174" s="1145" t="s">
        <v>34</v>
      </c>
      <c r="U174" s="1145" t="s">
        <v>34</v>
      </c>
      <c r="V174" s="1145" t="s">
        <v>34</v>
      </c>
      <c r="W174" s="1145" t="s">
        <v>34</v>
      </c>
      <c r="X174" s="1145" t="s">
        <v>34</v>
      </c>
      <c r="Y174" s="1145" t="s">
        <v>34</v>
      </c>
      <c r="Z174" s="1145" t="s">
        <v>34</v>
      </c>
      <c r="AA174" s="1145" t="s">
        <v>34</v>
      </c>
      <c r="AB174" s="1145" t="s">
        <v>34</v>
      </c>
      <c r="AC174" s="1145" t="s">
        <v>34</v>
      </c>
      <c r="AD174" s="1145" t="s">
        <v>34</v>
      </c>
      <c r="AE174" s="1145" t="s">
        <v>34</v>
      </c>
      <c r="AF174" s="1145" t="s">
        <v>34</v>
      </c>
      <c r="AG174" s="1145" t="s">
        <v>34</v>
      </c>
      <c r="AH174" s="1145" t="s">
        <v>34</v>
      </c>
      <c r="AI174" s="1145" t="s">
        <v>34</v>
      </c>
      <c r="AJ174" s="1145" t="s">
        <v>34</v>
      </c>
      <c r="AK174" s="1145" t="s">
        <v>34</v>
      </c>
      <c r="AL174" s="1145" t="s">
        <v>34</v>
      </c>
      <c r="AM174" s="1145" t="s">
        <v>34</v>
      </c>
      <c r="AN174" s="1145" t="s">
        <v>34</v>
      </c>
      <c r="AO174" s="1145" t="s">
        <v>34</v>
      </c>
      <c r="AP174" s="1145" t="s">
        <v>34</v>
      </c>
      <c r="AQ174" s="1145" t="s">
        <v>34</v>
      </c>
      <c r="AR174" s="1145" t="s">
        <v>34</v>
      </c>
      <c r="AS174" s="1145" t="s">
        <v>34</v>
      </c>
      <c r="AT174" s="1145" t="s">
        <v>34</v>
      </c>
      <c r="AU174" s="1145" t="s">
        <v>34</v>
      </c>
      <c r="AV174" s="1145" t="s">
        <v>34</v>
      </c>
      <c r="AW174" s="1145" t="s">
        <v>34</v>
      </c>
      <c r="AX174" s="1144">
        <v>0</v>
      </c>
      <c r="AY174" s="312"/>
    </row>
    <row r="175" spans="1:51" ht="12" customHeight="1">
      <c r="A175" s="322" t="s">
        <v>452</v>
      </c>
      <c r="B175" s="322" t="s">
        <v>213</v>
      </c>
      <c r="C175" s="322" t="s">
        <v>25</v>
      </c>
      <c r="D175" s="322" t="s">
        <v>26</v>
      </c>
      <c r="E175" s="322"/>
      <c r="F175" s="321">
        <v>152</v>
      </c>
      <c r="H175" s="1150" t="s">
        <v>1561</v>
      </c>
      <c r="I175" s="1151"/>
      <c r="J175" s="1148"/>
      <c r="K175" s="1144">
        <v>100</v>
      </c>
      <c r="L175" s="1144">
        <v>100</v>
      </c>
      <c r="M175" s="1144">
        <v>100</v>
      </c>
      <c r="N175" s="1144">
        <v>100</v>
      </c>
      <c r="O175" s="1145" t="s">
        <v>34</v>
      </c>
      <c r="P175" s="1145" t="s">
        <v>34</v>
      </c>
      <c r="Q175" s="1145" t="s">
        <v>34</v>
      </c>
      <c r="R175" s="1145" t="s">
        <v>34</v>
      </c>
      <c r="S175" s="1145" t="s">
        <v>34</v>
      </c>
      <c r="T175" s="1145" t="s">
        <v>34</v>
      </c>
      <c r="U175" s="1145" t="s">
        <v>34</v>
      </c>
      <c r="V175" s="1145" t="s">
        <v>34</v>
      </c>
      <c r="W175" s="1145" t="s">
        <v>34</v>
      </c>
      <c r="X175" s="1145" t="s">
        <v>34</v>
      </c>
      <c r="Y175" s="1145" t="s">
        <v>34</v>
      </c>
      <c r="Z175" s="1145" t="s">
        <v>34</v>
      </c>
      <c r="AA175" s="1145" t="s">
        <v>34</v>
      </c>
      <c r="AB175" s="1145" t="s">
        <v>34</v>
      </c>
      <c r="AC175" s="1145" t="s">
        <v>34</v>
      </c>
      <c r="AD175" s="1145" t="s">
        <v>34</v>
      </c>
      <c r="AE175" s="1145" t="s">
        <v>34</v>
      </c>
      <c r="AF175" s="1145" t="s">
        <v>34</v>
      </c>
      <c r="AG175" s="1145" t="s">
        <v>34</v>
      </c>
      <c r="AH175" s="1145" t="s">
        <v>34</v>
      </c>
      <c r="AI175" s="1145" t="s">
        <v>34</v>
      </c>
      <c r="AJ175" s="1145" t="s">
        <v>34</v>
      </c>
      <c r="AK175" s="1145" t="s">
        <v>34</v>
      </c>
      <c r="AL175" s="1145" t="s">
        <v>34</v>
      </c>
      <c r="AM175" s="1145" t="s">
        <v>34</v>
      </c>
      <c r="AN175" s="1145" t="s">
        <v>34</v>
      </c>
      <c r="AO175" s="1145" t="s">
        <v>34</v>
      </c>
      <c r="AP175" s="1145" t="s">
        <v>34</v>
      </c>
      <c r="AQ175" s="1145" t="s">
        <v>34</v>
      </c>
      <c r="AR175" s="1145" t="s">
        <v>34</v>
      </c>
      <c r="AS175" s="1145" t="s">
        <v>34</v>
      </c>
      <c r="AT175" s="1145" t="s">
        <v>34</v>
      </c>
      <c r="AU175" s="1145" t="s">
        <v>34</v>
      </c>
      <c r="AV175" s="1145" t="s">
        <v>34</v>
      </c>
      <c r="AW175" s="1144">
        <v>100</v>
      </c>
      <c r="AX175" s="1144">
        <v>100</v>
      </c>
      <c r="AY175" s="312"/>
    </row>
    <row r="176" spans="1:51" ht="12" customHeight="1">
      <c r="A176" s="322" t="s">
        <v>452</v>
      </c>
      <c r="B176" s="322" t="s">
        <v>213</v>
      </c>
      <c r="C176" s="322" t="s">
        <v>25</v>
      </c>
      <c r="D176" s="322" t="s">
        <v>26</v>
      </c>
      <c r="E176" s="322"/>
      <c r="F176" s="321">
        <v>153</v>
      </c>
      <c r="H176" s="1150" t="s">
        <v>1562</v>
      </c>
      <c r="I176" s="1151" t="s">
        <v>1535</v>
      </c>
      <c r="J176" s="1148"/>
      <c r="K176" s="1144">
        <v>100</v>
      </c>
      <c r="L176" s="1144">
        <v>100</v>
      </c>
      <c r="M176" s="1144">
        <v>0</v>
      </c>
      <c r="N176" s="1144">
        <v>0</v>
      </c>
      <c r="O176" s="1144">
        <v>0</v>
      </c>
      <c r="P176" s="1144">
        <v>0</v>
      </c>
      <c r="Q176" s="1145" t="s">
        <v>34</v>
      </c>
      <c r="R176" s="1145" t="s">
        <v>34</v>
      </c>
      <c r="S176" s="1145" t="s">
        <v>34</v>
      </c>
      <c r="T176" s="1145" t="s">
        <v>34</v>
      </c>
      <c r="U176" s="1145" t="s">
        <v>34</v>
      </c>
      <c r="V176" s="1145" t="s">
        <v>34</v>
      </c>
      <c r="W176" s="1145" t="s">
        <v>34</v>
      </c>
      <c r="X176" s="1144">
        <v>0</v>
      </c>
      <c r="Y176" s="1144">
        <v>0</v>
      </c>
      <c r="Z176" s="1144">
        <v>0</v>
      </c>
      <c r="AA176" s="1145" t="s">
        <v>34</v>
      </c>
      <c r="AB176" s="1145" t="s">
        <v>34</v>
      </c>
      <c r="AC176" s="1145" t="s">
        <v>34</v>
      </c>
      <c r="AD176" s="1145" t="s">
        <v>34</v>
      </c>
      <c r="AE176" s="1145" t="s">
        <v>34</v>
      </c>
      <c r="AF176" s="1145" t="s">
        <v>34</v>
      </c>
      <c r="AG176" s="1145" t="s">
        <v>34</v>
      </c>
      <c r="AH176" s="1144">
        <v>0</v>
      </c>
      <c r="AI176" s="1144">
        <v>0</v>
      </c>
      <c r="AJ176" s="1145" t="s">
        <v>34</v>
      </c>
      <c r="AK176" s="1145" t="s">
        <v>34</v>
      </c>
      <c r="AL176" s="1145" t="s">
        <v>34</v>
      </c>
      <c r="AM176" s="1145" t="s">
        <v>34</v>
      </c>
      <c r="AN176" s="1145" t="s">
        <v>34</v>
      </c>
      <c r="AO176" s="1145" t="s">
        <v>34</v>
      </c>
      <c r="AP176" s="1145" t="s">
        <v>34</v>
      </c>
      <c r="AQ176" s="1145" t="s">
        <v>34</v>
      </c>
      <c r="AR176" s="1145" t="s">
        <v>34</v>
      </c>
      <c r="AS176" s="1145" t="s">
        <v>34</v>
      </c>
      <c r="AT176" s="1145" t="s">
        <v>34</v>
      </c>
      <c r="AU176" s="1145" t="s">
        <v>34</v>
      </c>
      <c r="AV176" s="1144">
        <v>0</v>
      </c>
      <c r="AW176" s="1144">
        <v>0</v>
      </c>
      <c r="AX176" s="1144">
        <v>100</v>
      </c>
      <c r="AY176" s="312"/>
    </row>
    <row r="177" spans="1:51" ht="12" customHeight="1">
      <c r="A177" s="322" t="s">
        <v>452</v>
      </c>
      <c r="B177" s="322" t="s">
        <v>213</v>
      </c>
      <c r="C177" s="322" t="s">
        <v>25</v>
      </c>
      <c r="D177" s="322" t="s">
        <v>26</v>
      </c>
      <c r="E177" s="322"/>
      <c r="F177" s="321">
        <v>154</v>
      </c>
      <c r="H177" s="1150" t="s">
        <v>1563</v>
      </c>
      <c r="I177" s="1151" t="s">
        <v>1564</v>
      </c>
      <c r="J177" s="1148"/>
      <c r="K177" s="1144">
        <v>0</v>
      </c>
      <c r="L177" s="1145" t="s">
        <v>34</v>
      </c>
      <c r="M177" s="1145" t="s">
        <v>34</v>
      </c>
      <c r="N177" s="1145" t="s">
        <v>34</v>
      </c>
      <c r="O177" s="1145" t="s">
        <v>34</v>
      </c>
      <c r="P177" s="1145" t="s">
        <v>34</v>
      </c>
      <c r="Q177" s="1145" t="s">
        <v>34</v>
      </c>
      <c r="R177" s="1145" t="s">
        <v>34</v>
      </c>
      <c r="S177" s="1145" t="s">
        <v>34</v>
      </c>
      <c r="T177" s="1145" t="s">
        <v>34</v>
      </c>
      <c r="U177" s="1145" t="s">
        <v>34</v>
      </c>
      <c r="V177" s="1145" t="s">
        <v>34</v>
      </c>
      <c r="W177" s="1145" t="s">
        <v>34</v>
      </c>
      <c r="X177" s="1145" t="s">
        <v>34</v>
      </c>
      <c r="Y177" s="1145" t="s">
        <v>34</v>
      </c>
      <c r="Z177" s="1145" t="s">
        <v>34</v>
      </c>
      <c r="AA177" s="1145" t="s">
        <v>34</v>
      </c>
      <c r="AB177" s="1145" t="s">
        <v>34</v>
      </c>
      <c r="AC177" s="1145" t="s">
        <v>34</v>
      </c>
      <c r="AD177" s="1145" t="s">
        <v>34</v>
      </c>
      <c r="AE177" s="1145" t="s">
        <v>34</v>
      </c>
      <c r="AF177" s="1145" t="s">
        <v>34</v>
      </c>
      <c r="AG177" s="1145" t="s">
        <v>34</v>
      </c>
      <c r="AH177" s="1145" t="s">
        <v>34</v>
      </c>
      <c r="AI177" s="1145" t="s">
        <v>34</v>
      </c>
      <c r="AJ177" s="1145" t="s">
        <v>34</v>
      </c>
      <c r="AK177" s="1145" t="s">
        <v>34</v>
      </c>
      <c r="AL177" s="1145" t="s">
        <v>34</v>
      </c>
      <c r="AM177" s="1145" t="s">
        <v>34</v>
      </c>
      <c r="AN177" s="1145" t="s">
        <v>34</v>
      </c>
      <c r="AO177" s="1145" t="s">
        <v>34</v>
      </c>
      <c r="AP177" s="1145" t="s">
        <v>34</v>
      </c>
      <c r="AQ177" s="1145" t="s">
        <v>34</v>
      </c>
      <c r="AR177" s="1145" t="s">
        <v>34</v>
      </c>
      <c r="AS177" s="1145" t="s">
        <v>34</v>
      </c>
      <c r="AT177" s="1145" t="s">
        <v>34</v>
      </c>
      <c r="AU177" s="1145" t="s">
        <v>34</v>
      </c>
      <c r="AV177" s="1144">
        <v>0</v>
      </c>
      <c r="AW177" s="1145" t="s">
        <v>34</v>
      </c>
      <c r="AX177" s="1145" t="s">
        <v>34</v>
      </c>
      <c r="AY177" s="312"/>
    </row>
    <row r="178" spans="1:51" ht="6" customHeight="1">
      <c r="F178" s="316"/>
      <c r="H178" s="318"/>
      <c r="I178" s="318"/>
      <c r="J178" s="320"/>
      <c r="K178" s="319"/>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2"/>
    </row>
    <row r="179" spans="1:51" ht="6" customHeight="1">
      <c r="F179" s="316"/>
      <c r="H179" s="312"/>
      <c r="I179" s="312"/>
      <c r="J179" s="312"/>
      <c r="K179" s="312"/>
      <c r="L179" s="312"/>
      <c r="M179" s="312"/>
      <c r="N179" s="312"/>
      <c r="O179" s="312"/>
      <c r="P179" s="312"/>
      <c r="Q179" s="312"/>
      <c r="R179" s="312"/>
      <c r="S179" s="312"/>
      <c r="T179" s="312"/>
      <c r="U179" s="312"/>
      <c r="V179" s="312"/>
      <c r="W179" s="312"/>
      <c r="X179" s="312"/>
      <c r="Y179" s="312"/>
      <c r="Z179" s="312"/>
      <c r="AA179" s="312"/>
      <c r="AB179" s="312"/>
      <c r="AC179" s="312"/>
      <c r="AD179" s="312"/>
      <c r="AE179" s="312"/>
      <c r="AF179" s="312"/>
      <c r="AG179" s="312"/>
      <c r="AH179" s="312"/>
      <c r="AI179" s="312"/>
      <c r="AJ179" s="312"/>
      <c r="AK179" s="312"/>
      <c r="AL179" s="312"/>
      <c r="AM179" s="312"/>
      <c r="AN179" s="312"/>
      <c r="AO179" s="312"/>
      <c r="AP179" s="312"/>
      <c r="AQ179" s="312"/>
      <c r="AR179" s="312"/>
      <c r="AS179" s="312"/>
      <c r="AT179" s="312"/>
      <c r="AU179" s="312"/>
      <c r="AV179" s="312"/>
      <c r="AW179" s="312"/>
      <c r="AX179" s="312"/>
      <c r="AY179" s="312"/>
    </row>
    <row r="180" spans="1:51" ht="12" customHeight="1">
      <c r="F180" s="316"/>
      <c r="H180" s="317" t="s">
        <v>451</v>
      </c>
      <c r="I180" s="312"/>
      <c r="J180" s="312"/>
      <c r="K180" s="315" t="s">
        <v>450</v>
      </c>
      <c r="L180" s="312"/>
      <c r="M180" s="312"/>
      <c r="N180" s="312"/>
      <c r="O180" s="312"/>
      <c r="P180" s="312"/>
      <c r="Q180" s="312"/>
      <c r="R180" s="312"/>
      <c r="S180" s="312"/>
      <c r="T180" s="312"/>
      <c r="U180" s="312"/>
      <c r="V180" s="312"/>
      <c r="W180" s="312"/>
      <c r="X180" s="312"/>
      <c r="Y180" s="312"/>
      <c r="Z180" s="312"/>
      <c r="AA180" s="312"/>
      <c r="AB180" s="312"/>
      <c r="AC180" s="312"/>
      <c r="AD180" s="312"/>
      <c r="AE180" s="312"/>
      <c r="AF180" s="312"/>
      <c r="AG180" s="312"/>
      <c r="AH180" s="312"/>
      <c r="AI180" s="312"/>
      <c r="AJ180" s="312"/>
      <c r="AK180" s="312"/>
      <c r="AL180" s="312"/>
      <c r="AM180" s="312"/>
      <c r="AN180" s="312"/>
      <c r="AO180" s="312"/>
      <c r="AP180" s="312"/>
      <c r="AQ180" s="312"/>
      <c r="AR180" s="312"/>
      <c r="AS180" s="312"/>
      <c r="AT180" s="312"/>
      <c r="AU180" s="312"/>
      <c r="AV180" s="312"/>
      <c r="AW180" s="312"/>
      <c r="AX180" s="312"/>
      <c r="AY180" s="312"/>
    </row>
    <row r="181" spans="1:51" ht="12" customHeight="1">
      <c r="F181" s="316"/>
      <c r="H181" s="317" t="s">
        <v>449</v>
      </c>
      <c r="I181" s="312"/>
      <c r="J181" s="312"/>
      <c r="K181" s="315" t="s">
        <v>448</v>
      </c>
      <c r="L181" s="312"/>
      <c r="M181" s="312"/>
      <c r="N181" s="312"/>
      <c r="O181" s="312"/>
      <c r="P181" s="312"/>
      <c r="Q181" s="312"/>
      <c r="R181" s="312"/>
      <c r="S181" s="312"/>
      <c r="T181" s="312"/>
      <c r="U181" s="312"/>
      <c r="V181" s="312"/>
      <c r="W181" s="312"/>
      <c r="X181" s="312"/>
      <c r="Y181" s="312"/>
      <c r="Z181" s="312"/>
      <c r="AA181" s="312"/>
      <c r="AB181" s="312"/>
      <c r="AC181" s="312"/>
      <c r="AD181" s="312"/>
      <c r="AE181" s="312"/>
      <c r="AF181" s="312"/>
      <c r="AG181" s="312"/>
      <c r="AH181" s="312"/>
      <c r="AI181" s="312"/>
      <c r="AJ181" s="312"/>
      <c r="AK181" s="312"/>
      <c r="AL181" s="312"/>
      <c r="AM181" s="312"/>
      <c r="AN181" s="312"/>
      <c r="AO181" s="312"/>
      <c r="AP181" s="312"/>
      <c r="AQ181" s="312"/>
      <c r="AR181" s="312"/>
      <c r="AS181" s="312"/>
      <c r="AT181" s="312"/>
      <c r="AU181" s="312"/>
      <c r="AV181" s="312"/>
      <c r="AW181" s="312"/>
      <c r="AX181" s="312"/>
      <c r="AY181" s="312"/>
    </row>
    <row r="182" spans="1:51" ht="12" customHeight="1">
      <c r="F182" s="316"/>
      <c r="H182" s="317" t="s">
        <v>447</v>
      </c>
      <c r="I182" s="312"/>
      <c r="J182" s="312"/>
      <c r="K182" s="315" t="s">
        <v>446</v>
      </c>
      <c r="L182" s="312"/>
      <c r="M182" s="312"/>
      <c r="N182" s="312"/>
      <c r="O182" s="312"/>
      <c r="P182" s="312"/>
      <c r="Q182" s="312"/>
      <c r="R182" s="312"/>
      <c r="S182" s="312"/>
      <c r="T182" s="312"/>
      <c r="U182" s="312"/>
      <c r="V182" s="312"/>
      <c r="W182" s="312"/>
      <c r="X182" s="312"/>
      <c r="Y182" s="312"/>
      <c r="Z182" s="312"/>
      <c r="AA182" s="312"/>
      <c r="AB182" s="312"/>
      <c r="AC182" s="312"/>
      <c r="AD182" s="312"/>
      <c r="AE182" s="312"/>
      <c r="AF182" s="312"/>
      <c r="AG182" s="312"/>
      <c r="AH182" s="312"/>
      <c r="AI182" s="312"/>
      <c r="AJ182" s="312"/>
      <c r="AK182" s="312"/>
      <c r="AL182" s="312"/>
      <c r="AM182" s="312"/>
      <c r="AN182" s="312"/>
      <c r="AO182" s="312"/>
      <c r="AP182" s="312"/>
      <c r="AQ182" s="312"/>
      <c r="AR182" s="312"/>
      <c r="AS182" s="312"/>
      <c r="AT182" s="312"/>
      <c r="AU182" s="312"/>
      <c r="AV182" s="312"/>
      <c r="AW182" s="312"/>
      <c r="AX182" s="312"/>
      <c r="AY182" s="312"/>
    </row>
    <row r="183" spans="1:51" ht="12" customHeight="1">
      <c r="F183" s="316"/>
      <c r="H183" s="317"/>
      <c r="I183" s="312"/>
      <c r="J183" s="312"/>
      <c r="K183" s="315"/>
      <c r="L183" s="312"/>
      <c r="M183" s="312"/>
      <c r="N183" s="312"/>
      <c r="O183" s="312"/>
      <c r="P183" s="312"/>
      <c r="Q183" s="312"/>
      <c r="R183" s="312"/>
      <c r="S183" s="312"/>
      <c r="T183" s="312"/>
      <c r="U183" s="312"/>
      <c r="V183" s="312"/>
      <c r="W183" s="312"/>
      <c r="X183" s="312"/>
      <c r="Y183" s="312"/>
      <c r="Z183" s="312"/>
      <c r="AA183" s="312"/>
      <c r="AB183" s="312"/>
      <c r="AC183" s="312"/>
      <c r="AD183" s="312"/>
      <c r="AE183" s="312"/>
      <c r="AF183" s="312"/>
      <c r="AG183" s="312"/>
      <c r="AH183" s="312"/>
      <c r="AI183" s="312"/>
      <c r="AJ183" s="312"/>
      <c r="AK183" s="312"/>
      <c r="AL183" s="312"/>
      <c r="AM183" s="312"/>
      <c r="AN183" s="312"/>
      <c r="AO183" s="312"/>
      <c r="AP183" s="312"/>
      <c r="AQ183" s="312"/>
      <c r="AR183" s="312"/>
      <c r="AS183" s="312"/>
      <c r="AT183" s="312"/>
      <c r="AU183" s="312"/>
      <c r="AV183" s="312"/>
      <c r="AW183" s="312"/>
      <c r="AX183" s="312"/>
      <c r="AY183" s="312"/>
    </row>
    <row r="184" spans="1:51" ht="12" customHeight="1">
      <c r="F184" s="316"/>
      <c r="H184" s="186" t="s">
        <v>445</v>
      </c>
      <c r="I184" s="312"/>
      <c r="J184" s="312"/>
      <c r="K184" s="315"/>
      <c r="L184" s="312"/>
      <c r="M184" s="312"/>
      <c r="N184" s="312"/>
      <c r="O184" s="312"/>
      <c r="P184" s="312"/>
      <c r="Q184" s="312"/>
      <c r="R184" s="312"/>
      <c r="S184" s="312"/>
      <c r="T184" s="312"/>
      <c r="U184" s="312"/>
      <c r="V184" s="312"/>
      <c r="W184" s="312"/>
      <c r="X184" s="312"/>
      <c r="Y184" s="312"/>
      <c r="Z184" s="312"/>
      <c r="AA184" s="312"/>
      <c r="AB184" s="312"/>
      <c r="AC184" s="312"/>
      <c r="AD184" s="312"/>
      <c r="AE184" s="312"/>
      <c r="AF184" s="312"/>
      <c r="AG184" s="312"/>
      <c r="AH184" s="312"/>
      <c r="AI184" s="312"/>
      <c r="AJ184" s="312"/>
      <c r="AK184" s="312"/>
      <c r="AL184" s="312"/>
      <c r="AM184" s="312"/>
      <c r="AN184" s="312"/>
      <c r="AO184" s="312"/>
      <c r="AP184" s="312"/>
      <c r="AQ184" s="312"/>
      <c r="AR184" s="312"/>
      <c r="AS184" s="312"/>
      <c r="AT184" s="312"/>
      <c r="AU184" s="312"/>
      <c r="AV184" s="312"/>
      <c r="AW184" s="312"/>
      <c r="AX184" s="312"/>
      <c r="AY184" s="312"/>
    </row>
    <row r="185" spans="1:51" ht="12" customHeight="1">
      <c r="F185" s="316"/>
      <c r="H185" s="186" t="s">
        <v>444</v>
      </c>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312"/>
      <c r="AE185" s="312"/>
      <c r="AF185" s="312"/>
      <c r="AG185" s="312"/>
      <c r="AH185" s="312"/>
      <c r="AI185" s="312"/>
      <c r="AJ185" s="312"/>
      <c r="AK185" s="312"/>
      <c r="AL185" s="312"/>
      <c r="AM185" s="312"/>
      <c r="AN185" s="312"/>
      <c r="AO185" s="312"/>
      <c r="AP185" s="312"/>
      <c r="AQ185" s="312"/>
      <c r="AR185" s="312"/>
      <c r="AS185" s="312"/>
      <c r="AT185" s="312"/>
      <c r="AU185" s="312"/>
      <c r="AV185" s="312"/>
      <c r="AW185" s="312"/>
      <c r="AX185" s="312"/>
      <c r="AY185" s="312"/>
    </row>
    <row r="186" spans="1:51" ht="12" customHeight="1">
      <c r="F186" s="316"/>
      <c r="H186" s="186" t="s">
        <v>443</v>
      </c>
      <c r="I186" s="312"/>
      <c r="J186" s="312"/>
      <c r="K186" s="312"/>
      <c r="L186" s="312"/>
      <c r="M186" s="312"/>
      <c r="N186" s="312"/>
      <c r="O186" s="312"/>
      <c r="P186" s="312"/>
      <c r="Q186" s="312"/>
      <c r="R186" s="312"/>
      <c r="S186" s="312"/>
      <c r="T186" s="312"/>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row>
    <row r="187" spans="1:51" ht="12" customHeight="1">
      <c r="F187" s="316"/>
      <c r="H187" s="315" t="s">
        <v>442</v>
      </c>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2"/>
      <c r="AN187" s="312"/>
      <c r="AO187" s="312"/>
      <c r="AP187" s="312"/>
      <c r="AQ187" s="312"/>
      <c r="AR187" s="312"/>
      <c r="AS187" s="312"/>
      <c r="AT187" s="312"/>
      <c r="AU187" s="312"/>
      <c r="AV187" s="312"/>
      <c r="AW187" s="312"/>
      <c r="AX187" s="312"/>
      <c r="AY187" s="312"/>
    </row>
    <row r="188" spans="1:51" ht="12" customHeight="1">
      <c r="F188" s="316"/>
      <c r="H188" s="315" t="s">
        <v>441</v>
      </c>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c r="AF188" s="312"/>
      <c r="AG188" s="312"/>
      <c r="AH188" s="312"/>
      <c r="AI188" s="312"/>
      <c r="AJ188" s="312"/>
      <c r="AK188" s="312"/>
      <c r="AL188" s="312"/>
      <c r="AM188" s="312"/>
      <c r="AN188" s="312"/>
      <c r="AO188" s="312"/>
      <c r="AP188" s="312"/>
      <c r="AQ188" s="312"/>
      <c r="AR188" s="312"/>
      <c r="AS188" s="312"/>
      <c r="AT188" s="312"/>
      <c r="AU188" s="312"/>
      <c r="AV188" s="312"/>
      <c r="AW188" s="312"/>
      <c r="AX188" s="312"/>
      <c r="AY188" s="312"/>
    </row>
    <row r="189" spans="1:51" ht="12" customHeight="1">
      <c r="F189" s="316"/>
      <c r="H189" s="315" t="s">
        <v>440</v>
      </c>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2"/>
      <c r="AN189" s="312"/>
      <c r="AO189" s="312"/>
      <c r="AP189" s="312"/>
      <c r="AQ189" s="312"/>
      <c r="AR189" s="312"/>
      <c r="AS189" s="312"/>
      <c r="AT189" s="312"/>
      <c r="AU189" s="312"/>
      <c r="AV189" s="312"/>
      <c r="AW189" s="312"/>
      <c r="AX189" s="312"/>
      <c r="AY189" s="312"/>
    </row>
    <row r="190" spans="1:51" ht="12" customHeight="1">
      <c r="F190" s="316"/>
      <c r="H190" s="315" t="s">
        <v>439</v>
      </c>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2"/>
      <c r="AY190" s="312"/>
    </row>
    <row r="191" spans="1:51" ht="12" customHeight="1">
      <c r="F191" s="316"/>
      <c r="H191" s="315" t="s">
        <v>438</v>
      </c>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2"/>
      <c r="AN191" s="312"/>
      <c r="AO191" s="312"/>
      <c r="AP191" s="312"/>
      <c r="AQ191" s="312"/>
      <c r="AR191" s="312"/>
      <c r="AS191" s="312"/>
      <c r="AT191" s="312"/>
      <c r="AU191" s="312"/>
      <c r="AV191" s="312"/>
      <c r="AW191" s="312"/>
      <c r="AX191" s="312"/>
      <c r="AY191" s="312"/>
    </row>
    <row r="192" spans="1:51" ht="12" customHeight="1">
      <c r="F192" s="316"/>
      <c r="H192" s="315" t="s">
        <v>437</v>
      </c>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312"/>
      <c r="AR192" s="312"/>
      <c r="AS192" s="312"/>
      <c r="AT192" s="312"/>
      <c r="AU192" s="312"/>
      <c r="AV192" s="312"/>
      <c r="AW192" s="312"/>
      <c r="AX192" s="312"/>
      <c r="AY192" s="312"/>
    </row>
    <row r="193" spans="6:51" ht="12" customHeight="1">
      <c r="F193" s="314"/>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2"/>
      <c r="AN193" s="312"/>
      <c r="AO193" s="312"/>
      <c r="AP193" s="312"/>
      <c r="AQ193" s="312"/>
      <c r="AR193" s="312"/>
      <c r="AS193" s="312"/>
      <c r="AT193" s="312"/>
      <c r="AU193" s="312"/>
      <c r="AV193" s="312"/>
      <c r="AW193" s="312"/>
      <c r="AX193" s="312"/>
      <c r="AY193" s="312"/>
    </row>
  </sheetData>
  <mergeCells count="53">
    <mergeCell ref="N17:N20"/>
    <mergeCell ref="P17:P20"/>
    <mergeCell ref="Q17:Q20"/>
    <mergeCell ref="S17:S20"/>
    <mergeCell ref="T17:T20"/>
    <mergeCell ref="AG12:AG13"/>
    <mergeCell ref="AI12:AI13"/>
    <mergeCell ref="AX15:AX20"/>
    <mergeCell ref="AO16:AO20"/>
    <mergeCell ref="AT16:AT20"/>
    <mergeCell ref="AG15:AG20"/>
    <mergeCell ref="AS17:AS20"/>
    <mergeCell ref="AU17:AU20"/>
    <mergeCell ref="AW17:AW20"/>
    <mergeCell ref="AV18:AV20"/>
    <mergeCell ref="AR15:AR20"/>
    <mergeCell ref="AI15:AI20"/>
    <mergeCell ref="AJ15:AJ20"/>
    <mergeCell ref="AK15:AK20"/>
    <mergeCell ref="AN15:AN20"/>
    <mergeCell ref="AX9:AX12"/>
    <mergeCell ref="H9:J14"/>
    <mergeCell ref="AW9:AW10"/>
    <mergeCell ref="AJ12:AJ13"/>
    <mergeCell ref="AQ15:AQ20"/>
    <mergeCell ref="AO12:AO14"/>
    <mergeCell ref="AQ12:AQ14"/>
    <mergeCell ref="AN12:AN14"/>
    <mergeCell ref="T12:T15"/>
    <mergeCell ref="V12:V15"/>
    <mergeCell ref="W12:W15"/>
    <mergeCell ref="Z12:Z13"/>
    <mergeCell ref="AA12:AA13"/>
    <mergeCell ref="AR12:AR14"/>
    <mergeCell ref="AL14:AL20"/>
    <mergeCell ref="H15:J21"/>
    <mergeCell ref="Z15:Z20"/>
    <mergeCell ref="AK11:AK14"/>
    <mergeCell ref="AL11:AL13"/>
    <mergeCell ref="AS11:AS12"/>
    <mergeCell ref="AT11:AT12"/>
    <mergeCell ref="P12:P15"/>
    <mergeCell ref="Q12:Q15"/>
    <mergeCell ref="S12:S15"/>
    <mergeCell ref="AC12:AC13"/>
    <mergeCell ref="AF15:AF20"/>
    <mergeCell ref="AD12:AD13"/>
    <mergeCell ref="AF12:AF13"/>
    <mergeCell ref="AA15:AA20"/>
    <mergeCell ref="AC15:AC20"/>
    <mergeCell ref="AD15:AD20"/>
    <mergeCell ref="W17:W20"/>
    <mergeCell ref="V17:V20"/>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5" manualBreakCount="5">
    <brk id="18" max="1048575" man="1"/>
    <brk id="26" max="1048575" man="1"/>
    <brk id="34" max="1048575" man="1"/>
    <brk id="42" max="1048575" man="1"/>
    <brk id="5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109"/>
  <sheetViews>
    <sheetView topLeftCell="G3" zoomScaleNormal="100" workbookViewId="0">
      <pane xSplit="4" ySplit="14" topLeftCell="K17" activePane="bottomRight" state="frozen"/>
      <selection activeCell="G3" sqref="G3"/>
      <selection pane="topRight" activeCell="K3" sqref="K3"/>
      <selection pane="bottomLeft" activeCell="G17" sqref="G17"/>
      <selection pane="bottomRight" activeCell="H17" sqref="H17:V105"/>
    </sheetView>
  </sheetViews>
  <sheetFormatPr defaultRowHeight="12" customHeight="1"/>
  <cols>
    <col min="1" max="5" width="8" style="97" hidden="1" customWidth="1"/>
    <col min="6" max="6" width="1.5" style="98" hidden="1" customWidth="1"/>
    <col min="7" max="7" width="1.5" style="94" customWidth="1"/>
    <col min="8" max="8" width="28.625" style="99" customWidth="1"/>
    <col min="9" max="9" width="18.125" style="99" customWidth="1"/>
    <col min="10" max="10" width="3.25" style="100" customWidth="1"/>
    <col min="11" max="22" width="9.375" style="98" customWidth="1"/>
    <col min="23" max="23" width="2.375" style="995" customWidth="1"/>
    <col min="24" max="24" width="9.375" style="995"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c r="W1" s="996"/>
      <c r="X1" s="996"/>
    </row>
    <row r="2" spans="1:24" ht="11.25" hidden="1" customHeight="1">
      <c r="K2" s="101">
        <v>1</v>
      </c>
      <c r="L2" s="101">
        <v>2</v>
      </c>
      <c r="M2" s="101">
        <v>3</v>
      </c>
      <c r="N2" s="101">
        <v>4</v>
      </c>
      <c r="O2" s="101">
        <v>5</v>
      </c>
      <c r="P2" s="101">
        <v>6</v>
      </c>
      <c r="Q2" s="101">
        <v>7</v>
      </c>
      <c r="R2" s="101">
        <v>8</v>
      </c>
      <c r="S2" s="101">
        <v>9</v>
      </c>
      <c r="T2" s="101">
        <v>10</v>
      </c>
      <c r="U2" s="101">
        <v>11</v>
      </c>
      <c r="V2" s="101">
        <v>12</v>
      </c>
      <c r="W2" s="1035"/>
    </row>
    <row r="3" spans="1:24" s="109" customFormat="1" ht="17.25" customHeight="1">
      <c r="F3" s="104"/>
      <c r="G3" s="105"/>
      <c r="H3" s="1034"/>
      <c r="I3" s="1034"/>
      <c r="J3" s="1033" t="s">
        <v>1655</v>
      </c>
      <c r="K3" s="1029" t="s">
        <v>1654</v>
      </c>
      <c r="O3" s="1033"/>
      <c r="P3" s="1032"/>
      <c r="W3" s="1029"/>
    </row>
    <row r="4" spans="1:24" s="109" customFormat="1" ht="7.5" customHeight="1">
      <c r="F4" s="104"/>
      <c r="G4" s="105"/>
      <c r="H4" s="1031"/>
      <c r="I4" s="1031"/>
      <c r="J4" s="1030"/>
      <c r="W4" s="1029"/>
    </row>
    <row r="5" spans="1:24" s="118" customFormat="1" ht="15.75" customHeight="1">
      <c r="F5" s="113"/>
      <c r="G5" s="114"/>
      <c r="H5" s="1028"/>
      <c r="I5" s="1028"/>
      <c r="J5" s="1027" t="s">
        <v>1653</v>
      </c>
      <c r="K5" s="1025" t="s">
        <v>1652</v>
      </c>
      <c r="L5" s="1025"/>
      <c r="M5" s="1025"/>
      <c r="N5" s="1025"/>
      <c r="O5" s="1027"/>
      <c r="P5" s="1026"/>
      <c r="R5" s="1025"/>
      <c r="S5" s="1025"/>
      <c r="T5" s="1025"/>
      <c r="U5" s="1025"/>
      <c r="V5" s="1025"/>
      <c r="W5" s="1016"/>
    </row>
    <row r="6" spans="1:24" s="118" customFormat="1" ht="7.5" customHeight="1">
      <c r="F6" s="113"/>
      <c r="G6" s="114"/>
      <c r="H6" s="1028"/>
      <c r="I6" s="1028"/>
      <c r="J6" s="1025"/>
      <c r="K6" s="1025"/>
      <c r="L6" s="1025"/>
      <c r="M6" s="1025"/>
      <c r="N6" s="1025"/>
      <c r="O6" s="1027"/>
      <c r="P6" s="1026"/>
      <c r="R6" s="1025"/>
      <c r="S6" s="1025"/>
      <c r="T6" s="1025"/>
      <c r="U6" s="1025"/>
      <c r="V6" s="1025"/>
      <c r="W6" s="1016"/>
    </row>
    <row r="7" spans="1:24" s="99" customFormat="1" ht="12" customHeight="1">
      <c r="F7" s="121"/>
      <c r="G7" s="95"/>
      <c r="H7" s="1395" t="s">
        <v>1651</v>
      </c>
      <c r="I7" s="1395"/>
      <c r="J7" s="1396"/>
      <c r="K7" s="1018" t="s">
        <v>9</v>
      </c>
      <c r="L7" s="1024" t="s">
        <v>413</v>
      </c>
      <c r="M7" s="1022"/>
      <c r="N7" s="1022"/>
      <c r="O7" s="1022"/>
      <c r="P7" s="1023" t="s">
        <v>1650</v>
      </c>
      <c r="Q7" s="1023"/>
      <c r="R7" s="1022"/>
      <c r="S7" s="1022"/>
      <c r="T7" s="1022"/>
      <c r="U7" s="1022"/>
      <c r="V7" s="1022"/>
      <c r="W7" s="1021"/>
    </row>
    <row r="8" spans="1:24" s="99" customFormat="1" ht="12" customHeight="1">
      <c r="F8" s="121"/>
      <c r="G8" s="95"/>
      <c r="H8" s="1397"/>
      <c r="I8" s="1397"/>
      <c r="J8" s="1398"/>
      <c r="K8" s="1020"/>
      <c r="L8" s="1018" t="s">
        <v>411</v>
      </c>
      <c r="M8" s="1018" t="s">
        <v>1649</v>
      </c>
      <c r="N8" s="1018" t="s">
        <v>1648</v>
      </c>
      <c r="O8" s="1018" t="s">
        <v>1647</v>
      </c>
      <c r="P8" s="1019" t="s">
        <v>1646</v>
      </c>
      <c r="Q8" s="1018" t="s">
        <v>1645</v>
      </c>
      <c r="R8" s="1018" t="s">
        <v>1644</v>
      </c>
      <c r="S8" s="1018" t="s">
        <v>1643</v>
      </c>
      <c r="T8" s="1018" t="s">
        <v>1642</v>
      </c>
      <c r="U8" s="1018" t="s">
        <v>403</v>
      </c>
      <c r="V8" s="1017" t="s">
        <v>17</v>
      </c>
      <c r="W8" s="1016"/>
    </row>
    <row r="9" spans="1:24" s="100" customFormat="1" ht="12" customHeight="1">
      <c r="F9" s="130"/>
      <c r="G9" s="96"/>
      <c r="H9" s="1397"/>
      <c r="I9" s="1397"/>
      <c r="J9" s="1398"/>
      <c r="K9" s="1015"/>
      <c r="L9" s="132"/>
      <c r="M9" s="132"/>
      <c r="N9" s="132"/>
      <c r="O9" s="132"/>
      <c r="P9" s="133"/>
      <c r="Q9" s="132"/>
      <c r="R9" s="132"/>
      <c r="S9" s="132"/>
      <c r="T9" s="132"/>
      <c r="U9" s="132"/>
      <c r="V9" s="135"/>
      <c r="W9" s="1001"/>
    </row>
    <row r="10" spans="1:24" s="100" customFormat="1" ht="12" customHeight="1">
      <c r="F10" s="130"/>
      <c r="G10" s="96"/>
      <c r="H10" s="1397"/>
      <c r="I10" s="1397"/>
      <c r="J10" s="1398"/>
      <c r="K10" s="1015"/>
      <c r="L10" s="132"/>
      <c r="M10" s="132"/>
      <c r="N10" s="132"/>
      <c r="O10" s="132"/>
      <c r="P10" s="133"/>
      <c r="Q10" s="132"/>
      <c r="R10" s="132"/>
      <c r="S10" s="132"/>
      <c r="T10" s="132"/>
      <c r="U10" s="132"/>
      <c r="V10" s="136"/>
      <c r="W10" s="1001"/>
    </row>
    <row r="11" spans="1:24" s="100" customFormat="1" ht="12" customHeight="1">
      <c r="F11" s="130"/>
      <c r="G11" s="96"/>
      <c r="H11" s="1397"/>
      <c r="I11" s="1397"/>
      <c r="J11" s="1398"/>
      <c r="K11" s="1015"/>
      <c r="L11" s="132"/>
      <c r="M11" s="132"/>
      <c r="N11" s="132"/>
      <c r="O11" s="132"/>
      <c r="P11" s="133"/>
      <c r="Q11" s="132"/>
      <c r="R11" s="132"/>
      <c r="S11" s="132"/>
      <c r="T11" s="132"/>
      <c r="U11" s="132"/>
      <c r="V11" s="136"/>
    </row>
    <row r="12" spans="1:24" s="100" customFormat="1" ht="12" customHeight="1">
      <c r="F12" s="130"/>
      <c r="G12" s="96"/>
      <c r="H12" s="1399" t="s">
        <v>1641</v>
      </c>
      <c r="I12" s="1399"/>
      <c r="J12" s="1400"/>
      <c r="K12" s="1014"/>
      <c r="L12" s="643"/>
      <c r="M12" s="643"/>
      <c r="N12" s="643"/>
      <c r="O12" s="643"/>
      <c r="P12" s="137"/>
      <c r="Q12" s="643"/>
      <c r="R12" s="643"/>
      <c r="S12" s="643"/>
      <c r="T12" s="643"/>
      <c r="U12" s="643"/>
      <c r="V12" s="852"/>
    </row>
    <row r="13" spans="1:24" s="100" customFormat="1" ht="12" customHeight="1">
      <c r="F13" s="130"/>
      <c r="G13" s="96"/>
      <c r="H13" s="1399"/>
      <c r="I13" s="1399"/>
      <c r="J13" s="1400"/>
      <c r="K13" s="1013"/>
      <c r="L13" s="643"/>
      <c r="M13" s="139"/>
      <c r="N13" s="139"/>
      <c r="O13" s="643"/>
      <c r="P13" s="137"/>
      <c r="Q13" s="643"/>
      <c r="R13" s="139"/>
      <c r="S13" s="139"/>
      <c r="T13" s="139"/>
      <c r="U13" s="643"/>
      <c r="V13" s="1012"/>
    </row>
    <row r="14" spans="1:24" s="100" customFormat="1" ht="12" customHeight="1">
      <c r="F14" s="130"/>
      <c r="G14" s="96"/>
      <c r="H14" s="1399"/>
      <c r="I14" s="1399"/>
      <c r="J14" s="1400"/>
      <c r="K14" s="1011" t="s">
        <v>1640</v>
      </c>
      <c r="L14" s="1011" t="s">
        <v>20</v>
      </c>
      <c r="M14" s="293"/>
      <c r="N14" s="293"/>
      <c r="O14" s="293"/>
      <c r="P14" s="141"/>
      <c r="Q14" s="1011"/>
      <c r="R14" s="293"/>
      <c r="S14" s="293"/>
      <c r="T14" s="293"/>
      <c r="U14" s="144" t="s">
        <v>1639</v>
      </c>
      <c r="V14" s="145" t="s">
        <v>1638</v>
      </c>
    </row>
    <row r="15" spans="1:24" s="100" customFormat="1" ht="12" customHeight="1">
      <c r="F15" s="130"/>
      <c r="G15" s="96"/>
      <c r="H15" s="1401"/>
      <c r="I15" s="1401"/>
      <c r="J15" s="1402"/>
      <c r="K15" s="1009"/>
      <c r="L15" s="1009"/>
      <c r="M15" s="1008"/>
      <c r="N15" s="1008"/>
      <c r="O15" s="1008"/>
      <c r="P15" s="1010"/>
      <c r="Q15" s="1009"/>
      <c r="R15" s="1008"/>
      <c r="S15" s="1008"/>
      <c r="T15" s="1008"/>
      <c r="U15" s="1007"/>
      <c r="V15" s="1006"/>
    </row>
    <row r="16" spans="1:24" s="100" customFormat="1" ht="7.5" customHeight="1">
      <c r="F16" s="130"/>
      <c r="G16" s="96"/>
      <c r="H16" s="1005"/>
      <c r="I16" s="1005"/>
      <c r="J16" s="1004"/>
      <c r="K16" s="1003"/>
      <c r="L16" s="1002"/>
      <c r="M16" s="1002"/>
      <c r="N16" s="1002"/>
      <c r="O16" s="1002"/>
      <c r="P16" s="1002"/>
      <c r="Q16" s="1002"/>
      <c r="R16" s="1002"/>
      <c r="S16" s="1002"/>
      <c r="T16" s="1002"/>
      <c r="U16" s="1002"/>
      <c r="V16" s="1002"/>
      <c r="W16" s="1001"/>
    </row>
    <row r="17" spans="1:23" ht="12" customHeight="1">
      <c r="F17" s="235"/>
      <c r="H17" s="1159" t="s">
        <v>1769</v>
      </c>
      <c r="I17" s="1154" t="s">
        <v>1770</v>
      </c>
      <c r="J17" s="1155"/>
      <c r="K17" s="1158"/>
      <c r="L17" s="1157"/>
      <c r="M17" s="1157"/>
      <c r="N17" s="1157"/>
      <c r="O17" s="1157"/>
      <c r="P17" s="1157"/>
      <c r="Q17" s="1157"/>
      <c r="R17" s="1157"/>
      <c r="S17" s="1157"/>
      <c r="T17" s="1157"/>
      <c r="U17" s="1157"/>
      <c r="V17" s="1157"/>
      <c r="W17" s="996"/>
    </row>
    <row r="18" spans="1:23" ht="12" customHeight="1">
      <c r="A18" s="120" t="s">
        <v>1629</v>
      </c>
      <c r="B18" s="120" t="s">
        <v>1628</v>
      </c>
      <c r="C18" s="120" t="s">
        <v>25</v>
      </c>
      <c r="D18" s="120" t="s">
        <v>26</v>
      </c>
      <c r="E18" s="120"/>
      <c r="F18" s="101">
        <v>1</v>
      </c>
      <c r="H18" s="1160" t="s">
        <v>1773</v>
      </c>
      <c r="I18" s="1156" t="s">
        <v>1551</v>
      </c>
      <c r="J18" s="1155"/>
      <c r="K18" s="1152">
        <v>688000</v>
      </c>
      <c r="L18" s="1153">
        <v>48400</v>
      </c>
      <c r="M18" s="1153">
        <v>95600</v>
      </c>
      <c r="N18" s="1153">
        <v>125100</v>
      </c>
      <c r="O18" s="1153">
        <v>108400</v>
      </c>
      <c r="P18" s="1153">
        <v>82300</v>
      </c>
      <c r="Q18" s="1153">
        <v>102800</v>
      </c>
      <c r="R18" s="1153">
        <v>64700</v>
      </c>
      <c r="S18" s="1153">
        <v>25700</v>
      </c>
      <c r="T18" s="1153">
        <v>4100</v>
      </c>
      <c r="U18" s="1153">
        <v>3100</v>
      </c>
      <c r="V18" s="1153">
        <v>27700</v>
      </c>
      <c r="W18" s="996"/>
    </row>
    <row r="19" spans="1:23" ht="12" customHeight="1">
      <c r="A19" s="120" t="s">
        <v>1629</v>
      </c>
      <c r="B19" s="120" t="s">
        <v>1628</v>
      </c>
      <c r="C19" s="120" t="s">
        <v>25</v>
      </c>
      <c r="D19" s="120" t="s">
        <v>26</v>
      </c>
      <c r="E19" s="120"/>
      <c r="F19" s="101">
        <v>2</v>
      </c>
      <c r="H19" s="1161" t="s">
        <v>1634</v>
      </c>
      <c r="I19" s="1154" t="s">
        <v>1526</v>
      </c>
      <c r="J19" s="1155"/>
      <c r="K19" s="1152">
        <v>187700</v>
      </c>
      <c r="L19" s="1153">
        <v>32300</v>
      </c>
      <c r="M19" s="1153">
        <v>45700</v>
      </c>
      <c r="N19" s="1153">
        <v>37800</v>
      </c>
      <c r="O19" s="1153">
        <v>20700</v>
      </c>
      <c r="P19" s="1153">
        <v>11900</v>
      </c>
      <c r="Q19" s="1153">
        <v>11800</v>
      </c>
      <c r="R19" s="1153">
        <v>5600</v>
      </c>
      <c r="S19" s="1153">
        <v>1800</v>
      </c>
      <c r="T19" s="1153">
        <v>300</v>
      </c>
      <c r="U19" s="1153">
        <v>300</v>
      </c>
      <c r="V19" s="1153">
        <v>19500</v>
      </c>
      <c r="W19" s="996"/>
    </row>
    <row r="20" spans="1:23" ht="12" customHeight="1">
      <c r="A20" s="120" t="s">
        <v>1629</v>
      </c>
      <c r="B20" s="120" t="s">
        <v>1628</v>
      </c>
      <c r="C20" s="120" t="s">
        <v>25</v>
      </c>
      <c r="D20" s="120" t="s">
        <v>26</v>
      </c>
      <c r="E20" s="120"/>
      <c r="F20" s="101">
        <v>3</v>
      </c>
      <c r="H20" s="1162" t="s">
        <v>1774</v>
      </c>
      <c r="I20" s="1156" t="s">
        <v>73</v>
      </c>
      <c r="J20" s="1155"/>
      <c r="K20" s="1152">
        <v>183400</v>
      </c>
      <c r="L20" s="1153">
        <v>10500</v>
      </c>
      <c r="M20" s="1153">
        <v>31700</v>
      </c>
      <c r="N20" s="1153">
        <v>47100</v>
      </c>
      <c r="O20" s="1153">
        <v>35000</v>
      </c>
      <c r="P20" s="1153">
        <v>19800</v>
      </c>
      <c r="Q20" s="1153">
        <v>19300</v>
      </c>
      <c r="R20" s="1153">
        <v>10800</v>
      </c>
      <c r="S20" s="1153">
        <v>3400</v>
      </c>
      <c r="T20" s="1153">
        <v>800</v>
      </c>
      <c r="U20" s="1153">
        <v>800</v>
      </c>
      <c r="V20" s="1153">
        <v>4200</v>
      </c>
      <c r="W20" s="996"/>
    </row>
    <row r="21" spans="1:23" ht="12" customHeight="1">
      <c r="A21" s="120" t="s">
        <v>1629</v>
      </c>
      <c r="B21" s="120" t="s">
        <v>1628</v>
      </c>
      <c r="C21" s="120" t="s">
        <v>25</v>
      </c>
      <c r="D21" s="120" t="s">
        <v>26</v>
      </c>
      <c r="E21" s="120"/>
      <c r="F21" s="101">
        <v>4</v>
      </c>
      <c r="H21" s="1162" t="s">
        <v>1633</v>
      </c>
      <c r="I21" s="1156"/>
      <c r="J21" s="1155"/>
      <c r="K21" s="1152">
        <v>129200</v>
      </c>
      <c r="L21" s="1153">
        <v>3500</v>
      </c>
      <c r="M21" s="1153">
        <v>11500</v>
      </c>
      <c r="N21" s="1153">
        <v>21300</v>
      </c>
      <c r="O21" s="1153">
        <v>24300</v>
      </c>
      <c r="P21" s="1153">
        <v>19500</v>
      </c>
      <c r="Q21" s="1153">
        <v>25100</v>
      </c>
      <c r="R21" s="1153">
        <v>14800</v>
      </c>
      <c r="S21" s="1153">
        <v>5300</v>
      </c>
      <c r="T21" s="1153">
        <v>900</v>
      </c>
      <c r="U21" s="1153">
        <v>600</v>
      </c>
      <c r="V21" s="1153">
        <v>2400</v>
      </c>
      <c r="W21" s="996"/>
    </row>
    <row r="22" spans="1:23" ht="12" customHeight="1">
      <c r="A22" s="120" t="s">
        <v>1629</v>
      </c>
      <c r="B22" s="120" t="s">
        <v>1628</v>
      </c>
      <c r="C22" s="120" t="s">
        <v>25</v>
      </c>
      <c r="D22" s="120" t="s">
        <v>26</v>
      </c>
      <c r="E22" s="120"/>
      <c r="F22" s="101">
        <v>5</v>
      </c>
      <c r="H22" s="1162" t="s">
        <v>1632</v>
      </c>
      <c r="I22" s="1156"/>
      <c r="J22" s="1155"/>
      <c r="K22" s="1152">
        <v>96500</v>
      </c>
      <c r="L22" s="1153">
        <v>1400</v>
      </c>
      <c r="M22" s="1153">
        <v>4200</v>
      </c>
      <c r="N22" s="1153">
        <v>10800</v>
      </c>
      <c r="O22" s="1153">
        <v>16200</v>
      </c>
      <c r="P22" s="1153">
        <v>16700</v>
      </c>
      <c r="Q22" s="1153">
        <v>23800</v>
      </c>
      <c r="R22" s="1153">
        <v>14800</v>
      </c>
      <c r="S22" s="1153">
        <v>5900</v>
      </c>
      <c r="T22" s="1153">
        <v>700</v>
      </c>
      <c r="U22" s="1153">
        <v>600</v>
      </c>
      <c r="V22" s="1153">
        <v>1400</v>
      </c>
      <c r="W22" s="996"/>
    </row>
    <row r="23" spans="1:23" ht="12" customHeight="1">
      <c r="A23" s="120" t="s">
        <v>1629</v>
      </c>
      <c r="B23" s="120" t="s">
        <v>1628</v>
      </c>
      <c r="C23" s="120" t="s">
        <v>25</v>
      </c>
      <c r="D23" s="120" t="s">
        <v>26</v>
      </c>
      <c r="E23" s="120"/>
      <c r="F23" s="101">
        <v>6</v>
      </c>
      <c r="H23" s="1162" t="s">
        <v>1631</v>
      </c>
      <c r="I23" s="1156"/>
      <c r="J23" s="1155"/>
      <c r="K23" s="1152">
        <v>47100</v>
      </c>
      <c r="L23" s="1153">
        <v>400</v>
      </c>
      <c r="M23" s="1153">
        <v>1400</v>
      </c>
      <c r="N23" s="1153">
        <v>5000</v>
      </c>
      <c r="O23" s="1153">
        <v>7000</v>
      </c>
      <c r="P23" s="1153">
        <v>8000</v>
      </c>
      <c r="Q23" s="1153">
        <v>11700</v>
      </c>
      <c r="R23" s="1153">
        <v>8600</v>
      </c>
      <c r="S23" s="1153">
        <v>4100</v>
      </c>
      <c r="T23" s="1153">
        <v>500</v>
      </c>
      <c r="U23" s="1153">
        <v>300</v>
      </c>
      <c r="V23" s="1153">
        <v>100</v>
      </c>
      <c r="W23" s="996"/>
    </row>
    <row r="24" spans="1:23" ht="12" customHeight="1">
      <c r="A24" s="120" t="s">
        <v>1629</v>
      </c>
      <c r="B24" s="120" t="s">
        <v>1628</v>
      </c>
      <c r="C24" s="120" t="s">
        <v>25</v>
      </c>
      <c r="D24" s="120" t="s">
        <v>26</v>
      </c>
      <c r="E24" s="120"/>
      <c r="F24" s="101">
        <v>7</v>
      </c>
      <c r="H24" s="1162" t="s">
        <v>1630</v>
      </c>
      <c r="I24" s="1156"/>
      <c r="J24" s="1155"/>
      <c r="K24" s="1152">
        <v>26000</v>
      </c>
      <c r="L24" s="1153">
        <v>100</v>
      </c>
      <c r="M24" s="1153">
        <v>700</v>
      </c>
      <c r="N24" s="1153">
        <v>2200</v>
      </c>
      <c r="O24" s="1153">
        <v>3400</v>
      </c>
      <c r="P24" s="1153">
        <v>4000</v>
      </c>
      <c r="Q24" s="1153">
        <v>6700</v>
      </c>
      <c r="R24" s="1153">
        <v>5700</v>
      </c>
      <c r="S24" s="1153">
        <v>2700</v>
      </c>
      <c r="T24" s="1153">
        <v>400</v>
      </c>
      <c r="U24" s="1153">
        <v>200</v>
      </c>
      <c r="V24" s="1157" t="s">
        <v>34</v>
      </c>
      <c r="W24" s="996"/>
    </row>
    <row r="25" spans="1:23" ht="12" customHeight="1">
      <c r="A25" s="120" t="s">
        <v>1629</v>
      </c>
      <c r="B25" s="120" t="s">
        <v>1628</v>
      </c>
      <c r="C25" s="120" t="s">
        <v>25</v>
      </c>
      <c r="D25" s="120" t="s">
        <v>26</v>
      </c>
      <c r="E25" s="120"/>
      <c r="F25" s="101">
        <v>8</v>
      </c>
      <c r="H25" s="1161" t="s">
        <v>1627</v>
      </c>
      <c r="I25" s="1154" t="s">
        <v>1532</v>
      </c>
      <c r="J25" s="1155"/>
      <c r="K25" s="1152">
        <v>18100</v>
      </c>
      <c r="L25" s="1153">
        <v>200</v>
      </c>
      <c r="M25" s="1153">
        <v>400</v>
      </c>
      <c r="N25" s="1153">
        <v>1000</v>
      </c>
      <c r="O25" s="1153">
        <v>1900</v>
      </c>
      <c r="P25" s="1153">
        <v>2400</v>
      </c>
      <c r="Q25" s="1153">
        <v>4400</v>
      </c>
      <c r="R25" s="1153">
        <v>4300</v>
      </c>
      <c r="S25" s="1153">
        <v>2600</v>
      </c>
      <c r="T25" s="1153">
        <v>500</v>
      </c>
      <c r="U25" s="1153">
        <v>300</v>
      </c>
      <c r="V25" s="1153">
        <v>100</v>
      </c>
      <c r="W25" s="996"/>
    </row>
    <row r="26" spans="1:23" ht="12" customHeight="1">
      <c r="A26" s="120" t="s">
        <v>1629</v>
      </c>
      <c r="B26" s="120" t="s">
        <v>1628</v>
      </c>
      <c r="C26" s="120" t="s">
        <v>25</v>
      </c>
      <c r="D26" s="120" t="s">
        <v>26</v>
      </c>
      <c r="E26" s="120"/>
      <c r="F26" s="101">
        <v>9</v>
      </c>
      <c r="H26" s="1160" t="s">
        <v>1775</v>
      </c>
      <c r="I26" s="1156" t="s">
        <v>44</v>
      </c>
      <c r="J26" s="1155" t="s">
        <v>454</v>
      </c>
      <c r="K26" s="1152">
        <v>686000</v>
      </c>
      <c r="L26" s="1153">
        <v>48300</v>
      </c>
      <c r="M26" s="1153">
        <v>95400</v>
      </c>
      <c r="N26" s="1153">
        <v>124900</v>
      </c>
      <c r="O26" s="1153">
        <v>107900</v>
      </c>
      <c r="P26" s="1153">
        <v>82000</v>
      </c>
      <c r="Q26" s="1153">
        <v>102500</v>
      </c>
      <c r="R26" s="1153">
        <v>64500</v>
      </c>
      <c r="S26" s="1153">
        <v>25700</v>
      </c>
      <c r="T26" s="1153">
        <v>4100</v>
      </c>
      <c r="U26" s="1153">
        <v>3100</v>
      </c>
      <c r="V26" s="1153">
        <v>27600</v>
      </c>
      <c r="W26" s="996"/>
    </row>
    <row r="27" spans="1:23" ht="12" customHeight="1">
      <c r="A27" s="120" t="s">
        <v>1629</v>
      </c>
      <c r="B27" s="120" t="s">
        <v>1628</v>
      </c>
      <c r="C27" s="120" t="s">
        <v>25</v>
      </c>
      <c r="D27" s="120" t="s">
        <v>26</v>
      </c>
      <c r="E27" s="120"/>
      <c r="F27" s="101">
        <v>10</v>
      </c>
      <c r="H27" s="1161" t="s">
        <v>1634</v>
      </c>
      <c r="I27" s="1154" t="s">
        <v>1526</v>
      </c>
      <c r="J27" s="1155"/>
      <c r="K27" s="1152">
        <v>187600</v>
      </c>
      <c r="L27" s="1153">
        <v>32300</v>
      </c>
      <c r="M27" s="1153">
        <v>45700</v>
      </c>
      <c r="N27" s="1153">
        <v>37700</v>
      </c>
      <c r="O27" s="1153">
        <v>20700</v>
      </c>
      <c r="P27" s="1153">
        <v>11900</v>
      </c>
      <c r="Q27" s="1153">
        <v>11800</v>
      </c>
      <c r="R27" s="1153">
        <v>5600</v>
      </c>
      <c r="S27" s="1153">
        <v>1800</v>
      </c>
      <c r="T27" s="1153">
        <v>300</v>
      </c>
      <c r="U27" s="1153">
        <v>300</v>
      </c>
      <c r="V27" s="1153">
        <v>19500</v>
      </c>
      <c r="W27" s="996"/>
    </row>
    <row r="28" spans="1:23" ht="12" customHeight="1">
      <c r="A28" s="120" t="s">
        <v>1629</v>
      </c>
      <c r="B28" s="120" t="s">
        <v>1628</v>
      </c>
      <c r="C28" s="120" t="s">
        <v>25</v>
      </c>
      <c r="D28" s="120" t="s">
        <v>26</v>
      </c>
      <c r="E28" s="120"/>
      <c r="F28" s="101">
        <v>11</v>
      </c>
      <c r="H28" s="1162" t="s">
        <v>1774</v>
      </c>
      <c r="I28" s="1156" t="s">
        <v>73</v>
      </c>
      <c r="J28" s="1155"/>
      <c r="K28" s="1152">
        <v>182700</v>
      </c>
      <c r="L28" s="1153">
        <v>10400</v>
      </c>
      <c r="M28" s="1153">
        <v>31600</v>
      </c>
      <c r="N28" s="1153">
        <v>47000</v>
      </c>
      <c r="O28" s="1153">
        <v>34800</v>
      </c>
      <c r="P28" s="1153">
        <v>19700</v>
      </c>
      <c r="Q28" s="1153">
        <v>19300</v>
      </c>
      <c r="R28" s="1153">
        <v>10700</v>
      </c>
      <c r="S28" s="1153">
        <v>3400</v>
      </c>
      <c r="T28" s="1153">
        <v>800</v>
      </c>
      <c r="U28" s="1153">
        <v>800</v>
      </c>
      <c r="V28" s="1153">
        <v>4200</v>
      </c>
      <c r="W28" s="996"/>
    </row>
    <row r="29" spans="1:23" ht="12" customHeight="1">
      <c r="A29" s="120" t="s">
        <v>1629</v>
      </c>
      <c r="B29" s="120" t="s">
        <v>1628</v>
      </c>
      <c r="C29" s="120" t="s">
        <v>25</v>
      </c>
      <c r="D29" s="120" t="s">
        <v>26</v>
      </c>
      <c r="E29" s="120"/>
      <c r="F29" s="101">
        <v>12</v>
      </c>
      <c r="H29" s="1162" t="s">
        <v>1633</v>
      </c>
      <c r="I29" s="1156"/>
      <c r="J29" s="1155"/>
      <c r="K29" s="1152">
        <v>128800</v>
      </c>
      <c r="L29" s="1153">
        <v>3400</v>
      </c>
      <c r="M29" s="1153">
        <v>11500</v>
      </c>
      <c r="N29" s="1153">
        <v>21200</v>
      </c>
      <c r="O29" s="1153">
        <v>24100</v>
      </c>
      <c r="P29" s="1153">
        <v>19500</v>
      </c>
      <c r="Q29" s="1153">
        <v>25100</v>
      </c>
      <c r="R29" s="1153">
        <v>14800</v>
      </c>
      <c r="S29" s="1153">
        <v>5300</v>
      </c>
      <c r="T29" s="1153">
        <v>900</v>
      </c>
      <c r="U29" s="1153">
        <v>600</v>
      </c>
      <c r="V29" s="1153">
        <v>2400</v>
      </c>
      <c r="W29" s="996"/>
    </row>
    <row r="30" spans="1:23" ht="12" customHeight="1">
      <c r="A30" s="120" t="s">
        <v>1629</v>
      </c>
      <c r="B30" s="120" t="s">
        <v>1628</v>
      </c>
      <c r="C30" s="120" t="s">
        <v>25</v>
      </c>
      <c r="D30" s="120" t="s">
        <v>26</v>
      </c>
      <c r="E30" s="120"/>
      <c r="F30" s="101">
        <v>13</v>
      </c>
      <c r="H30" s="1162" t="s">
        <v>1632</v>
      </c>
      <c r="I30" s="1156"/>
      <c r="J30" s="1155"/>
      <c r="K30" s="1152">
        <v>96100</v>
      </c>
      <c r="L30" s="1153">
        <v>1400</v>
      </c>
      <c r="M30" s="1153">
        <v>4200</v>
      </c>
      <c r="N30" s="1153">
        <v>10800</v>
      </c>
      <c r="O30" s="1153">
        <v>16100</v>
      </c>
      <c r="P30" s="1153">
        <v>16600</v>
      </c>
      <c r="Q30" s="1153">
        <v>23700</v>
      </c>
      <c r="R30" s="1153">
        <v>14800</v>
      </c>
      <c r="S30" s="1153">
        <v>5900</v>
      </c>
      <c r="T30" s="1153">
        <v>700</v>
      </c>
      <c r="U30" s="1153">
        <v>500</v>
      </c>
      <c r="V30" s="1153">
        <v>1400</v>
      </c>
      <c r="W30" s="996"/>
    </row>
    <row r="31" spans="1:23" ht="12" customHeight="1">
      <c r="A31" s="120" t="s">
        <v>1629</v>
      </c>
      <c r="B31" s="120" t="s">
        <v>1628</v>
      </c>
      <c r="C31" s="120" t="s">
        <v>25</v>
      </c>
      <c r="D31" s="120" t="s">
        <v>26</v>
      </c>
      <c r="E31" s="120"/>
      <c r="F31" s="101">
        <v>14</v>
      </c>
      <c r="H31" s="1162" t="s">
        <v>1631</v>
      </c>
      <c r="I31" s="1156"/>
      <c r="J31" s="1155"/>
      <c r="K31" s="1152">
        <v>47000</v>
      </c>
      <c r="L31" s="1153">
        <v>400</v>
      </c>
      <c r="M31" s="1153">
        <v>1400</v>
      </c>
      <c r="N31" s="1153">
        <v>5000</v>
      </c>
      <c r="O31" s="1153">
        <v>7000</v>
      </c>
      <c r="P31" s="1153">
        <v>7900</v>
      </c>
      <c r="Q31" s="1153">
        <v>11700</v>
      </c>
      <c r="R31" s="1153">
        <v>8600</v>
      </c>
      <c r="S31" s="1153">
        <v>4100</v>
      </c>
      <c r="T31" s="1153">
        <v>500</v>
      </c>
      <c r="U31" s="1153">
        <v>300</v>
      </c>
      <c r="V31" s="1153">
        <v>100</v>
      </c>
      <c r="W31" s="996"/>
    </row>
    <row r="32" spans="1:23" ht="12" customHeight="1">
      <c r="A32" s="120" t="s">
        <v>1629</v>
      </c>
      <c r="B32" s="120" t="s">
        <v>1628</v>
      </c>
      <c r="C32" s="120" t="s">
        <v>25</v>
      </c>
      <c r="D32" s="120" t="s">
        <v>26</v>
      </c>
      <c r="E32" s="120"/>
      <c r="F32" s="101">
        <v>15</v>
      </c>
      <c r="H32" s="1162" t="s">
        <v>1630</v>
      </c>
      <c r="I32" s="1156"/>
      <c r="J32" s="1155"/>
      <c r="K32" s="1152">
        <v>25800</v>
      </c>
      <c r="L32" s="1153">
        <v>100</v>
      </c>
      <c r="M32" s="1153">
        <v>600</v>
      </c>
      <c r="N32" s="1153">
        <v>2200</v>
      </c>
      <c r="O32" s="1153">
        <v>3400</v>
      </c>
      <c r="P32" s="1153">
        <v>3900</v>
      </c>
      <c r="Q32" s="1153">
        <v>6600</v>
      </c>
      <c r="R32" s="1153">
        <v>5700</v>
      </c>
      <c r="S32" s="1153">
        <v>2700</v>
      </c>
      <c r="T32" s="1153">
        <v>400</v>
      </c>
      <c r="U32" s="1153">
        <v>200</v>
      </c>
      <c r="V32" s="1157" t="s">
        <v>34</v>
      </c>
      <c r="W32" s="996"/>
    </row>
    <row r="33" spans="1:24" s="288" customFormat="1" ht="12" customHeight="1">
      <c r="A33" s="164" t="s">
        <v>1629</v>
      </c>
      <c r="B33" s="164" t="s">
        <v>1628</v>
      </c>
      <c r="C33" s="164" t="s">
        <v>25</v>
      </c>
      <c r="D33" s="164" t="s">
        <v>26</v>
      </c>
      <c r="E33" s="164"/>
      <c r="F33" s="289">
        <v>16</v>
      </c>
      <c r="G33" s="237"/>
      <c r="H33" s="1161" t="s">
        <v>1627</v>
      </c>
      <c r="I33" s="1154" t="s">
        <v>1532</v>
      </c>
      <c r="J33" s="1155"/>
      <c r="K33" s="1152">
        <v>18100</v>
      </c>
      <c r="L33" s="1153">
        <v>200</v>
      </c>
      <c r="M33" s="1153">
        <v>400</v>
      </c>
      <c r="N33" s="1153">
        <v>1000</v>
      </c>
      <c r="O33" s="1153">
        <v>1900</v>
      </c>
      <c r="P33" s="1153">
        <v>2400</v>
      </c>
      <c r="Q33" s="1153">
        <v>4400</v>
      </c>
      <c r="R33" s="1153">
        <v>4300</v>
      </c>
      <c r="S33" s="1153">
        <v>2600</v>
      </c>
      <c r="T33" s="1153">
        <v>500</v>
      </c>
      <c r="U33" s="1153">
        <v>300</v>
      </c>
      <c r="V33" s="1153">
        <v>100</v>
      </c>
      <c r="W33" s="1000"/>
      <c r="X33" s="999"/>
    </row>
    <row r="34" spans="1:24" ht="12" customHeight="1">
      <c r="A34" s="120" t="s">
        <v>1629</v>
      </c>
      <c r="B34" s="120" t="s">
        <v>1628</v>
      </c>
      <c r="C34" s="120" t="s">
        <v>25</v>
      </c>
      <c r="D34" s="120" t="s">
        <v>26</v>
      </c>
      <c r="E34" s="120"/>
      <c r="F34" s="101">
        <v>17</v>
      </c>
      <c r="H34" s="1160" t="s">
        <v>1776</v>
      </c>
      <c r="I34" s="1156" t="s">
        <v>74</v>
      </c>
      <c r="J34" s="1155"/>
      <c r="K34" s="1152">
        <v>456300</v>
      </c>
      <c r="L34" s="1153">
        <v>24300</v>
      </c>
      <c r="M34" s="1153">
        <v>56000</v>
      </c>
      <c r="N34" s="1153">
        <v>79600</v>
      </c>
      <c r="O34" s="1153">
        <v>72000</v>
      </c>
      <c r="P34" s="1153">
        <v>59200</v>
      </c>
      <c r="Q34" s="1153">
        <v>77900</v>
      </c>
      <c r="R34" s="1153">
        <v>53800</v>
      </c>
      <c r="S34" s="1153">
        <v>22900</v>
      </c>
      <c r="T34" s="1153">
        <v>3700</v>
      </c>
      <c r="U34" s="1153">
        <v>2800</v>
      </c>
      <c r="V34" s="1153">
        <v>4200</v>
      </c>
      <c r="W34" s="996"/>
    </row>
    <row r="35" spans="1:24" s="173" customFormat="1" ht="22.5" customHeight="1">
      <c r="A35" s="168" t="s">
        <v>1629</v>
      </c>
      <c r="B35" s="168" t="s">
        <v>1628</v>
      </c>
      <c r="C35" s="168" t="s">
        <v>25</v>
      </c>
      <c r="D35" s="168" t="s">
        <v>26</v>
      </c>
      <c r="E35" s="168"/>
      <c r="F35" s="169">
        <v>18</v>
      </c>
      <c r="G35" s="170"/>
      <c r="H35" s="1161" t="s">
        <v>1634</v>
      </c>
      <c r="I35" s="1154" t="s">
        <v>1526</v>
      </c>
      <c r="J35" s="1155"/>
      <c r="K35" s="1152">
        <v>72700</v>
      </c>
      <c r="L35" s="1153">
        <v>14700</v>
      </c>
      <c r="M35" s="1153">
        <v>22800</v>
      </c>
      <c r="N35" s="1153">
        <v>15800</v>
      </c>
      <c r="O35" s="1153">
        <v>7100</v>
      </c>
      <c r="P35" s="1153">
        <v>3700</v>
      </c>
      <c r="Q35" s="1153">
        <v>4000</v>
      </c>
      <c r="R35" s="1153">
        <v>1600</v>
      </c>
      <c r="S35" s="1153">
        <v>700</v>
      </c>
      <c r="T35" s="1153">
        <v>100</v>
      </c>
      <c r="U35" s="1153">
        <v>300</v>
      </c>
      <c r="V35" s="1153">
        <v>1900</v>
      </c>
      <c r="W35" s="171"/>
      <c r="X35" s="172"/>
    </row>
    <row r="36" spans="1:24" s="173" customFormat="1" ht="12" customHeight="1">
      <c r="A36" s="168" t="s">
        <v>1629</v>
      </c>
      <c r="B36" s="168" t="s">
        <v>1628</v>
      </c>
      <c r="C36" s="168" t="s">
        <v>25</v>
      </c>
      <c r="D36" s="168" t="s">
        <v>26</v>
      </c>
      <c r="E36" s="168"/>
      <c r="F36" s="169">
        <v>19</v>
      </c>
      <c r="G36" s="170"/>
      <c r="H36" s="1162" t="s">
        <v>1774</v>
      </c>
      <c r="I36" s="1156" t="s">
        <v>73</v>
      </c>
      <c r="J36" s="1155"/>
      <c r="K36" s="1152">
        <v>133100</v>
      </c>
      <c r="L36" s="1153">
        <v>6500</v>
      </c>
      <c r="M36" s="1153">
        <v>21600</v>
      </c>
      <c r="N36" s="1153">
        <v>35700</v>
      </c>
      <c r="O36" s="1153">
        <v>26700</v>
      </c>
      <c r="P36" s="1153">
        <v>14900</v>
      </c>
      <c r="Q36" s="1153">
        <v>13900</v>
      </c>
      <c r="R36" s="1153">
        <v>8300</v>
      </c>
      <c r="S36" s="1153">
        <v>3000</v>
      </c>
      <c r="T36" s="1153">
        <v>700</v>
      </c>
      <c r="U36" s="1153">
        <v>700</v>
      </c>
      <c r="V36" s="1153">
        <v>1000</v>
      </c>
      <c r="W36" s="171"/>
      <c r="X36" s="172"/>
    </row>
    <row r="37" spans="1:24" s="173" customFormat="1" ht="12" customHeight="1">
      <c r="A37" s="168" t="s">
        <v>1629</v>
      </c>
      <c r="B37" s="168" t="s">
        <v>1628</v>
      </c>
      <c r="C37" s="168" t="s">
        <v>25</v>
      </c>
      <c r="D37" s="168" t="s">
        <v>26</v>
      </c>
      <c r="E37" s="168"/>
      <c r="F37" s="169">
        <v>20</v>
      </c>
      <c r="G37" s="170"/>
      <c r="H37" s="1162" t="s">
        <v>1633</v>
      </c>
      <c r="I37" s="1156"/>
      <c r="J37" s="1155"/>
      <c r="K37" s="1152">
        <v>95900</v>
      </c>
      <c r="L37" s="1153">
        <v>2100</v>
      </c>
      <c r="M37" s="1153">
        <v>7300</v>
      </c>
      <c r="N37" s="1153">
        <v>15000</v>
      </c>
      <c r="O37" s="1153">
        <v>17200</v>
      </c>
      <c r="P37" s="1153">
        <v>14900</v>
      </c>
      <c r="Q37" s="1153">
        <v>20200</v>
      </c>
      <c r="R37" s="1153">
        <v>12900</v>
      </c>
      <c r="S37" s="1153">
        <v>4700</v>
      </c>
      <c r="T37" s="1153">
        <v>800</v>
      </c>
      <c r="U37" s="1153">
        <v>600</v>
      </c>
      <c r="V37" s="1153">
        <v>400</v>
      </c>
      <c r="W37" s="171"/>
      <c r="X37" s="172"/>
    </row>
    <row r="38" spans="1:24" s="173" customFormat="1" ht="12" customHeight="1">
      <c r="A38" s="168" t="s">
        <v>1629</v>
      </c>
      <c r="B38" s="168" t="s">
        <v>1628</v>
      </c>
      <c r="C38" s="168" t="s">
        <v>25</v>
      </c>
      <c r="D38" s="168" t="s">
        <v>26</v>
      </c>
      <c r="E38" s="168"/>
      <c r="F38" s="169">
        <v>21</v>
      </c>
      <c r="G38" s="170"/>
      <c r="H38" s="1162" t="s">
        <v>1632</v>
      </c>
      <c r="I38" s="1156"/>
      <c r="J38" s="1155"/>
      <c r="K38" s="1152">
        <v>72600</v>
      </c>
      <c r="L38" s="1153">
        <v>600</v>
      </c>
      <c r="M38" s="1153">
        <v>2600</v>
      </c>
      <c r="N38" s="1153">
        <v>6800</v>
      </c>
      <c r="O38" s="1153">
        <v>10900</v>
      </c>
      <c r="P38" s="1153">
        <v>12800</v>
      </c>
      <c r="Q38" s="1153">
        <v>18400</v>
      </c>
      <c r="R38" s="1153">
        <v>13000</v>
      </c>
      <c r="S38" s="1153">
        <v>5500</v>
      </c>
      <c r="T38" s="1153">
        <v>600</v>
      </c>
      <c r="U38" s="1153">
        <v>500</v>
      </c>
      <c r="V38" s="1153">
        <v>700</v>
      </c>
      <c r="W38" s="171"/>
      <c r="X38" s="172"/>
    </row>
    <row r="39" spans="1:24" s="173" customFormat="1" ht="12" customHeight="1">
      <c r="A39" s="168" t="s">
        <v>1629</v>
      </c>
      <c r="B39" s="168" t="s">
        <v>1628</v>
      </c>
      <c r="C39" s="168" t="s">
        <v>25</v>
      </c>
      <c r="D39" s="168" t="s">
        <v>26</v>
      </c>
      <c r="E39" s="168"/>
      <c r="F39" s="169">
        <v>22</v>
      </c>
      <c r="G39" s="170"/>
      <c r="H39" s="1162" t="s">
        <v>1631</v>
      </c>
      <c r="I39" s="1156"/>
      <c r="J39" s="1155"/>
      <c r="K39" s="1152">
        <v>40300</v>
      </c>
      <c r="L39" s="1153">
        <v>200</v>
      </c>
      <c r="M39" s="1153">
        <v>900</v>
      </c>
      <c r="N39" s="1153">
        <v>3500</v>
      </c>
      <c r="O39" s="1153">
        <v>5200</v>
      </c>
      <c r="P39" s="1153">
        <v>6900</v>
      </c>
      <c r="Q39" s="1153">
        <v>10600</v>
      </c>
      <c r="R39" s="1153">
        <v>8200</v>
      </c>
      <c r="S39" s="1153">
        <v>3900</v>
      </c>
      <c r="T39" s="1153">
        <v>500</v>
      </c>
      <c r="U39" s="1153">
        <v>200</v>
      </c>
      <c r="V39" s="1153">
        <v>100</v>
      </c>
      <c r="W39" s="171"/>
      <c r="X39" s="172"/>
    </row>
    <row r="40" spans="1:24" ht="12" customHeight="1">
      <c r="A40" s="120" t="s">
        <v>1629</v>
      </c>
      <c r="B40" s="120" t="s">
        <v>1628</v>
      </c>
      <c r="C40" s="120" t="s">
        <v>25</v>
      </c>
      <c r="D40" s="120" t="s">
        <v>26</v>
      </c>
      <c r="E40" s="120"/>
      <c r="F40" s="101">
        <v>23</v>
      </c>
      <c r="H40" s="1162" t="s">
        <v>1630</v>
      </c>
      <c r="I40" s="1156"/>
      <c r="J40" s="1155"/>
      <c r="K40" s="1152">
        <v>24200</v>
      </c>
      <c r="L40" s="1153">
        <v>100</v>
      </c>
      <c r="M40" s="1153">
        <v>500</v>
      </c>
      <c r="N40" s="1153">
        <v>1800</v>
      </c>
      <c r="O40" s="1153">
        <v>2900</v>
      </c>
      <c r="P40" s="1153">
        <v>3700</v>
      </c>
      <c r="Q40" s="1153">
        <v>6400</v>
      </c>
      <c r="R40" s="1153">
        <v>5400</v>
      </c>
      <c r="S40" s="1153">
        <v>2700</v>
      </c>
      <c r="T40" s="1153">
        <v>400</v>
      </c>
      <c r="U40" s="1153">
        <v>200</v>
      </c>
      <c r="V40" s="1157" t="s">
        <v>34</v>
      </c>
      <c r="W40" s="996"/>
    </row>
    <row r="41" spans="1:24" ht="12" customHeight="1">
      <c r="A41" s="120" t="s">
        <v>1629</v>
      </c>
      <c r="B41" s="120" t="s">
        <v>1628</v>
      </c>
      <c r="C41" s="120" t="s">
        <v>25</v>
      </c>
      <c r="D41" s="120" t="s">
        <v>26</v>
      </c>
      <c r="E41" s="120"/>
      <c r="F41" s="101">
        <v>24</v>
      </c>
      <c r="H41" s="1161" t="s">
        <v>1627</v>
      </c>
      <c r="I41" s="1154" t="s">
        <v>1532</v>
      </c>
      <c r="J41" s="1155"/>
      <c r="K41" s="1152">
        <v>17500</v>
      </c>
      <c r="L41" s="1153">
        <v>100</v>
      </c>
      <c r="M41" s="1153">
        <v>300</v>
      </c>
      <c r="N41" s="1153">
        <v>900</v>
      </c>
      <c r="O41" s="1153">
        <v>1900</v>
      </c>
      <c r="P41" s="1153">
        <v>2300</v>
      </c>
      <c r="Q41" s="1153">
        <v>4300</v>
      </c>
      <c r="R41" s="1153">
        <v>4300</v>
      </c>
      <c r="S41" s="1153">
        <v>2500</v>
      </c>
      <c r="T41" s="1153">
        <v>500</v>
      </c>
      <c r="U41" s="1153">
        <v>300</v>
      </c>
      <c r="V41" s="1153">
        <v>100</v>
      </c>
      <c r="W41" s="996"/>
    </row>
    <row r="42" spans="1:24" ht="12" customHeight="1">
      <c r="A42" s="120" t="s">
        <v>1629</v>
      </c>
      <c r="B42" s="120" t="s">
        <v>1628</v>
      </c>
      <c r="C42" s="120" t="s">
        <v>25</v>
      </c>
      <c r="D42" s="120" t="s">
        <v>26</v>
      </c>
      <c r="E42" s="120"/>
      <c r="F42" s="101">
        <v>25</v>
      </c>
      <c r="H42" s="1160" t="s">
        <v>1777</v>
      </c>
      <c r="I42" s="1156" t="s">
        <v>46</v>
      </c>
      <c r="J42" s="1155"/>
      <c r="K42" s="1152">
        <v>222000</v>
      </c>
      <c r="L42" s="1153">
        <v>24000</v>
      </c>
      <c r="M42" s="1153">
        <v>39300</v>
      </c>
      <c r="N42" s="1153">
        <v>45300</v>
      </c>
      <c r="O42" s="1153">
        <v>36000</v>
      </c>
      <c r="P42" s="1153">
        <v>22800</v>
      </c>
      <c r="Q42" s="1153">
        <v>24600</v>
      </c>
      <c r="R42" s="1153">
        <v>10700</v>
      </c>
      <c r="S42" s="1153">
        <v>2800</v>
      </c>
      <c r="T42" s="1153">
        <v>400</v>
      </c>
      <c r="U42" s="1153">
        <v>300</v>
      </c>
      <c r="V42" s="1153">
        <v>15700</v>
      </c>
      <c r="W42" s="996"/>
    </row>
    <row r="43" spans="1:24" ht="12" customHeight="1">
      <c r="A43" s="120" t="s">
        <v>1629</v>
      </c>
      <c r="B43" s="120" t="s">
        <v>1628</v>
      </c>
      <c r="C43" s="120" t="s">
        <v>25</v>
      </c>
      <c r="D43" s="120" t="s">
        <v>26</v>
      </c>
      <c r="E43" s="120"/>
      <c r="F43" s="101">
        <v>26</v>
      </c>
      <c r="H43" s="1161" t="s">
        <v>1634</v>
      </c>
      <c r="I43" s="1154" t="s">
        <v>1526</v>
      </c>
      <c r="J43" s="1155"/>
      <c r="K43" s="1152">
        <v>109700</v>
      </c>
      <c r="L43" s="1153">
        <v>17700</v>
      </c>
      <c r="M43" s="1153">
        <v>22900</v>
      </c>
      <c r="N43" s="1153">
        <v>21900</v>
      </c>
      <c r="O43" s="1153">
        <v>13500</v>
      </c>
      <c r="P43" s="1153">
        <v>8200</v>
      </c>
      <c r="Q43" s="1153">
        <v>7700</v>
      </c>
      <c r="R43" s="1153">
        <v>4000</v>
      </c>
      <c r="S43" s="1153">
        <v>1100</v>
      </c>
      <c r="T43" s="1153">
        <v>100</v>
      </c>
      <c r="U43" s="1153">
        <v>100</v>
      </c>
      <c r="V43" s="1153">
        <v>12400</v>
      </c>
      <c r="W43" s="996"/>
    </row>
    <row r="44" spans="1:24" ht="12" customHeight="1">
      <c r="A44" s="120" t="s">
        <v>1629</v>
      </c>
      <c r="B44" s="120" t="s">
        <v>1628</v>
      </c>
      <c r="C44" s="120" t="s">
        <v>25</v>
      </c>
      <c r="D44" s="120" t="s">
        <v>26</v>
      </c>
      <c r="E44" s="120"/>
      <c r="F44" s="101">
        <v>27</v>
      </c>
      <c r="H44" s="1162" t="s">
        <v>1774</v>
      </c>
      <c r="I44" s="1156" t="s">
        <v>73</v>
      </c>
      <c r="J44" s="1155"/>
      <c r="K44" s="1152">
        <v>48100</v>
      </c>
      <c r="L44" s="1153">
        <v>3900</v>
      </c>
      <c r="M44" s="1153">
        <v>10000</v>
      </c>
      <c r="N44" s="1153">
        <v>11200</v>
      </c>
      <c r="O44" s="1153">
        <v>8100</v>
      </c>
      <c r="P44" s="1153">
        <v>4800</v>
      </c>
      <c r="Q44" s="1153">
        <v>5400</v>
      </c>
      <c r="R44" s="1153">
        <v>2400</v>
      </c>
      <c r="S44" s="1153">
        <v>400</v>
      </c>
      <c r="T44" s="1153">
        <v>100</v>
      </c>
      <c r="U44" s="1153">
        <v>100</v>
      </c>
      <c r="V44" s="1153">
        <v>1700</v>
      </c>
      <c r="W44" s="996"/>
    </row>
    <row r="45" spans="1:24" ht="12" customHeight="1">
      <c r="A45" s="120" t="s">
        <v>1629</v>
      </c>
      <c r="B45" s="120" t="s">
        <v>1628</v>
      </c>
      <c r="C45" s="120" t="s">
        <v>25</v>
      </c>
      <c r="D45" s="120" t="s">
        <v>26</v>
      </c>
      <c r="E45" s="120"/>
      <c r="F45" s="101">
        <v>28</v>
      </c>
      <c r="H45" s="1162" t="s">
        <v>1633</v>
      </c>
      <c r="I45" s="1156"/>
      <c r="J45" s="1155"/>
      <c r="K45" s="1152">
        <v>32100</v>
      </c>
      <c r="L45" s="1153">
        <v>1400</v>
      </c>
      <c r="M45" s="1153">
        <v>4200</v>
      </c>
      <c r="N45" s="1153">
        <v>6300</v>
      </c>
      <c r="O45" s="1153">
        <v>6900</v>
      </c>
      <c r="P45" s="1153">
        <v>4600</v>
      </c>
      <c r="Q45" s="1153">
        <v>4800</v>
      </c>
      <c r="R45" s="1153">
        <v>1900</v>
      </c>
      <c r="S45" s="1153">
        <v>600</v>
      </c>
      <c r="T45" s="1153">
        <v>100</v>
      </c>
      <c r="U45" s="1153">
        <v>100</v>
      </c>
      <c r="V45" s="1153">
        <v>1200</v>
      </c>
      <c r="W45" s="996"/>
    </row>
    <row r="46" spans="1:24" ht="12" customHeight="1">
      <c r="A46" s="120" t="s">
        <v>1629</v>
      </c>
      <c r="B46" s="120" t="s">
        <v>1628</v>
      </c>
      <c r="C46" s="120" t="s">
        <v>25</v>
      </c>
      <c r="D46" s="120" t="s">
        <v>26</v>
      </c>
      <c r="E46" s="120"/>
      <c r="F46" s="101">
        <v>29</v>
      </c>
      <c r="H46" s="1162" t="s">
        <v>1632</v>
      </c>
      <c r="I46" s="1156"/>
      <c r="J46" s="1155"/>
      <c r="K46" s="1152">
        <v>23300</v>
      </c>
      <c r="L46" s="1153">
        <v>800</v>
      </c>
      <c r="M46" s="1153">
        <v>1500</v>
      </c>
      <c r="N46" s="1153">
        <v>4000</v>
      </c>
      <c r="O46" s="1153">
        <v>5200</v>
      </c>
      <c r="P46" s="1153">
        <v>3800</v>
      </c>
      <c r="Q46" s="1153">
        <v>5300</v>
      </c>
      <c r="R46" s="1153">
        <v>1800</v>
      </c>
      <c r="S46" s="1153">
        <v>400</v>
      </c>
      <c r="T46" s="1153">
        <v>100</v>
      </c>
      <c r="U46" s="1157" t="s">
        <v>34</v>
      </c>
      <c r="V46" s="1153">
        <v>400</v>
      </c>
      <c r="W46" s="996"/>
    </row>
    <row r="47" spans="1:24" ht="12" customHeight="1">
      <c r="A47" s="120" t="s">
        <v>1629</v>
      </c>
      <c r="B47" s="120" t="s">
        <v>1628</v>
      </c>
      <c r="C47" s="120" t="s">
        <v>25</v>
      </c>
      <c r="D47" s="120" t="s">
        <v>26</v>
      </c>
      <c r="E47" s="120"/>
      <c r="F47" s="101">
        <v>30</v>
      </c>
      <c r="H47" s="1162" t="s">
        <v>1631</v>
      </c>
      <c r="I47" s="1156"/>
      <c r="J47" s="1155"/>
      <c r="K47" s="1152">
        <v>6600</v>
      </c>
      <c r="L47" s="1153">
        <v>100</v>
      </c>
      <c r="M47" s="1153">
        <v>500</v>
      </c>
      <c r="N47" s="1153">
        <v>1400</v>
      </c>
      <c r="O47" s="1153">
        <v>1800</v>
      </c>
      <c r="P47" s="1153">
        <v>1000</v>
      </c>
      <c r="Q47" s="1153">
        <v>1100</v>
      </c>
      <c r="R47" s="1153">
        <v>400</v>
      </c>
      <c r="S47" s="1153">
        <v>200</v>
      </c>
      <c r="T47" s="1157" t="s">
        <v>34</v>
      </c>
      <c r="U47" s="1153">
        <v>100</v>
      </c>
      <c r="V47" s="1153">
        <v>0</v>
      </c>
      <c r="W47" s="996"/>
    </row>
    <row r="48" spans="1:24" ht="12" customHeight="1">
      <c r="A48" s="120" t="s">
        <v>1629</v>
      </c>
      <c r="B48" s="120" t="s">
        <v>1628</v>
      </c>
      <c r="C48" s="120" t="s">
        <v>25</v>
      </c>
      <c r="D48" s="120" t="s">
        <v>26</v>
      </c>
      <c r="E48" s="120"/>
      <c r="F48" s="101">
        <v>31</v>
      </c>
      <c r="H48" s="1162" t="s">
        <v>1630</v>
      </c>
      <c r="I48" s="1156"/>
      <c r="J48" s="1155"/>
      <c r="K48" s="1152">
        <v>1600</v>
      </c>
      <c r="L48" s="1153">
        <v>0</v>
      </c>
      <c r="M48" s="1153">
        <v>100</v>
      </c>
      <c r="N48" s="1153">
        <v>400</v>
      </c>
      <c r="O48" s="1153">
        <v>400</v>
      </c>
      <c r="P48" s="1153">
        <v>200</v>
      </c>
      <c r="Q48" s="1153">
        <v>200</v>
      </c>
      <c r="R48" s="1153">
        <v>200</v>
      </c>
      <c r="S48" s="1153">
        <v>0</v>
      </c>
      <c r="T48" s="1153">
        <v>0</v>
      </c>
      <c r="U48" s="1157" t="s">
        <v>34</v>
      </c>
      <c r="V48" s="1157" t="s">
        <v>34</v>
      </c>
      <c r="W48" s="996"/>
    </row>
    <row r="49" spans="1:23" ht="12" customHeight="1">
      <c r="A49" s="120" t="s">
        <v>1629</v>
      </c>
      <c r="B49" s="120" t="s">
        <v>1628</v>
      </c>
      <c r="C49" s="120" t="s">
        <v>25</v>
      </c>
      <c r="D49" s="120" t="s">
        <v>26</v>
      </c>
      <c r="E49" s="120"/>
      <c r="F49" s="101">
        <v>32</v>
      </c>
      <c r="H49" s="1161" t="s">
        <v>1627</v>
      </c>
      <c r="I49" s="1154" t="s">
        <v>1532</v>
      </c>
      <c r="J49" s="1155"/>
      <c r="K49" s="1152">
        <v>500</v>
      </c>
      <c r="L49" s="1153">
        <v>100</v>
      </c>
      <c r="M49" s="1153">
        <v>100</v>
      </c>
      <c r="N49" s="1153">
        <v>100</v>
      </c>
      <c r="O49" s="1153">
        <v>0</v>
      </c>
      <c r="P49" s="1153">
        <v>100</v>
      </c>
      <c r="Q49" s="1153">
        <v>100</v>
      </c>
      <c r="R49" s="1153">
        <v>0</v>
      </c>
      <c r="S49" s="1153">
        <v>100</v>
      </c>
      <c r="T49" s="1157" t="s">
        <v>34</v>
      </c>
      <c r="U49" s="1157" t="s">
        <v>34</v>
      </c>
      <c r="V49" s="1157" t="s">
        <v>34</v>
      </c>
      <c r="W49" s="996"/>
    </row>
    <row r="50" spans="1:23" ht="12" customHeight="1">
      <c r="A50" s="120" t="s">
        <v>1629</v>
      </c>
      <c r="B50" s="120" t="s">
        <v>1628</v>
      </c>
      <c r="C50" s="120" t="s">
        <v>25</v>
      </c>
      <c r="D50" s="120" t="s">
        <v>26</v>
      </c>
      <c r="E50" s="120"/>
      <c r="F50" s="101">
        <v>33</v>
      </c>
      <c r="H50" s="1160" t="s">
        <v>1778</v>
      </c>
      <c r="I50" s="1156" t="s">
        <v>47</v>
      </c>
      <c r="J50" s="1155"/>
      <c r="K50" s="1152">
        <v>36700</v>
      </c>
      <c r="L50" s="1153">
        <v>7100</v>
      </c>
      <c r="M50" s="1153">
        <v>10300</v>
      </c>
      <c r="N50" s="1153">
        <v>7600</v>
      </c>
      <c r="O50" s="1153">
        <v>5900</v>
      </c>
      <c r="P50" s="1153">
        <v>2200</v>
      </c>
      <c r="Q50" s="1153">
        <v>1700</v>
      </c>
      <c r="R50" s="1153">
        <v>600</v>
      </c>
      <c r="S50" s="1153">
        <v>0</v>
      </c>
      <c r="T50" s="1157" t="s">
        <v>34</v>
      </c>
      <c r="U50" s="1157" t="s">
        <v>34</v>
      </c>
      <c r="V50" s="1153">
        <v>1300</v>
      </c>
      <c r="W50" s="996"/>
    </row>
    <row r="51" spans="1:23" ht="12" customHeight="1">
      <c r="A51" s="120" t="s">
        <v>1629</v>
      </c>
      <c r="B51" s="120" t="s">
        <v>1628</v>
      </c>
      <c r="C51" s="120" t="s">
        <v>25</v>
      </c>
      <c r="D51" s="120" t="s">
        <v>26</v>
      </c>
      <c r="E51" s="120"/>
      <c r="F51" s="101">
        <v>34</v>
      </c>
      <c r="H51" s="1161" t="s">
        <v>1634</v>
      </c>
      <c r="I51" s="1154" t="s">
        <v>1526</v>
      </c>
      <c r="J51" s="1155"/>
      <c r="K51" s="1152">
        <v>11800</v>
      </c>
      <c r="L51" s="1153">
        <v>4600</v>
      </c>
      <c r="M51" s="1153">
        <v>3900</v>
      </c>
      <c r="N51" s="1153">
        <v>1500</v>
      </c>
      <c r="O51" s="1153">
        <v>500</v>
      </c>
      <c r="P51" s="1153">
        <v>200</v>
      </c>
      <c r="Q51" s="1153">
        <v>200</v>
      </c>
      <c r="R51" s="1153">
        <v>100</v>
      </c>
      <c r="S51" s="1153">
        <v>0</v>
      </c>
      <c r="T51" s="1157" t="s">
        <v>34</v>
      </c>
      <c r="U51" s="1157" t="s">
        <v>34</v>
      </c>
      <c r="V51" s="1153">
        <v>800</v>
      </c>
      <c r="W51" s="996"/>
    </row>
    <row r="52" spans="1:23" ht="12" customHeight="1">
      <c r="A52" s="120" t="s">
        <v>1629</v>
      </c>
      <c r="B52" s="120" t="s">
        <v>1628</v>
      </c>
      <c r="C52" s="120" t="s">
        <v>25</v>
      </c>
      <c r="D52" s="120" t="s">
        <v>26</v>
      </c>
      <c r="E52" s="120"/>
      <c r="F52" s="101">
        <v>35</v>
      </c>
      <c r="H52" s="1162" t="s">
        <v>1774</v>
      </c>
      <c r="I52" s="1156" t="s">
        <v>73</v>
      </c>
      <c r="J52" s="1155"/>
      <c r="K52" s="1152">
        <v>10600</v>
      </c>
      <c r="L52" s="1153">
        <v>1700</v>
      </c>
      <c r="M52" s="1153">
        <v>3600</v>
      </c>
      <c r="N52" s="1153">
        <v>2800</v>
      </c>
      <c r="O52" s="1153">
        <v>1800</v>
      </c>
      <c r="P52" s="1153">
        <v>300</v>
      </c>
      <c r="Q52" s="1153">
        <v>100</v>
      </c>
      <c r="R52" s="1153">
        <v>0</v>
      </c>
      <c r="S52" s="1157" t="s">
        <v>34</v>
      </c>
      <c r="T52" s="1157" t="s">
        <v>34</v>
      </c>
      <c r="U52" s="1157" t="s">
        <v>34</v>
      </c>
      <c r="V52" s="1153">
        <v>300</v>
      </c>
      <c r="W52" s="996"/>
    </row>
    <row r="53" spans="1:23" ht="12" customHeight="1">
      <c r="A53" s="120" t="s">
        <v>1629</v>
      </c>
      <c r="B53" s="120" t="s">
        <v>1628</v>
      </c>
      <c r="C53" s="120" t="s">
        <v>25</v>
      </c>
      <c r="D53" s="120" t="s">
        <v>26</v>
      </c>
      <c r="E53" s="120"/>
      <c r="F53" s="101">
        <v>36</v>
      </c>
      <c r="H53" s="1162" t="s">
        <v>1633</v>
      </c>
      <c r="I53" s="1156"/>
      <c r="J53" s="1155"/>
      <c r="K53" s="1152">
        <v>6500</v>
      </c>
      <c r="L53" s="1153">
        <v>500</v>
      </c>
      <c r="M53" s="1153">
        <v>1700</v>
      </c>
      <c r="N53" s="1153">
        <v>1500</v>
      </c>
      <c r="O53" s="1153">
        <v>1400</v>
      </c>
      <c r="P53" s="1153">
        <v>600</v>
      </c>
      <c r="Q53" s="1153">
        <v>500</v>
      </c>
      <c r="R53" s="1153">
        <v>200</v>
      </c>
      <c r="S53" s="1157" t="s">
        <v>34</v>
      </c>
      <c r="T53" s="1157" t="s">
        <v>34</v>
      </c>
      <c r="U53" s="1157" t="s">
        <v>34</v>
      </c>
      <c r="V53" s="1153">
        <v>300</v>
      </c>
      <c r="W53" s="996"/>
    </row>
    <row r="54" spans="1:23" ht="12" customHeight="1">
      <c r="A54" s="120" t="s">
        <v>1629</v>
      </c>
      <c r="B54" s="120" t="s">
        <v>1628</v>
      </c>
      <c r="C54" s="120" t="s">
        <v>25</v>
      </c>
      <c r="D54" s="120" t="s">
        <v>26</v>
      </c>
      <c r="E54" s="120"/>
      <c r="F54" s="101">
        <v>37</v>
      </c>
      <c r="H54" s="1162" t="s">
        <v>1632</v>
      </c>
      <c r="I54" s="1156"/>
      <c r="J54" s="1155"/>
      <c r="K54" s="1152">
        <v>5300</v>
      </c>
      <c r="L54" s="1153">
        <v>300</v>
      </c>
      <c r="M54" s="1153">
        <v>600</v>
      </c>
      <c r="N54" s="1153">
        <v>1100</v>
      </c>
      <c r="O54" s="1153">
        <v>1400</v>
      </c>
      <c r="P54" s="1153">
        <v>800</v>
      </c>
      <c r="Q54" s="1153">
        <v>800</v>
      </c>
      <c r="R54" s="1153">
        <v>200</v>
      </c>
      <c r="S54" s="1153">
        <v>0</v>
      </c>
      <c r="T54" s="1157" t="s">
        <v>34</v>
      </c>
      <c r="U54" s="1157" t="s">
        <v>34</v>
      </c>
      <c r="V54" s="1153">
        <v>100</v>
      </c>
      <c r="W54" s="996"/>
    </row>
    <row r="55" spans="1:23" ht="12" customHeight="1">
      <c r="A55" s="120" t="s">
        <v>1629</v>
      </c>
      <c r="B55" s="120" t="s">
        <v>1628</v>
      </c>
      <c r="C55" s="120" t="s">
        <v>25</v>
      </c>
      <c r="D55" s="120" t="s">
        <v>26</v>
      </c>
      <c r="E55" s="120"/>
      <c r="F55" s="101">
        <v>38</v>
      </c>
      <c r="H55" s="1162" t="s">
        <v>1631</v>
      </c>
      <c r="I55" s="1156"/>
      <c r="J55" s="1155"/>
      <c r="K55" s="1152">
        <v>2000</v>
      </c>
      <c r="L55" s="1153">
        <v>100</v>
      </c>
      <c r="M55" s="1153">
        <v>300</v>
      </c>
      <c r="N55" s="1153">
        <v>600</v>
      </c>
      <c r="O55" s="1153">
        <v>700</v>
      </c>
      <c r="P55" s="1153">
        <v>200</v>
      </c>
      <c r="Q55" s="1153">
        <v>100</v>
      </c>
      <c r="R55" s="1153">
        <v>100</v>
      </c>
      <c r="S55" s="1157" t="s">
        <v>34</v>
      </c>
      <c r="T55" s="1157" t="s">
        <v>34</v>
      </c>
      <c r="U55" s="1157" t="s">
        <v>34</v>
      </c>
      <c r="V55" s="1157" t="s">
        <v>34</v>
      </c>
      <c r="W55" s="996"/>
    </row>
    <row r="56" spans="1:23" ht="12" customHeight="1">
      <c r="A56" s="120" t="s">
        <v>1629</v>
      </c>
      <c r="B56" s="120" t="s">
        <v>1628</v>
      </c>
      <c r="C56" s="120" t="s">
        <v>25</v>
      </c>
      <c r="D56" s="120" t="s">
        <v>26</v>
      </c>
      <c r="E56" s="120"/>
      <c r="F56" s="101">
        <v>39</v>
      </c>
      <c r="H56" s="1162" t="s">
        <v>1630</v>
      </c>
      <c r="I56" s="1156"/>
      <c r="J56" s="1155"/>
      <c r="K56" s="1152">
        <v>500</v>
      </c>
      <c r="L56" s="1157" t="s">
        <v>34</v>
      </c>
      <c r="M56" s="1153">
        <v>100</v>
      </c>
      <c r="N56" s="1153">
        <v>100</v>
      </c>
      <c r="O56" s="1153">
        <v>100</v>
      </c>
      <c r="P56" s="1153">
        <v>100</v>
      </c>
      <c r="Q56" s="1153">
        <v>0</v>
      </c>
      <c r="R56" s="1153">
        <v>0</v>
      </c>
      <c r="S56" s="1157" t="s">
        <v>34</v>
      </c>
      <c r="T56" s="1157" t="s">
        <v>34</v>
      </c>
      <c r="U56" s="1157" t="s">
        <v>34</v>
      </c>
      <c r="V56" s="1157" t="s">
        <v>34</v>
      </c>
      <c r="W56" s="996"/>
    </row>
    <row r="57" spans="1:23" ht="12" customHeight="1">
      <c r="A57" s="120" t="s">
        <v>1629</v>
      </c>
      <c r="B57" s="120" t="s">
        <v>1628</v>
      </c>
      <c r="C57" s="120" t="s">
        <v>25</v>
      </c>
      <c r="D57" s="120" t="s">
        <v>26</v>
      </c>
      <c r="E57" s="120"/>
      <c r="F57" s="101">
        <v>40</v>
      </c>
      <c r="H57" s="1161" t="s">
        <v>1627</v>
      </c>
      <c r="I57" s="1154" t="s">
        <v>1532</v>
      </c>
      <c r="J57" s="1155"/>
      <c r="K57" s="1152">
        <v>100</v>
      </c>
      <c r="L57" s="1157" t="s">
        <v>34</v>
      </c>
      <c r="M57" s="1153">
        <v>0</v>
      </c>
      <c r="N57" s="1153">
        <v>0</v>
      </c>
      <c r="O57" s="1157" t="s">
        <v>34</v>
      </c>
      <c r="P57" s="1153">
        <v>0</v>
      </c>
      <c r="Q57" s="1157" t="s">
        <v>34</v>
      </c>
      <c r="R57" s="1157" t="s">
        <v>34</v>
      </c>
      <c r="S57" s="1157" t="s">
        <v>34</v>
      </c>
      <c r="T57" s="1157" t="s">
        <v>34</v>
      </c>
      <c r="U57" s="1157" t="s">
        <v>34</v>
      </c>
      <c r="V57" s="1157" t="s">
        <v>34</v>
      </c>
      <c r="W57" s="996"/>
    </row>
    <row r="58" spans="1:23" ht="12" customHeight="1">
      <c r="A58" s="120" t="s">
        <v>1629</v>
      </c>
      <c r="B58" s="120" t="s">
        <v>1628</v>
      </c>
      <c r="C58" s="120" t="s">
        <v>25</v>
      </c>
      <c r="D58" s="120" t="s">
        <v>26</v>
      </c>
      <c r="E58" s="120"/>
      <c r="F58" s="101">
        <v>41</v>
      </c>
      <c r="H58" s="1160" t="s">
        <v>1637</v>
      </c>
      <c r="I58" s="1154" t="s">
        <v>48</v>
      </c>
      <c r="J58" s="1155"/>
      <c r="K58" s="1152">
        <v>300</v>
      </c>
      <c r="L58" s="1153">
        <v>100</v>
      </c>
      <c r="M58" s="1153">
        <v>100</v>
      </c>
      <c r="N58" s="1153">
        <v>0</v>
      </c>
      <c r="O58" s="1153">
        <v>100</v>
      </c>
      <c r="P58" s="1153">
        <v>0</v>
      </c>
      <c r="Q58" s="1153">
        <v>0</v>
      </c>
      <c r="R58" s="1157" t="s">
        <v>34</v>
      </c>
      <c r="S58" s="1157" t="s">
        <v>34</v>
      </c>
      <c r="T58" s="1157" t="s">
        <v>34</v>
      </c>
      <c r="U58" s="1157" t="s">
        <v>34</v>
      </c>
      <c r="V58" s="1153">
        <v>0</v>
      </c>
      <c r="W58" s="996"/>
    </row>
    <row r="59" spans="1:23" ht="12" customHeight="1">
      <c r="F59" s="235"/>
      <c r="H59" s="1160" t="s">
        <v>1636</v>
      </c>
      <c r="I59" s="1154"/>
      <c r="J59" s="1155"/>
      <c r="K59" s="1152"/>
      <c r="L59" s="1153"/>
      <c r="M59" s="1153"/>
      <c r="N59" s="1153"/>
      <c r="O59" s="1153"/>
      <c r="P59" s="1153"/>
      <c r="Q59" s="1153"/>
      <c r="R59" s="1153"/>
      <c r="S59" s="1153"/>
      <c r="T59" s="1153"/>
      <c r="U59" s="1153"/>
      <c r="V59" s="1153"/>
      <c r="W59" s="996"/>
    </row>
    <row r="60" spans="1:23" ht="12" customHeight="1">
      <c r="A60" s="120" t="s">
        <v>1629</v>
      </c>
      <c r="B60" s="120" t="s">
        <v>1628</v>
      </c>
      <c r="C60" s="120" t="s">
        <v>25</v>
      </c>
      <c r="D60" s="120" t="s">
        <v>26</v>
      </c>
      <c r="E60" s="120"/>
      <c r="F60" s="101">
        <v>42</v>
      </c>
      <c r="H60" s="1161" t="s">
        <v>1634</v>
      </c>
      <c r="I60" s="1154" t="s">
        <v>1526</v>
      </c>
      <c r="J60" s="1155"/>
      <c r="K60" s="1152">
        <v>200</v>
      </c>
      <c r="L60" s="1153">
        <v>100</v>
      </c>
      <c r="M60" s="1153">
        <v>100</v>
      </c>
      <c r="N60" s="1153">
        <v>0</v>
      </c>
      <c r="O60" s="1153">
        <v>100</v>
      </c>
      <c r="P60" s="1153">
        <v>0</v>
      </c>
      <c r="Q60" s="1157" t="s">
        <v>34</v>
      </c>
      <c r="R60" s="1157" t="s">
        <v>34</v>
      </c>
      <c r="S60" s="1157" t="s">
        <v>34</v>
      </c>
      <c r="T60" s="1157" t="s">
        <v>34</v>
      </c>
      <c r="U60" s="1157" t="s">
        <v>34</v>
      </c>
      <c r="V60" s="1153">
        <v>0</v>
      </c>
      <c r="W60" s="996"/>
    </row>
    <row r="61" spans="1:23" ht="12" customHeight="1">
      <c r="A61" s="120" t="s">
        <v>1629</v>
      </c>
      <c r="B61" s="120" t="s">
        <v>1628</v>
      </c>
      <c r="C61" s="120" t="s">
        <v>25</v>
      </c>
      <c r="D61" s="120" t="s">
        <v>26</v>
      </c>
      <c r="E61" s="120"/>
      <c r="F61" s="101">
        <v>43</v>
      </c>
      <c r="H61" s="1162" t="s">
        <v>1774</v>
      </c>
      <c r="I61" s="1156" t="s">
        <v>73</v>
      </c>
      <c r="J61" s="1155"/>
      <c r="K61" s="1152">
        <v>0</v>
      </c>
      <c r="L61" s="1153">
        <v>0</v>
      </c>
      <c r="M61" s="1153">
        <v>0</v>
      </c>
      <c r="N61" s="1157" t="s">
        <v>34</v>
      </c>
      <c r="O61" s="1153">
        <v>0</v>
      </c>
      <c r="P61" s="1157" t="s">
        <v>34</v>
      </c>
      <c r="Q61" s="1157" t="s">
        <v>34</v>
      </c>
      <c r="R61" s="1157" t="s">
        <v>34</v>
      </c>
      <c r="S61" s="1157" t="s">
        <v>34</v>
      </c>
      <c r="T61" s="1157" t="s">
        <v>34</v>
      </c>
      <c r="U61" s="1157" t="s">
        <v>34</v>
      </c>
      <c r="V61" s="1157" t="s">
        <v>34</v>
      </c>
      <c r="W61" s="996"/>
    </row>
    <row r="62" spans="1:23" ht="12" customHeight="1">
      <c r="A62" s="120" t="s">
        <v>1629</v>
      </c>
      <c r="B62" s="120" t="s">
        <v>1628</v>
      </c>
      <c r="C62" s="120" t="s">
        <v>25</v>
      </c>
      <c r="D62" s="120" t="s">
        <v>26</v>
      </c>
      <c r="E62" s="120"/>
      <c r="F62" s="101">
        <v>44</v>
      </c>
      <c r="H62" s="1162" t="s">
        <v>1633</v>
      </c>
      <c r="I62" s="1156"/>
      <c r="J62" s="1155"/>
      <c r="K62" s="1152">
        <v>0</v>
      </c>
      <c r="L62" s="1157" t="s">
        <v>34</v>
      </c>
      <c r="M62" s="1157" t="s">
        <v>34</v>
      </c>
      <c r="N62" s="1157" t="s">
        <v>34</v>
      </c>
      <c r="O62" s="1157" t="s">
        <v>34</v>
      </c>
      <c r="P62" s="1157" t="s">
        <v>34</v>
      </c>
      <c r="Q62" s="1153">
        <v>0</v>
      </c>
      <c r="R62" s="1157" t="s">
        <v>34</v>
      </c>
      <c r="S62" s="1157" t="s">
        <v>34</v>
      </c>
      <c r="T62" s="1157" t="s">
        <v>34</v>
      </c>
      <c r="U62" s="1157" t="s">
        <v>34</v>
      </c>
      <c r="V62" s="1157" t="s">
        <v>34</v>
      </c>
      <c r="W62" s="996"/>
    </row>
    <row r="63" spans="1:23" ht="12" customHeight="1">
      <c r="A63" s="120" t="s">
        <v>1629</v>
      </c>
      <c r="B63" s="120" t="s">
        <v>1628</v>
      </c>
      <c r="C63" s="120" t="s">
        <v>25</v>
      </c>
      <c r="D63" s="120" t="s">
        <v>26</v>
      </c>
      <c r="E63" s="120"/>
      <c r="F63" s="101">
        <v>45</v>
      </c>
      <c r="H63" s="1162" t="s">
        <v>1632</v>
      </c>
      <c r="I63" s="1156"/>
      <c r="J63" s="1155"/>
      <c r="K63" s="1152">
        <v>0</v>
      </c>
      <c r="L63" s="1157" t="s">
        <v>34</v>
      </c>
      <c r="M63" s="1157" t="s">
        <v>34</v>
      </c>
      <c r="N63" s="1157" t="s">
        <v>34</v>
      </c>
      <c r="O63" s="1153">
        <v>0</v>
      </c>
      <c r="P63" s="1157" t="s">
        <v>34</v>
      </c>
      <c r="Q63" s="1157" t="s">
        <v>34</v>
      </c>
      <c r="R63" s="1157" t="s">
        <v>34</v>
      </c>
      <c r="S63" s="1157" t="s">
        <v>34</v>
      </c>
      <c r="T63" s="1157" t="s">
        <v>34</v>
      </c>
      <c r="U63" s="1157" t="s">
        <v>34</v>
      </c>
      <c r="V63" s="1157" t="s">
        <v>34</v>
      </c>
      <c r="W63" s="996"/>
    </row>
    <row r="64" spans="1:23" ht="12" customHeight="1">
      <c r="A64" s="120" t="s">
        <v>1629</v>
      </c>
      <c r="B64" s="120" t="s">
        <v>1628</v>
      </c>
      <c r="C64" s="120" t="s">
        <v>25</v>
      </c>
      <c r="D64" s="120" t="s">
        <v>26</v>
      </c>
      <c r="E64" s="120"/>
      <c r="F64" s="101">
        <v>46</v>
      </c>
      <c r="H64" s="1162" t="s">
        <v>1631</v>
      </c>
      <c r="I64" s="1156"/>
      <c r="J64" s="1155"/>
      <c r="K64" s="1158" t="s">
        <v>34</v>
      </c>
      <c r="L64" s="1157" t="s">
        <v>34</v>
      </c>
      <c r="M64" s="1157" t="s">
        <v>34</v>
      </c>
      <c r="N64" s="1157" t="s">
        <v>34</v>
      </c>
      <c r="O64" s="1157" t="s">
        <v>34</v>
      </c>
      <c r="P64" s="1157" t="s">
        <v>34</v>
      </c>
      <c r="Q64" s="1157" t="s">
        <v>34</v>
      </c>
      <c r="R64" s="1157" t="s">
        <v>34</v>
      </c>
      <c r="S64" s="1157" t="s">
        <v>34</v>
      </c>
      <c r="T64" s="1157" t="s">
        <v>34</v>
      </c>
      <c r="U64" s="1157" t="s">
        <v>34</v>
      </c>
      <c r="V64" s="1157" t="s">
        <v>34</v>
      </c>
      <c r="W64" s="996"/>
    </row>
    <row r="65" spans="1:23" ht="12" customHeight="1">
      <c r="A65" s="120" t="s">
        <v>1629</v>
      </c>
      <c r="B65" s="120" t="s">
        <v>1628</v>
      </c>
      <c r="C65" s="120" t="s">
        <v>25</v>
      </c>
      <c r="D65" s="120" t="s">
        <v>26</v>
      </c>
      <c r="E65" s="120"/>
      <c r="F65" s="101">
        <v>47</v>
      </c>
      <c r="H65" s="1162" t="s">
        <v>1630</v>
      </c>
      <c r="I65" s="1156"/>
      <c r="J65" s="1155"/>
      <c r="K65" s="1158" t="s">
        <v>34</v>
      </c>
      <c r="L65" s="1157" t="s">
        <v>34</v>
      </c>
      <c r="M65" s="1157" t="s">
        <v>34</v>
      </c>
      <c r="N65" s="1157" t="s">
        <v>34</v>
      </c>
      <c r="O65" s="1157" t="s">
        <v>34</v>
      </c>
      <c r="P65" s="1157" t="s">
        <v>34</v>
      </c>
      <c r="Q65" s="1157" t="s">
        <v>34</v>
      </c>
      <c r="R65" s="1157" t="s">
        <v>34</v>
      </c>
      <c r="S65" s="1157" t="s">
        <v>34</v>
      </c>
      <c r="T65" s="1157" t="s">
        <v>34</v>
      </c>
      <c r="U65" s="1157" t="s">
        <v>34</v>
      </c>
      <c r="V65" s="1157" t="s">
        <v>34</v>
      </c>
      <c r="W65" s="996"/>
    </row>
    <row r="66" spans="1:23" ht="12" customHeight="1">
      <c r="A66" s="120" t="s">
        <v>1629</v>
      </c>
      <c r="B66" s="120" t="s">
        <v>1628</v>
      </c>
      <c r="C66" s="120" t="s">
        <v>25</v>
      </c>
      <c r="D66" s="120" t="s">
        <v>26</v>
      </c>
      <c r="E66" s="120"/>
      <c r="F66" s="101">
        <v>48</v>
      </c>
      <c r="H66" s="1161" t="s">
        <v>1627</v>
      </c>
      <c r="I66" s="1154" t="s">
        <v>1532</v>
      </c>
      <c r="J66" s="1155"/>
      <c r="K66" s="1158" t="s">
        <v>34</v>
      </c>
      <c r="L66" s="1157" t="s">
        <v>34</v>
      </c>
      <c r="M66" s="1157" t="s">
        <v>34</v>
      </c>
      <c r="N66" s="1157" t="s">
        <v>34</v>
      </c>
      <c r="O66" s="1157" t="s">
        <v>34</v>
      </c>
      <c r="P66" s="1157" t="s">
        <v>34</v>
      </c>
      <c r="Q66" s="1157" t="s">
        <v>34</v>
      </c>
      <c r="R66" s="1157" t="s">
        <v>34</v>
      </c>
      <c r="S66" s="1157" t="s">
        <v>34</v>
      </c>
      <c r="T66" s="1157" t="s">
        <v>34</v>
      </c>
      <c r="U66" s="1157" t="s">
        <v>34</v>
      </c>
      <c r="V66" s="1157" t="s">
        <v>34</v>
      </c>
      <c r="W66" s="996"/>
    </row>
    <row r="67" spans="1:23" ht="12" customHeight="1">
      <c r="A67" s="120" t="s">
        <v>1629</v>
      </c>
      <c r="B67" s="120" t="s">
        <v>1628</v>
      </c>
      <c r="C67" s="120" t="s">
        <v>25</v>
      </c>
      <c r="D67" s="120" t="s">
        <v>26</v>
      </c>
      <c r="E67" s="120"/>
      <c r="F67" s="101">
        <v>49</v>
      </c>
      <c r="H67" s="1160" t="s">
        <v>1779</v>
      </c>
      <c r="I67" s="1156" t="s">
        <v>1571</v>
      </c>
      <c r="J67" s="1155"/>
      <c r="K67" s="1152">
        <v>74300</v>
      </c>
      <c r="L67" s="1153">
        <v>7400</v>
      </c>
      <c r="M67" s="1153">
        <v>14100</v>
      </c>
      <c r="N67" s="1153">
        <v>16200</v>
      </c>
      <c r="O67" s="1153">
        <v>12900</v>
      </c>
      <c r="P67" s="1153">
        <v>8200</v>
      </c>
      <c r="Q67" s="1153">
        <v>7300</v>
      </c>
      <c r="R67" s="1153">
        <v>3100</v>
      </c>
      <c r="S67" s="1153">
        <v>600</v>
      </c>
      <c r="T67" s="1153">
        <v>0</v>
      </c>
      <c r="U67" s="1153">
        <v>0</v>
      </c>
      <c r="V67" s="1153">
        <v>4300</v>
      </c>
      <c r="W67" s="996"/>
    </row>
    <row r="68" spans="1:23" ht="12" customHeight="1">
      <c r="A68" s="120" t="s">
        <v>1629</v>
      </c>
      <c r="B68" s="120" t="s">
        <v>1628</v>
      </c>
      <c r="C68" s="120" t="s">
        <v>25</v>
      </c>
      <c r="D68" s="120" t="s">
        <v>26</v>
      </c>
      <c r="E68" s="120"/>
      <c r="F68" s="101">
        <v>50</v>
      </c>
      <c r="H68" s="1161" t="s">
        <v>1634</v>
      </c>
      <c r="I68" s="1154" t="s">
        <v>1526</v>
      </c>
      <c r="J68" s="1155"/>
      <c r="K68" s="1152">
        <v>32100</v>
      </c>
      <c r="L68" s="1153">
        <v>5200</v>
      </c>
      <c r="M68" s="1153">
        <v>8100</v>
      </c>
      <c r="N68" s="1153">
        <v>6800</v>
      </c>
      <c r="O68" s="1153">
        <v>4200</v>
      </c>
      <c r="P68" s="1153">
        <v>2300</v>
      </c>
      <c r="Q68" s="1153">
        <v>1400</v>
      </c>
      <c r="R68" s="1153">
        <v>700</v>
      </c>
      <c r="S68" s="1153">
        <v>100</v>
      </c>
      <c r="T68" s="1153">
        <v>0</v>
      </c>
      <c r="U68" s="1153">
        <v>0</v>
      </c>
      <c r="V68" s="1153">
        <v>3100</v>
      </c>
      <c r="W68" s="996"/>
    </row>
    <row r="69" spans="1:23" ht="12" customHeight="1">
      <c r="A69" s="120" t="s">
        <v>1629</v>
      </c>
      <c r="B69" s="120" t="s">
        <v>1628</v>
      </c>
      <c r="C69" s="120" t="s">
        <v>25</v>
      </c>
      <c r="D69" s="120" t="s">
        <v>26</v>
      </c>
      <c r="E69" s="120"/>
      <c r="F69" s="101">
        <v>51</v>
      </c>
      <c r="H69" s="1162" t="s">
        <v>1774</v>
      </c>
      <c r="I69" s="1156" t="s">
        <v>73</v>
      </c>
      <c r="J69" s="1155"/>
      <c r="K69" s="1152">
        <v>18000</v>
      </c>
      <c r="L69" s="1153">
        <v>1300</v>
      </c>
      <c r="M69" s="1153">
        <v>3700</v>
      </c>
      <c r="N69" s="1153">
        <v>4600</v>
      </c>
      <c r="O69" s="1153">
        <v>3000</v>
      </c>
      <c r="P69" s="1153">
        <v>2000</v>
      </c>
      <c r="Q69" s="1153">
        <v>1700</v>
      </c>
      <c r="R69" s="1153">
        <v>800</v>
      </c>
      <c r="S69" s="1153">
        <v>100</v>
      </c>
      <c r="T69" s="1157" t="s">
        <v>34</v>
      </c>
      <c r="U69" s="1157" t="s">
        <v>34</v>
      </c>
      <c r="V69" s="1153">
        <v>800</v>
      </c>
      <c r="W69" s="996"/>
    </row>
    <row r="70" spans="1:23" ht="12" customHeight="1">
      <c r="A70" s="120" t="s">
        <v>1629</v>
      </c>
      <c r="B70" s="120" t="s">
        <v>1628</v>
      </c>
      <c r="C70" s="120" t="s">
        <v>25</v>
      </c>
      <c r="D70" s="120" t="s">
        <v>26</v>
      </c>
      <c r="E70" s="120"/>
      <c r="F70" s="101">
        <v>52</v>
      </c>
      <c r="H70" s="1162" t="s">
        <v>1633</v>
      </c>
      <c r="I70" s="1156"/>
      <c r="J70" s="1155"/>
      <c r="K70" s="1152">
        <v>11600</v>
      </c>
      <c r="L70" s="1153">
        <v>500</v>
      </c>
      <c r="M70" s="1153">
        <v>1500</v>
      </c>
      <c r="N70" s="1153">
        <v>2500</v>
      </c>
      <c r="O70" s="1153">
        <v>2600</v>
      </c>
      <c r="P70" s="1153">
        <v>1700</v>
      </c>
      <c r="Q70" s="1153">
        <v>1700</v>
      </c>
      <c r="R70" s="1153">
        <v>700</v>
      </c>
      <c r="S70" s="1153">
        <v>200</v>
      </c>
      <c r="T70" s="1157" t="s">
        <v>34</v>
      </c>
      <c r="U70" s="1153">
        <v>0</v>
      </c>
      <c r="V70" s="1153">
        <v>200</v>
      </c>
      <c r="W70" s="996"/>
    </row>
    <row r="71" spans="1:23" ht="12" customHeight="1">
      <c r="A71" s="120" t="s">
        <v>1629</v>
      </c>
      <c r="B71" s="120" t="s">
        <v>1628</v>
      </c>
      <c r="C71" s="120" t="s">
        <v>25</v>
      </c>
      <c r="D71" s="120" t="s">
        <v>26</v>
      </c>
      <c r="E71" s="120"/>
      <c r="F71" s="101">
        <v>53</v>
      </c>
      <c r="H71" s="1162" t="s">
        <v>1632</v>
      </c>
      <c r="I71" s="1156"/>
      <c r="J71" s="1155"/>
      <c r="K71" s="1152">
        <v>9000</v>
      </c>
      <c r="L71" s="1153">
        <v>200</v>
      </c>
      <c r="M71" s="1153">
        <v>500</v>
      </c>
      <c r="N71" s="1153">
        <v>1500</v>
      </c>
      <c r="O71" s="1153">
        <v>2300</v>
      </c>
      <c r="P71" s="1153">
        <v>1600</v>
      </c>
      <c r="Q71" s="1153">
        <v>1900</v>
      </c>
      <c r="R71" s="1153">
        <v>600</v>
      </c>
      <c r="S71" s="1153">
        <v>100</v>
      </c>
      <c r="T71" s="1153">
        <v>0</v>
      </c>
      <c r="U71" s="1157" t="s">
        <v>34</v>
      </c>
      <c r="V71" s="1153">
        <v>200</v>
      </c>
      <c r="W71" s="996"/>
    </row>
    <row r="72" spans="1:23" ht="12" customHeight="1">
      <c r="A72" s="120" t="s">
        <v>1629</v>
      </c>
      <c r="B72" s="120" t="s">
        <v>1628</v>
      </c>
      <c r="C72" s="120" t="s">
        <v>25</v>
      </c>
      <c r="D72" s="120" t="s">
        <v>26</v>
      </c>
      <c r="E72" s="120"/>
      <c r="F72" s="101">
        <v>54</v>
      </c>
      <c r="H72" s="1162" t="s">
        <v>1631</v>
      </c>
      <c r="I72" s="1156"/>
      <c r="J72" s="1155"/>
      <c r="K72" s="1152">
        <v>2500</v>
      </c>
      <c r="L72" s="1153">
        <v>0</v>
      </c>
      <c r="M72" s="1153">
        <v>200</v>
      </c>
      <c r="N72" s="1153">
        <v>600</v>
      </c>
      <c r="O72" s="1153">
        <v>600</v>
      </c>
      <c r="P72" s="1153">
        <v>500</v>
      </c>
      <c r="Q72" s="1153">
        <v>500</v>
      </c>
      <c r="R72" s="1153">
        <v>100</v>
      </c>
      <c r="S72" s="1153">
        <v>0</v>
      </c>
      <c r="T72" s="1157" t="s">
        <v>34</v>
      </c>
      <c r="U72" s="1157" t="s">
        <v>34</v>
      </c>
      <c r="V72" s="1157" t="s">
        <v>34</v>
      </c>
      <c r="W72" s="996"/>
    </row>
    <row r="73" spans="1:23" ht="12" customHeight="1">
      <c r="A73" s="120" t="s">
        <v>1629</v>
      </c>
      <c r="B73" s="120" t="s">
        <v>1628</v>
      </c>
      <c r="C73" s="120" t="s">
        <v>25</v>
      </c>
      <c r="D73" s="120" t="s">
        <v>26</v>
      </c>
      <c r="E73" s="120"/>
      <c r="F73" s="101">
        <v>55</v>
      </c>
      <c r="H73" s="1162" t="s">
        <v>1630</v>
      </c>
      <c r="I73" s="1156"/>
      <c r="J73" s="1155"/>
      <c r="K73" s="1152">
        <v>700</v>
      </c>
      <c r="L73" s="1153">
        <v>0</v>
      </c>
      <c r="M73" s="1153">
        <v>0</v>
      </c>
      <c r="N73" s="1153">
        <v>200</v>
      </c>
      <c r="O73" s="1153">
        <v>200</v>
      </c>
      <c r="P73" s="1153">
        <v>100</v>
      </c>
      <c r="Q73" s="1153">
        <v>100</v>
      </c>
      <c r="R73" s="1153">
        <v>100</v>
      </c>
      <c r="S73" s="1157" t="s">
        <v>34</v>
      </c>
      <c r="T73" s="1157" t="s">
        <v>34</v>
      </c>
      <c r="U73" s="1157" t="s">
        <v>34</v>
      </c>
      <c r="V73" s="1157" t="s">
        <v>34</v>
      </c>
      <c r="W73" s="996"/>
    </row>
    <row r="74" spans="1:23" ht="12" customHeight="1">
      <c r="A74" s="120" t="s">
        <v>1629</v>
      </c>
      <c r="B74" s="120" t="s">
        <v>1628</v>
      </c>
      <c r="C74" s="120" t="s">
        <v>25</v>
      </c>
      <c r="D74" s="120" t="s">
        <v>26</v>
      </c>
      <c r="E74" s="120"/>
      <c r="F74" s="101">
        <v>56</v>
      </c>
      <c r="H74" s="1161" t="s">
        <v>1627</v>
      </c>
      <c r="I74" s="1154" t="s">
        <v>1532</v>
      </c>
      <c r="J74" s="1155"/>
      <c r="K74" s="1152">
        <v>400</v>
      </c>
      <c r="L74" s="1153">
        <v>0</v>
      </c>
      <c r="M74" s="1153">
        <v>100</v>
      </c>
      <c r="N74" s="1153">
        <v>0</v>
      </c>
      <c r="O74" s="1153">
        <v>0</v>
      </c>
      <c r="P74" s="1153">
        <v>100</v>
      </c>
      <c r="Q74" s="1153">
        <v>100</v>
      </c>
      <c r="R74" s="1153">
        <v>0</v>
      </c>
      <c r="S74" s="1153">
        <v>0</v>
      </c>
      <c r="T74" s="1157" t="s">
        <v>34</v>
      </c>
      <c r="U74" s="1157" t="s">
        <v>34</v>
      </c>
      <c r="V74" s="1157" t="s">
        <v>34</v>
      </c>
      <c r="W74" s="996"/>
    </row>
    <row r="75" spans="1:23" ht="12" customHeight="1">
      <c r="A75" s="120" t="s">
        <v>1629</v>
      </c>
      <c r="B75" s="120" t="s">
        <v>1628</v>
      </c>
      <c r="C75" s="120" t="s">
        <v>25</v>
      </c>
      <c r="D75" s="120" t="s">
        <v>26</v>
      </c>
      <c r="E75" s="120"/>
      <c r="F75" s="101">
        <v>57</v>
      </c>
      <c r="H75" s="1160" t="s">
        <v>1780</v>
      </c>
      <c r="I75" s="1156" t="s">
        <v>1573</v>
      </c>
      <c r="J75" s="1155"/>
      <c r="K75" s="1152">
        <v>96600</v>
      </c>
      <c r="L75" s="1153">
        <v>8800</v>
      </c>
      <c r="M75" s="1153">
        <v>14400</v>
      </c>
      <c r="N75" s="1153">
        <v>19400</v>
      </c>
      <c r="O75" s="1153">
        <v>15200</v>
      </c>
      <c r="P75" s="1153">
        <v>10600</v>
      </c>
      <c r="Q75" s="1153">
        <v>12300</v>
      </c>
      <c r="R75" s="1153">
        <v>4500</v>
      </c>
      <c r="S75" s="1153">
        <v>1500</v>
      </c>
      <c r="T75" s="1153">
        <v>300</v>
      </c>
      <c r="U75" s="1153">
        <v>200</v>
      </c>
      <c r="V75" s="1153">
        <v>9500</v>
      </c>
      <c r="W75" s="996"/>
    </row>
    <row r="76" spans="1:23" ht="12" customHeight="1">
      <c r="A76" s="120" t="s">
        <v>1629</v>
      </c>
      <c r="B76" s="120" t="s">
        <v>1628</v>
      </c>
      <c r="C76" s="120" t="s">
        <v>25</v>
      </c>
      <c r="D76" s="120" t="s">
        <v>26</v>
      </c>
      <c r="E76" s="120"/>
      <c r="F76" s="101">
        <v>58</v>
      </c>
      <c r="H76" s="1161" t="s">
        <v>1634</v>
      </c>
      <c r="I76" s="1154" t="s">
        <v>1526</v>
      </c>
      <c r="J76" s="1155"/>
      <c r="K76" s="1152">
        <v>56800</v>
      </c>
      <c r="L76" s="1153">
        <v>7300</v>
      </c>
      <c r="M76" s="1153">
        <v>10400</v>
      </c>
      <c r="N76" s="1153">
        <v>11900</v>
      </c>
      <c r="O76" s="1153">
        <v>7400</v>
      </c>
      <c r="P76" s="1153">
        <v>4600</v>
      </c>
      <c r="Q76" s="1153">
        <v>4500</v>
      </c>
      <c r="R76" s="1153">
        <v>2000</v>
      </c>
      <c r="S76" s="1153">
        <v>600</v>
      </c>
      <c r="T76" s="1153">
        <v>100</v>
      </c>
      <c r="U76" s="1153">
        <v>100</v>
      </c>
      <c r="V76" s="1153">
        <v>7900</v>
      </c>
      <c r="W76" s="996"/>
    </row>
    <row r="77" spans="1:23" ht="12" customHeight="1">
      <c r="A77" s="120" t="s">
        <v>1629</v>
      </c>
      <c r="B77" s="120" t="s">
        <v>1628</v>
      </c>
      <c r="C77" s="120" t="s">
        <v>25</v>
      </c>
      <c r="D77" s="120" t="s">
        <v>26</v>
      </c>
      <c r="E77" s="120"/>
      <c r="F77" s="101">
        <v>59</v>
      </c>
      <c r="H77" s="1162" t="s">
        <v>1774</v>
      </c>
      <c r="I77" s="1156" t="s">
        <v>73</v>
      </c>
      <c r="J77" s="1155"/>
      <c r="K77" s="1152">
        <v>17600</v>
      </c>
      <c r="L77" s="1153">
        <v>900</v>
      </c>
      <c r="M77" s="1153">
        <v>2600</v>
      </c>
      <c r="N77" s="1153">
        <v>3600</v>
      </c>
      <c r="O77" s="1153">
        <v>3200</v>
      </c>
      <c r="P77" s="1153">
        <v>2300</v>
      </c>
      <c r="Q77" s="1153">
        <v>3200</v>
      </c>
      <c r="R77" s="1153">
        <v>1100</v>
      </c>
      <c r="S77" s="1153">
        <v>200</v>
      </c>
      <c r="T77" s="1153">
        <v>100</v>
      </c>
      <c r="U77" s="1153">
        <v>0</v>
      </c>
      <c r="V77" s="1153">
        <v>600</v>
      </c>
      <c r="W77" s="996"/>
    </row>
    <row r="78" spans="1:23" ht="12" customHeight="1">
      <c r="A78" s="120" t="s">
        <v>1629</v>
      </c>
      <c r="B78" s="120" t="s">
        <v>1628</v>
      </c>
      <c r="C78" s="120" t="s">
        <v>25</v>
      </c>
      <c r="D78" s="120" t="s">
        <v>26</v>
      </c>
      <c r="E78" s="120"/>
      <c r="F78" s="101">
        <v>60</v>
      </c>
      <c r="H78" s="1162" t="s">
        <v>1633</v>
      </c>
      <c r="I78" s="1156"/>
      <c r="J78" s="1155"/>
      <c r="K78" s="1152">
        <v>12400</v>
      </c>
      <c r="L78" s="1153">
        <v>400</v>
      </c>
      <c r="M78" s="1153">
        <v>900</v>
      </c>
      <c r="N78" s="1153">
        <v>2200</v>
      </c>
      <c r="O78" s="1153">
        <v>2700</v>
      </c>
      <c r="P78" s="1153">
        <v>2100</v>
      </c>
      <c r="Q78" s="1153">
        <v>2200</v>
      </c>
      <c r="R78" s="1153">
        <v>700</v>
      </c>
      <c r="S78" s="1153">
        <v>400</v>
      </c>
      <c r="T78" s="1153">
        <v>100</v>
      </c>
      <c r="U78" s="1153">
        <v>100</v>
      </c>
      <c r="V78" s="1153">
        <v>700</v>
      </c>
      <c r="W78" s="996"/>
    </row>
    <row r="79" spans="1:23" ht="12" customHeight="1">
      <c r="A79" s="120" t="s">
        <v>1629</v>
      </c>
      <c r="B79" s="120" t="s">
        <v>1628</v>
      </c>
      <c r="C79" s="120" t="s">
        <v>25</v>
      </c>
      <c r="D79" s="120" t="s">
        <v>26</v>
      </c>
      <c r="E79" s="120"/>
      <c r="F79" s="101">
        <v>61</v>
      </c>
      <c r="H79" s="1162" t="s">
        <v>1632</v>
      </c>
      <c r="I79" s="1156"/>
      <c r="J79" s="1155"/>
      <c r="K79" s="1152">
        <v>7600</v>
      </c>
      <c r="L79" s="1153">
        <v>200</v>
      </c>
      <c r="M79" s="1153">
        <v>400</v>
      </c>
      <c r="N79" s="1153">
        <v>1300</v>
      </c>
      <c r="O79" s="1153">
        <v>1400</v>
      </c>
      <c r="P79" s="1153">
        <v>1300</v>
      </c>
      <c r="Q79" s="1153">
        <v>2000</v>
      </c>
      <c r="R79" s="1153">
        <v>600</v>
      </c>
      <c r="S79" s="1153">
        <v>100</v>
      </c>
      <c r="T79" s="1153">
        <v>0</v>
      </c>
      <c r="U79" s="1157" t="s">
        <v>34</v>
      </c>
      <c r="V79" s="1153">
        <v>200</v>
      </c>
      <c r="W79" s="996"/>
    </row>
    <row r="80" spans="1:23" ht="12" customHeight="1">
      <c r="A80" s="120" t="s">
        <v>1629</v>
      </c>
      <c r="B80" s="120" t="s">
        <v>1628</v>
      </c>
      <c r="C80" s="120" t="s">
        <v>25</v>
      </c>
      <c r="D80" s="120" t="s">
        <v>26</v>
      </c>
      <c r="E80" s="120"/>
      <c r="F80" s="101">
        <v>62</v>
      </c>
      <c r="H80" s="1162" t="s">
        <v>1631</v>
      </c>
      <c r="I80" s="1156"/>
      <c r="J80" s="1155"/>
      <c r="K80" s="1152">
        <v>1800</v>
      </c>
      <c r="L80" s="1153">
        <v>0</v>
      </c>
      <c r="M80" s="1153">
        <v>100</v>
      </c>
      <c r="N80" s="1153">
        <v>300</v>
      </c>
      <c r="O80" s="1153">
        <v>500</v>
      </c>
      <c r="P80" s="1153">
        <v>300</v>
      </c>
      <c r="Q80" s="1153">
        <v>300</v>
      </c>
      <c r="R80" s="1153">
        <v>100</v>
      </c>
      <c r="S80" s="1153">
        <v>100</v>
      </c>
      <c r="T80" s="1157" t="s">
        <v>34</v>
      </c>
      <c r="U80" s="1153">
        <v>0</v>
      </c>
      <c r="V80" s="1153">
        <v>0</v>
      </c>
      <c r="W80" s="996"/>
    </row>
    <row r="81" spans="1:24" ht="12" customHeight="1">
      <c r="A81" s="120" t="s">
        <v>1629</v>
      </c>
      <c r="B81" s="120" t="s">
        <v>1628</v>
      </c>
      <c r="C81" s="120" t="s">
        <v>25</v>
      </c>
      <c r="D81" s="120" t="s">
        <v>26</v>
      </c>
      <c r="E81" s="120"/>
      <c r="F81" s="101">
        <v>63</v>
      </c>
      <c r="H81" s="1162" t="s">
        <v>1630</v>
      </c>
      <c r="I81" s="1156"/>
      <c r="J81" s="1155"/>
      <c r="K81" s="1152">
        <v>300</v>
      </c>
      <c r="L81" s="1157" t="s">
        <v>34</v>
      </c>
      <c r="M81" s="1153">
        <v>0</v>
      </c>
      <c r="N81" s="1153">
        <v>100</v>
      </c>
      <c r="O81" s="1153">
        <v>100</v>
      </c>
      <c r="P81" s="1157" t="s">
        <v>34</v>
      </c>
      <c r="Q81" s="1153">
        <v>0</v>
      </c>
      <c r="R81" s="1153">
        <v>100</v>
      </c>
      <c r="S81" s="1153">
        <v>0</v>
      </c>
      <c r="T81" s="1157" t="s">
        <v>34</v>
      </c>
      <c r="U81" s="1157" t="s">
        <v>34</v>
      </c>
      <c r="V81" s="1157" t="s">
        <v>34</v>
      </c>
      <c r="W81" s="996"/>
    </row>
    <row r="82" spans="1:24" s="288" customFormat="1" ht="12" customHeight="1">
      <c r="A82" s="164" t="s">
        <v>1629</v>
      </c>
      <c r="B82" s="164" t="s">
        <v>1628</v>
      </c>
      <c r="C82" s="164" t="s">
        <v>25</v>
      </c>
      <c r="D82" s="164" t="s">
        <v>26</v>
      </c>
      <c r="E82" s="164"/>
      <c r="F82" s="289">
        <v>64</v>
      </c>
      <c r="G82" s="237"/>
      <c r="H82" s="1161" t="s">
        <v>1627</v>
      </c>
      <c r="I82" s="1154" t="s">
        <v>1532</v>
      </c>
      <c r="J82" s="1155"/>
      <c r="K82" s="1152">
        <v>100</v>
      </c>
      <c r="L82" s="1153">
        <v>0</v>
      </c>
      <c r="M82" s="1157" t="s">
        <v>34</v>
      </c>
      <c r="N82" s="1153">
        <v>0</v>
      </c>
      <c r="O82" s="1157" t="s">
        <v>34</v>
      </c>
      <c r="P82" s="1157" t="s">
        <v>34</v>
      </c>
      <c r="Q82" s="1157" t="s">
        <v>34</v>
      </c>
      <c r="R82" s="1157" t="s">
        <v>34</v>
      </c>
      <c r="S82" s="1153">
        <v>0</v>
      </c>
      <c r="T82" s="1157" t="s">
        <v>34</v>
      </c>
      <c r="U82" s="1157" t="s">
        <v>34</v>
      </c>
      <c r="V82" s="1157" t="s">
        <v>34</v>
      </c>
      <c r="W82" s="1000"/>
      <c r="X82" s="999"/>
    </row>
    <row r="83" spans="1:24" ht="12" customHeight="1">
      <c r="A83" s="120" t="s">
        <v>1629</v>
      </c>
      <c r="B83" s="120" t="s">
        <v>1628</v>
      </c>
      <c r="C83" s="120" t="s">
        <v>25</v>
      </c>
      <c r="D83" s="120" t="s">
        <v>26</v>
      </c>
      <c r="E83" s="120"/>
      <c r="F83" s="101">
        <v>65</v>
      </c>
      <c r="H83" s="1160" t="s">
        <v>1781</v>
      </c>
      <c r="I83" s="1156" t="s">
        <v>50</v>
      </c>
      <c r="J83" s="1155"/>
      <c r="K83" s="1152">
        <v>14100</v>
      </c>
      <c r="L83" s="1153">
        <v>600</v>
      </c>
      <c r="M83" s="1153">
        <v>500</v>
      </c>
      <c r="N83" s="1153">
        <v>2100</v>
      </c>
      <c r="O83" s="1153">
        <v>1900</v>
      </c>
      <c r="P83" s="1153">
        <v>1800</v>
      </c>
      <c r="Q83" s="1153">
        <v>3300</v>
      </c>
      <c r="R83" s="1153">
        <v>2600</v>
      </c>
      <c r="S83" s="1153">
        <v>700</v>
      </c>
      <c r="T83" s="1153">
        <v>100</v>
      </c>
      <c r="U83" s="1153">
        <v>100</v>
      </c>
      <c r="V83" s="1153">
        <v>600</v>
      </c>
      <c r="W83" s="996"/>
    </row>
    <row r="84" spans="1:24" s="173" customFormat="1" ht="12" customHeight="1">
      <c r="A84" s="168" t="s">
        <v>1629</v>
      </c>
      <c r="B84" s="168" t="s">
        <v>1628</v>
      </c>
      <c r="C84" s="168" t="s">
        <v>25</v>
      </c>
      <c r="D84" s="168" t="s">
        <v>26</v>
      </c>
      <c r="E84" s="168"/>
      <c r="F84" s="169">
        <v>66</v>
      </c>
      <c r="G84" s="170"/>
      <c r="H84" s="1161" t="s">
        <v>1634</v>
      </c>
      <c r="I84" s="1154" t="s">
        <v>1526</v>
      </c>
      <c r="J84" s="1155"/>
      <c r="K84" s="1152">
        <v>8800</v>
      </c>
      <c r="L84" s="1153">
        <v>600</v>
      </c>
      <c r="M84" s="1153">
        <v>400</v>
      </c>
      <c r="N84" s="1153">
        <v>1700</v>
      </c>
      <c r="O84" s="1153">
        <v>1300</v>
      </c>
      <c r="P84" s="1153">
        <v>1100</v>
      </c>
      <c r="Q84" s="1153">
        <v>1600</v>
      </c>
      <c r="R84" s="1153">
        <v>1300</v>
      </c>
      <c r="S84" s="1153">
        <v>400</v>
      </c>
      <c r="T84" s="1153">
        <v>0</v>
      </c>
      <c r="U84" s="1157" t="s">
        <v>34</v>
      </c>
      <c r="V84" s="1153">
        <v>500</v>
      </c>
      <c r="W84" s="171"/>
      <c r="X84" s="172"/>
    </row>
    <row r="85" spans="1:24" s="173" customFormat="1" ht="12" customHeight="1">
      <c r="A85" s="168" t="s">
        <v>1629</v>
      </c>
      <c r="B85" s="168" t="s">
        <v>1628</v>
      </c>
      <c r="C85" s="168" t="s">
        <v>25</v>
      </c>
      <c r="D85" s="168" t="s">
        <v>26</v>
      </c>
      <c r="E85" s="168"/>
      <c r="F85" s="169">
        <v>67</v>
      </c>
      <c r="G85" s="170"/>
      <c r="H85" s="1162" t="s">
        <v>1774</v>
      </c>
      <c r="I85" s="1156" t="s">
        <v>73</v>
      </c>
      <c r="J85" s="1155"/>
      <c r="K85" s="1152">
        <v>1800</v>
      </c>
      <c r="L85" s="1153">
        <v>100</v>
      </c>
      <c r="M85" s="1153">
        <v>100</v>
      </c>
      <c r="N85" s="1153">
        <v>200</v>
      </c>
      <c r="O85" s="1153">
        <v>100</v>
      </c>
      <c r="P85" s="1153">
        <v>300</v>
      </c>
      <c r="Q85" s="1153">
        <v>500</v>
      </c>
      <c r="R85" s="1153">
        <v>500</v>
      </c>
      <c r="S85" s="1153">
        <v>100</v>
      </c>
      <c r="T85" s="1153">
        <v>0</v>
      </c>
      <c r="U85" s="1153">
        <v>100</v>
      </c>
      <c r="V85" s="1157" t="s">
        <v>34</v>
      </c>
      <c r="W85" s="171"/>
      <c r="X85" s="172"/>
    </row>
    <row r="86" spans="1:24" s="173" customFormat="1" ht="12" customHeight="1">
      <c r="A86" s="168" t="s">
        <v>1629</v>
      </c>
      <c r="B86" s="168" t="s">
        <v>1628</v>
      </c>
      <c r="C86" s="168" t="s">
        <v>25</v>
      </c>
      <c r="D86" s="168" t="s">
        <v>26</v>
      </c>
      <c r="E86" s="168"/>
      <c r="F86" s="169">
        <v>68</v>
      </c>
      <c r="G86" s="170"/>
      <c r="H86" s="1162" t="s">
        <v>1633</v>
      </c>
      <c r="I86" s="1156"/>
      <c r="J86" s="1155"/>
      <c r="K86" s="1152">
        <v>1600</v>
      </c>
      <c r="L86" s="1153">
        <v>0</v>
      </c>
      <c r="M86" s="1153">
        <v>0</v>
      </c>
      <c r="N86" s="1153">
        <v>0</v>
      </c>
      <c r="O86" s="1153">
        <v>300</v>
      </c>
      <c r="P86" s="1153">
        <v>200</v>
      </c>
      <c r="Q86" s="1153">
        <v>500</v>
      </c>
      <c r="R86" s="1153">
        <v>300</v>
      </c>
      <c r="S86" s="1153">
        <v>0</v>
      </c>
      <c r="T86" s="1153">
        <v>0</v>
      </c>
      <c r="U86" s="1157" t="s">
        <v>34</v>
      </c>
      <c r="V86" s="1153">
        <v>100</v>
      </c>
      <c r="W86" s="171"/>
      <c r="X86" s="172"/>
    </row>
    <row r="87" spans="1:24" s="173" customFormat="1" ht="12" customHeight="1">
      <c r="A87" s="168" t="s">
        <v>1629</v>
      </c>
      <c r="B87" s="168" t="s">
        <v>1628</v>
      </c>
      <c r="C87" s="168" t="s">
        <v>25</v>
      </c>
      <c r="D87" s="168" t="s">
        <v>26</v>
      </c>
      <c r="E87" s="168"/>
      <c r="F87" s="169">
        <v>69</v>
      </c>
      <c r="G87" s="170"/>
      <c r="H87" s="1162" t="s">
        <v>1632</v>
      </c>
      <c r="I87" s="1156"/>
      <c r="J87" s="1155"/>
      <c r="K87" s="1152">
        <v>1400</v>
      </c>
      <c r="L87" s="1157" t="s">
        <v>34</v>
      </c>
      <c r="M87" s="1153">
        <v>0</v>
      </c>
      <c r="N87" s="1153">
        <v>100</v>
      </c>
      <c r="O87" s="1153">
        <v>100</v>
      </c>
      <c r="P87" s="1153">
        <v>100</v>
      </c>
      <c r="Q87" s="1153">
        <v>600</v>
      </c>
      <c r="R87" s="1153">
        <v>400</v>
      </c>
      <c r="S87" s="1153">
        <v>100</v>
      </c>
      <c r="T87" s="1157" t="s">
        <v>34</v>
      </c>
      <c r="U87" s="1157" t="s">
        <v>34</v>
      </c>
      <c r="V87" s="1157" t="s">
        <v>34</v>
      </c>
      <c r="W87" s="171"/>
      <c r="X87" s="172"/>
    </row>
    <row r="88" spans="1:24" s="173" customFormat="1" ht="12" customHeight="1">
      <c r="A88" s="168" t="s">
        <v>1629</v>
      </c>
      <c r="B88" s="168" t="s">
        <v>1628</v>
      </c>
      <c r="C88" s="168" t="s">
        <v>25</v>
      </c>
      <c r="D88" s="168" t="s">
        <v>26</v>
      </c>
      <c r="E88" s="168"/>
      <c r="F88" s="169">
        <v>70</v>
      </c>
      <c r="G88" s="170"/>
      <c r="H88" s="1162" t="s">
        <v>1631</v>
      </c>
      <c r="I88" s="1156"/>
      <c r="J88" s="1155"/>
      <c r="K88" s="1152">
        <v>400</v>
      </c>
      <c r="L88" s="1157" t="s">
        <v>34</v>
      </c>
      <c r="M88" s="1157" t="s">
        <v>34</v>
      </c>
      <c r="N88" s="1153">
        <v>0</v>
      </c>
      <c r="O88" s="1153">
        <v>0</v>
      </c>
      <c r="P88" s="1153">
        <v>0</v>
      </c>
      <c r="Q88" s="1153">
        <v>200</v>
      </c>
      <c r="R88" s="1153">
        <v>0</v>
      </c>
      <c r="S88" s="1153">
        <v>100</v>
      </c>
      <c r="T88" s="1157" t="s">
        <v>34</v>
      </c>
      <c r="U88" s="1153">
        <v>0</v>
      </c>
      <c r="V88" s="1157" t="s">
        <v>34</v>
      </c>
      <c r="W88" s="171"/>
      <c r="X88" s="172"/>
    </row>
    <row r="89" spans="1:24" ht="12" customHeight="1">
      <c r="A89" s="120" t="s">
        <v>1629</v>
      </c>
      <c r="B89" s="120" t="s">
        <v>1628</v>
      </c>
      <c r="C89" s="120" t="s">
        <v>25</v>
      </c>
      <c r="D89" s="120" t="s">
        <v>26</v>
      </c>
      <c r="E89" s="120"/>
      <c r="F89" s="101">
        <v>71</v>
      </c>
      <c r="H89" s="1162" t="s">
        <v>1630</v>
      </c>
      <c r="I89" s="1156"/>
      <c r="J89" s="1155"/>
      <c r="K89" s="1152">
        <v>100</v>
      </c>
      <c r="L89" s="1157" t="s">
        <v>34</v>
      </c>
      <c r="M89" s="1157" t="s">
        <v>34</v>
      </c>
      <c r="N89" s="1157" t="s">
        <v>34</v>
      </c>
      <c r="O89" s="1157" t="s">
        <v>34</v>
      </c>
      <c r="P89" s="1153">
        <v>0</v>
      </c>
      <c r="Q89" s="1157" t="s">
        <v>34</v>
      </c>
      <c r="R89" s="1157" t="s">
        <v>34</v>
      </c>
      <c r="S89" s="1153">
        <v>0</v>
      </c>
      <c r="T89" s="1153">
        <v>0</v>
      </c>
      <c r="U89" s="1157" t="s">
        <v>34</v>
      </c>
      <c r="V89" s="1157" t="s">
        <v>34</v>
      </c>
      <c r="W89" s="996"/>
    </row>
    <row r="90" spans="1:24" ht="12" customHeight="1">
      <c r="A90" s="120" t="s">
        <v>1629</v>
      </c>
      <c r="B90" s="120" t="s">
        <v>1628</v>
      </c>
      <c r="C90" s="120" t="s">
        <v>25</v>
      </c>
      <c r="D90" s="120" t="s">
        <v>26</v>
      </c>
      <c r="E90" s="120"/>
      <c r="F90" s="101">
        <v>72</v>
      </c>
      <c r="H90" s="1161" t="s">
        <v>1627</v>
      </c>
      <c r="I90" s="1154" t="s">
        <v>1532</v>
      </c>
      <c r="J90" s="1155"/>
      <c r="K90" s="1158" t="s">
        <v>34</v>
      </c>
      <c r="L90" s="1157" t="s">
        <v>34</v>
      </c>
      <c r="M90" s="1157" t="s">
        <v>34</v>
      </c>
      <c r="N90" s="1157" t="s">
        <v>34</v>
      </c>
      <c r="O90" s="1157" t="s">
        <v>34</v>
      </c>
      <c r="P90" s="1157" t="s">
        <v>34</v>
      </c>
      <c r="Q90" s="1157" t="s">
        <v>34</v>
      </c>
      <c r="R90" s="1157" t="s">
        <v>34</v>
      </c>
      <c r="S90" s="1157" t="s">
        <v>34</v>
      </c>
      <c r="T90" s="1157" t="s">
        <v>34</v>
      </c>
      <c r="U90" s="1157" t="s">
        <v>34</v>
      </c>
      <c r="V90" s="1157" t="s">
        <v>34</v>
      </c>
      <c r="W90" s="996"/>
    </row>
    <row r="91" spans="1:24" ht="12" customHeight="1">
      <c r="A91" s="120" t="s">
        <v>1629</v>
      </c>
      <c r="B91" s="120" t="s">
        <v>1628</v>
      </c>
      <c r="C91" s="120" t="s">
        <v>25</v>
      </c>
      <c r="D91" s="120" t="s">
        <v>26</v>
      </c>
      <c r="E91" s="120"/>
      <c r="F91" s="101">
        <v>73</v>
      </c>
      <c r="H91" s="1160" t="s">
        <v>1782</v>
      </c>
      <c r="I91" s="1156" t="s">
        <v>1576</v>
      </c>
      <c r="J91" s="1155"/>
      <c r="K91" s="1152">
        <v>1500</v>
      </c>
      <c r="L91" s="1153">
        <v>100</v>
      </c>
      <c r="M91" s="1153">
        <v>200</v>
      </c>
      <c r="N91" s="1153">
        <v>200</v>
      </c>
      <c r="O91" s="1153">
        <v>400</v>
      </c>
      <c r="P91" s="1153">
        <v>300</v>
      </c>
      <c r="Q91" s="1153">
        <v>200</v>
      </c>
      <c r="R91" s="1153">
        <v>100</v>
      </c>
      <c r="S91" s="1153">
        <v>0</v>
      </c>
      <c r="T91" s="1153">
        <v>0</v>
      </c>
      <c r="U91" s="1157" t="s">
        <v>34</v>
      </c>
      <c r="V91" s="1157" t="s">
        <v>34</v>
      </c>
      <c r="W91" s="996"/>
    </row>
    <row r="92" spans="1:24" ht="12" customHeight="1">
      <c r="A92" s="120" t="s">
        <v>1629</v>
      </c>
      <c r="B92" s="120" t="s">
        <v>1628</v>
      </c>
      <c r="C92" s="120" t="s">
        <v>25</v>
      </c>
      <c r="D92" s="120" t="s">
        <v>26</v>
      </c>
      <c r="E92" s="120"/>
      <c r="F92" s="101">
        <v>74</v>
      </c>
      <c r="H92" s="1161" t="s">
        <v>1635</v>
      </c>
      <c r="I92" s="1156" t="s">
        <v>73</v>
      </c>
      <c r="J92" s="1155"/>
      <c r="K92" s="1152">
        <v>500</v>
      </c>
      <c r="L92" s="1153">
        <v>0</v>
      </c>
      <c r="M92" s="1153">
        <v>100</v>
      </c>
      <c r="N92" s="1153">
        <v>100</v>
      </c>
      <c r="O92" s="1153">
        <v>100</v>
      </c>
      <c r="P92" s="1153">
        <v>100</v>
      </c>
      <c r="Q92" s="1153">
        <v>0</v>
      </c>
      <c r="R92" s="1153">
        <v>100</v>
      </c>
      <c r="S92" s="1157" t="s">
        <v>34</v>
      </c>
      <c r="T92" s="1157" t="s">
        <v>34</v>
      </c>
      <c r="U92" s="1157" t="s">
        <v>34</v>
      </c>
      <c r="V92" s="1157" t="s">
        <v>34</v>
      </c>
      <c r="W92" s="996"/>
    </row>
    <row r="93" spans="1:24" ht="12" customHeight="1">
      <c r="A93" s="120" t="s">
        <v>1629</v>
      </c>
      <c r="B93" s="120" t="s">
        <v>1628</v>
      </c>
      <c r="C93" s="120" t="s">
        <v>25</v>
      </c>
      <c r="D93" s="120" t="s">
        <v>26</v>
      </c>
      <c r="E93" s="120"/>
      <c r="F93" s="101">
        <v>75</v>
      </c>
      <c r="H93" s="1162" t="s">
        <v>1633</v>
      </c>
      <c r="I93" s="1156"/>
      <c r="J93" s="1155"/>
      <c r="K93" s="1152">
        <v>400</v>
      </c>
      <c r="L93" s="1153">
        <v>0</v>
      </c>
      <c r="M93" s="1153">
        <v>0</v>
      </c>
      <c r="N93" s="1153">
        <v>0</v>
      </c>
      <c r="O93" s="1153">
        <v>100</v>
      </c>
      <c r="P93" s="1153">
        <v>0</v>
      </c>
      <c r="Q93" s="1153">
        <v>0</v>
      </c>
      <c r="R93" s="1153">
        <v>100</v>
      </c>
      <c r="S93" s="1157" t="s">
        <v>34</v>
      </c>
      <c r="T93" s="1153">
        <v>0</v>
      </c>
      <c r="U93" s="1157" t="s">
        <v>34</v>
      </c>
      <c r="V93" s="1157" t="s">
        <v>34</v>
      </c>
      <c r="W93" s="996"/>
    </row>
    <row r="94" spans="1:24" ht="12" customHeight="1">
      <c r="A94" s="120" t="s">
        <v>1629</v>
      </c>
      <c r="B94" s="120" t="s">
        <v>1628</v>
      </c>
      <c r="C94" s="120" t="s">
        <v>25</v>
      </c>
      <c r="D94" s="120" t="s">
        <v>26</v>
      </c>
      <c r="E94" s="120"/>
      <c r="F94" s="101">
        <v>76</v>
      </c>
      <c r="H94" s="1162" t="s">
        <v>1632</v>
      </c>
      <c r="I94" s="1156"/>
      <c r="J94" s="1155"/>
      <c r="K94" s="1152">
        <v>300</v>
      </c>
      <c r="L94" s="1153">
        <v>0</v>
      </c>
      <c r="M94" s="1153">
        <v>0</v>
      </c>
      <c r="N94" s="1153">
        <v>0</v>
      </c>
      <c r="O94" s="1153">
        <v>100</v>
      </c>
      <c r="P94" s="1153">
        <v>0</v>
      </c>
      <c r="Q94" s="1153">
        <v>100</v>
      </c>
      <c r="R94" s="1153">
        <v>0</v>
      </c>
      <c r="S94" s="1153">
        <v>0</v>
      </c>
      <c r="T94" s="1157" t="s">
        <v>34</v>
      </c>
      <c r="U94" s="1157" t="s">
        <v>34</v>
      </c>
      <c r="V94" s="1157" t="s">
        <v>34</v>
      </c>
      <c r="W94" s="996"/>
    </row>
    <row r="95" spans="1:24" ht="12" customHeight="1">
      <c r="A95" s="120" t="s">
        <v>1629</v>
      </c>
      <c r="B95" s="120" t="s">
        <v>1628</v>
      </c>
      <c r="C95" s="120" t="s">
        <v>25</v>
      </c>
      <c r="D95" s="120" t="s">
        <v>26</v>
      </c>
      <c r="E95" s="120"/>
      <c r="F95" s="101">
        <v>77</v>
      </c>
      <c r="H95" s="1162" t="s">
        <v>1631</v>
      </c>
      <c r="I95" s="1156"/>
      <c r="J95" s="1155"/>
      <c r="K95" s="1152">
        <v>100</v>
      </c>
      <c r="L95" s="1157" t="s">
        <v>34</v>
      </c>
      <c r="M95" s="1157" t="s">
        <v>34</v>
      </c>
      <c r="N95" s="1153">
        <v>0</v>
      </c>
      <c r="O95" s="1153">
        <v>0</v>
      </c>
      <c r="P95" s="1153">
        <v>0</v>
      </c>
      <c r="Q95" s="1153">
        <v>100</v>
      </c>
      <c r="R95" s="1157" t="s">
        <v>34</v>
      </c>
      <c r="S95" s="1157" t="s">
        <v>34</v>
      </c>
      <c r="T95" s="1157" t="s">
        <v>34</v>
      </c>
      <c r="U95" s="1157" t="s">
        <v>34</v>
      </c>
      <c r="V95" s="1157" t="s">
        <v>34</v>
      </c>
      <c r="W95" s="996"/>
    </row>
    <row r="96" spans="1:24" ht="12" customHeight="1">
      <c r="A96" s="120" t="s">
        <v>1629</v>
      </c>
      <c r="B96" s="120" t="s">
        <v>1628</v>
      </c>
      <c r="C96" s="120" t="s">
        <v>25</v>
      </c>
      <c r="D96" s="120" t="s">
        <v>26</v>
      </c>
      <c r="E96" s="120"/>
      <c r="F96" s="101">
        <v>78</v>
      </c>
      <c r="H96" s="1162" t="s">
        <v>1630</v>
      </c>
      <c r="I96" s="1156"/>
      <c r="J96" s="1155"/>
      <c r="K96" s="1152">
        <v>100</v>
      </c>
      <c r="L96" s="1157" t="s">
        <v>34</v>
      </c>
      <c r="M96" s="1153">
        <v>100</v>
      </c>
      <c r="N96" s="1157" t="s">
        <v>34</v>
      </c>
      <c r="O96" s="1153">
        <v>0</v>
      </c>
      <c r="P96" s="1153">
        <v>100</v>
      </c>
      <c r="Q96" s="1157" t="s">
        <v>34</v>
      </c>
      <c r="R96" s="1157" t="s">
        <v>34</v>
      </c>
      <c r="S96" s="1157" t="s">
        <v>34</v>
      </c>
      <c r="T96" s="1157" t="s">
        <v>34</v>
      </c>
      <c r="U96" s="1157" t="s">
        <v>34</v>
      </c>
      <c r="V96" s="1157" t="s">
        <v>34</v>
      </c>
      <c r="W96" s="996"/>
    </row>
    <row r="97" spans="1:23" ht="12" customHeight="1">
      <c r="A97" s="120" t="s">
        <v>1629</v>
      </c>
      <c r="B97" s="120" t="s">
        <v>1628</v>
      </c>
      <c r="C97" s="120" t="s">
        <v>25</v>
      </c>
      <c r="D97" s="120" t="s">
        <v>26</v>
      </c>
      <c r="E97" s="120"/>
      <c r="F97" s="101">
        <v>79</v>
      </c>
      <c r="H97" s="1161" t="s">
        <v>1627</v>
      </c>
      <c r="I97" s="1154" t="s">
        <v>1532</v>
      </c>
      <c r="J97" s="1155"/>
      <c r="K97" s="1158" t="s">
        <v>34</v>
      </c>
      <c r="L97" s="1157" t="s">
        <v>34</v>
      </c>
      <c r="M97" s="1157" t="s">
        <v>34</v>
      </c>
      <c r="N97" s="1157" t="s">
        <v>34</v>
      </c>
      <c r="O97" s="1157" t="s">
        <v>34</v>
      </c>
      <c r="P97" s="1157" t="s">
        <v>34</v>
      </c>
      <c r="Q97" s="1157" t="s">
        <v>34</v>
      </c>
      <c r="R97" s="1157" t="s">
        <v>34</v>
      </c>
      <c r="S97" s="1157" t="s">
        <v>34</v>
      </c>
      <c r="T97" s="1157" t="s">
        <v>34</v>
      </c>
      <c r="U97" s="1157" t="s">
        <v>34</v>
      </c>
      <c r="V97" s="1157" t="s">
        <v>34</v>
      </c>
      <c r="W97" s="996"/>
    </row>
    <row r="98" spans="1:23" ht="12" customHeight="1">
      <c r="A98" s="120" t="s">
        <v>1629</v>
      </c>
      <c r="B98" s="120" t="s">
        <v>1628</v>
      </c>
      <c r="C98" s="120" t="s">
        <v>25</v>
      </c>
      <c r="D98" s="120" t="s">
        <v>26</v>
      </c>
      <c r="E98" s="120"/>
      <c r="F98" s="101">
        <v>80</v>
      </c>
      <c r="H98" s="1160" t="s">
        <v>1783</v>
      </c>
      <c r="I98" s="1156" t="s">
        <v>1578</v>
      </c>
      <c r="J98" s="1155"/>
      <c r="K98" s="1152">
        <v>500</v>
      </c>
      <c r="L98" s="1153">
        <v>0</v>
      </c>
      <c r="M98" s="1157" t="s">
        <v>34</v>
      </c>
      <c r="N98" s="1153">
        <v>100</v>
      </c>
      <c r="O98" s="1153">
        <v>100</v>
      </c>
      <c r="P98" s="1153">
        <v>0</v>
      </c>
      <c r="Q98" s="1153">
        <v>100</v>
      </c>
      <c r="R98" s="1153">
        <v>100</v>
      </c>
      <c r="S98" s="1153">
        <v>0</v>
      </c>
      <c r="T98" s="1157" t="s">
        <v>34</v>
      </c>
      <c r="U98" s="1153">
        <v>0</v>
      </c>
      <c r="V98" s="1153">
        <v>0</v>
      </c>
      <c r="W98" s="996"/>
    </row>
    <row r="99" spans="1:23" ht="12" customHeight="1">
      <c r="A99" s="120" t="s">
        <v>1629</v>
      </c>
      <c r="B99" s="120" t="s">
        <v>1628</v>
      </c>
      <c r="C99" s="120" t="s">
        <v>25</v>
      </c>
      <c r="D99" s="120" t="s">
        <v>26</v>
      </c>
      <c r="E99" s="120"/>
      <c r="F99" s="101">
        <v>81</v>
      </c>
      <c r="H99" s="1161" t="s">
        <v>1634</v>
      </c>
      <c r="I99" s="1154" t="s">
        <v>1526</v>
      </c>
      <c r="J99" s="1155"/>
      <c r="K99" s="1152">
        <v>100</v>
      </c>
      <c r="L99" s="1157" t="s">
        <v>34</v>
      </c>
      <c r="M99" s="1157" t="s">
        <v>34</v>
      </c>
      <c r="N99" s="1153">
        <v>0</v>
      </c>
      <c r="O99" s="1153">
        <v>0</v>
      </c>
      <c r="P99" s="1157" t="s">
        <v>34</v>
      </c>
      <c r="Q99" s="1157" t="s">
        <v>34</v>
      </c>
      <c r="R99" s="1157" t="s">
        <v>34</v>
      </c>
      <c r="S99" s="1157" t="s">
        <v>34</v>
      </c>
      <c r="T99" s="1157" t="s">
        <v>34</v>
      </c>
      <c r="U99" s="1157" t="s">
        <v>34</v>
      </c>
      <c r="V99" s="1153">
        <v>0</v>
      </c>
      <c r="W99" s="996"/>
    </row>
    <row r="100" spans="1:23" ht="12" customHeight="1">
      <c r="A100" s="120" t="s">
        <v>1629</v>
      </c>
      <c r="B100" s="120" t="s">
        <v>1628</v>
      </c>
      <c r="C100" s="120" t="s">
        <v>25</v>
      </c>
      <c r="D100" s="120" t="s">
        <v>26</v>
      </c>
      <c r="E100" s="120"/>
      <c r="F100" s="101">
        <v>82</v>
      </c>
      <c r="H100" s="1162" t="s">
        <v>1774</v>
      </c>
      <c r="I100" s="1156" t="s">
        <v>73</v>
      </c>
      <c r="J100" s="1155"/>
      <c r="K100" s="1152">
        <v>100</v>
      </c>
      <c r="L100" s="1153">
        <v>0</v>
      </c>
      <c r="M100" s="1157" t="s">
        <v>34</v>
      </c>
      <c r="N100" s="1153">
        <v>100</v>
      </c>
      <c r="O100" s="1157" t="s">
        <v>34</v>
      </c>
      <c r="P100" s="1157" t="s">
        <v>34</v>
      </c>
      <c r="Q100" s="1157" t="s">
        <v>34</v>
      </c>
      <c r="R100" s="1157" t="s">
        <v>34</v>
      </c>
      <c r="S100" s="1153">
        <v>0</v>
      </c>
      <c r="T100" s="1157" t="s">
        <v>34</v>
      </c>
      <c r="U100" s="1157" t="s">
        <v>34</v>
      </c>
      <c r="V100" s="1157" t="s">
        <v>34</v>
      </c>
      <c r="W100" s="996"/>
    </row>
    <row r="101" spans="1:23" ht="12" customHeight="1">
      <c r="A101" s="120" t="s">
        <v>1629</v>
      </c>
      <c r="B101" s="120" t="s">
        <v>1628</v>
      </c>
      <c r="C101" s="120" t="s">
        <v>25</v>
      </c>
      <c r="D101" s="120" t="s">
        <v>26</v>
      </c>
      <c r="E101" s="120"/>
      <c r="F101" s="101">
        <v>83</v>
      </c>
      <c r="H101" s="1162" t="s">
        <v>1633</v>
      </c>
      <c r="I101" s="1156"/>
      <c r="J101" s="1155"/>
      <c r="K101" s="1152">
        <v>100</v>
      </c>
      <c r="L101" s="1157" t="s">
        <v>34</v>
      </c>
      <c r="M101" s="1157" t="s">
        <v>34</v>
      </c>
      <c r="N101" s="1157" t="s">
        <v>34</v>
      </c>
      <c r="O101" s="1153">
        <v>0</v>
      </c>
      <c r="P101" s="1157" t="s">
        <v>34</v>
      </c>
      <c r="Q101" s="1153">
        <v>0</v>
      </c>
      <c r="R101" s="1157" t="s">
        <v>34</v>
      </c>
      <c r="S101" s="1157" t="s">
        <v>34</v>
      </c>
      <c r="T101" s="1157" t="s">
        <v>34</v>
      </c>
      <c r="U101" s="1157" t="s">
        <v>34</v>
      </c>
      <c r="V101" s="1157" t="s">
        <v>34</v>
      </c>
      <c r="W101" s="996"/>
    </row>
    <row r="102" spans="1:23" ht="12" customHeight="1">
      <c r="A102" s="120" t="s">
        <v>1629</v>
      </c>
      <c r="B102" s="120" t="s">
        <v>1628</v>
      </c>
      <c r="C102" s="120" t="s">
        <v>25</v>
      </c>
      <c r="D102" s="120" t="s">
        <v>26</v>
      </c>
      <c r="E102" s="120"/>
      <c r="F102" s="101">
        <v>84</v>
      </c>
      <c r="H102" s="1162" t="s">
        <v>1632</v>
      </c>
      <c r="I102" s="1156"/>
      <c r="J102" s="1155"/>
      <c r="K102" s="1152">
        <v>100</v>
      </c>
      <c r="L102" s="1157" t="s">
        <v>34</v>
      </c>
      <c r="M102" s="1157" t="s">
        <v>34</v>
      </c>
      <c r="N102" s="1157" t="s">
        <v>34</v>
      </c>
      <c r="O102" s="1157" t="s">
        <v>34</v>
      </c>
      <c r="P102" s="1157" t="s">
        <v>34</v>
      </c>
      <c r="Q102" s="1153">
        <v>0</v>
      </c>
      <c r="R102" s="1153">
        <v>0</v>
      </c>
      <c r="S102" s="1153">
        <v>0</v>
      </c>
      <c r="T102" s="1157" t="s">
        <v>34</v>
      </c>
      <c r="U102" s="1153">
        <v>0</v>
      </c>
      <c r="V102" s="1157" t="s">
        <v>34</v>
      </c>
      <c r="W102" s="996"/>
    </row>
    <row r="103" spans="1:23" ht="12" customHeight="1">
      <c r="A103" s="120" t="s">
        <v>1629</v>
      </c>
      <c r="B103" s="120" t="s">
        <v>1628</v>
      </c>
      <c r="C103" s="120" t="s">
        <v>25</v>
      </c>
      <c r="D103" s="120" t="s">
        <v>26</v>
      </c>
      <c r="E103" s="120"/>
      <c r="F103" s="101">
        <v>85</v>
      </c>
      <c r="H103" s="1162" t="s">
        <v>1631</v>
      </c>
      <c r="I103" s="1156"/>
      <c r="J103" s="1155"/>
      <c r="K103" s="1158" t="s">
        <v>34</v>
      </c>
      <c r="L103" s="1157" t="s">
        <v>34</v>
      </c>
      <c r="M103" s="1157" t="s">
        <v>34</v>
      </c>
      <c r="N103" s="1157" t="s">
        <v>34</v>
      </c>
      <c r="O103" s="1157" t="s">
        <v>34</v>
      </c>
      <c r="P103" s="1157" t="s">
        <v>34</v>
      </c>
      <c r="Q103" s="1157" t="s">
        <v>34</v>
      </c>
      <c r="R103" s="1157" t="s">
        <v>34</v>
      </c>
      <c r="S103" s="1157" t="s">
        <v>34</v>
      </c>
      <c r="T103" s="1157" t="s">
        <v>34</v>
      </c>
      <c r="U103" s="1157" t="s">
        <v>34</v>
      </c>
      <c r="V103" s="1157" t="s">
        <v>34</v>
      </c>
      <c r="W103" s="996"/>
    </row>
    <row r="104" spans="1:23" ht="12" customHeight="1">
      <c r="A104" s="120" t="s">
        <v>1629</v>
      </c>
      <c r="B104" s="120" t="s">
        <v>1628</v>
      </c>
      <c r="C104" s="120" t="s">
        <v>25</v>
      </c>
      <c r="D104" s="120" t="s">
        <v>26</v>
      </c>
      <c r="E104" s="120"/>
      <c r="F104" s="101">
        <v>86</v>
      </c>
      <c r="H104" s="1162" t="s">
        <v>1630</v>
      </c>
      <c r="I104" s="1156"/>
      <c r="J104" s="1155"/>
      <c r="K104" s="1152">
        <v>100</v>
      </c>
      <c r="L104" s="1157" t="s">
        <v>34</v>
      </c>
      <c r="M104" s="1157" t="s">
        <v>34</v>
      </c>
      <c r="N104" s="1157" t="s">
        <v>34</v>
      </c>
      <c r="O104" s="1157" t="s">
        <v>34</v>
      </c>
      <c r="P104" s="1153">
        <v>0</v>
      </c>
      <c r="Q104" s="1153">
        <v>0</v>
      </c>
      <c r="R104" s="1153">
        <v>0</v>
      </c>
      <c r="S104" s="1157" t="s">
        <v>34</v>
      </c>
      <c r="T104" s="1157" t="s">
        <v>34</v>
      </c>
      <c r="U104" s="1157" t="s">
        <v>34</v>
      </c>
      <c r="V104" s="1157" t="s">
        <v>34</v>
      </c>
      <c r="W104" s="996"/>
    </row>
    <row r="105" spans="1:23" ht="12" customHeight="1">
      <c r="A105" s="120" t="s">
        <v>1629</v>
      </c>
      <c r="B105" s="120" t="s">
        <v>1628</v>
      </c>
      <c r="C105" s="120" t="s">
        <v>25</v>
      </c>
      <c r="D105" s="120" t="s">
        <v>26</v>
      </c>
      <c r="E105" s="120"/>
      <c r="F105" s="101">
        <v>87</v>
      </c>
      <c r="H105" s="1161" t="s">
        <v>1627</v>
      </c>
      <c r="I105" s="1154" t="s">
        <v>1532</v>
      </c>
      <c r="J105" s="1155"/>
      <c r="K105" s="1152">
        <v>0</v>
      </c>
      <c r="L105" s="1157" t="s">
        <v>34</v>
      </c>
      <c r="M105" s="1157" t="s">
        <v>34</v>
      </c>
      <c r="N105" s="1157" t="s">
        <v>34</v>
      </c>
      <c r="O105" s="1157" t="s">
        <v>34</v>
      </c>
      <c r="P105" s="1157" t="s">
        <v>34</v>
      </c>
      <c r="Q105" s="1153">
        <v>0</v>
      </c>
      <c r="R105" s="1157" t="s">
        <v>34</v>
      </c>
      <c r="S105" s="1157" t="s">
        <v>34</v>
      </c>
      <c r="T105" s="1157" t="s">
        <v>34</v>
      </c>
      <c r="U105" s="1157" t="s">
        <v>34</v>
      </c>
      <c r="V105" s="1157" t="s">
        <v>34</v>
      </c>
      <c r="W105" s="996"/>
    </row>
    <row r="106" spans="1:23" ht="6" customHeight="1">
      <c r="F106" s="174"/>
      <c r="H106" s="175"/>
      <c r="I106" s="175"/>
      <c r="J106" s="176"/>
      <c r="K106" s="177"/>
      <c r="L106" s="177"/>
      <c r="M106" s="177"/>
      <c r="N106" s="177"/>
      <c r="O106" s="177"/>
      <c r="P106" s="177"/>
      <c r="Q106" s="177"/>
      <c r="R106" s="177"/>
      <c r="S106" s="177"/>
      <c r="T106" s="177"/>
      <c r="U106" s="177"/>
      <c r="V106" s="177"/>
      <c r="W106" s="996"/>
    </row>
    <row r="107" spans="1:23" ht="6" customHeight="1">
      <c r="F107" s="174"/>
      <c r="H107" s="166"/>
      <c r="I107" s="95"/>
      <c r="J107" s="96"/>
      <c r="K107" s="94"/>
      <c r="L107" s="94"/>
      <c r="M107" s="94"/>
      <c r="N107" s="94"/>
      <c r="O107" s="94"/>
      <c r="P107" s="94"/>
      <c r="Q107" s="94"/>
      <c r="R107" s="94"/>
      <c r="S107" s="94"/>
      <c r="T107" s="94"/>
      <c r="U107" s="94"/>
      <c r="V107" s="94"/>
      <c r="W107" s="996"/>
    </row>
    <row r="108" spans="1:23" ht="12" customHeight="1">
      <c r="F108" s="174"/>
      <c r="H108" s="998" t="s">
        <v>1626</v>
      </c>
      <c r="I108" s="179"/>
      <c r="J108" s="159"/>
      <c r="K108" s="997" t="s">
        <v>1625</v>
      </c>
      <c r="L108" s="94"/>
      <c r="M108" s="94"/>
      <c r="N108" s="94"/>
      <c r="O108" s="94"/>
      <c r="P108" s="94"/>
      <c r="Q108" s="94"/>
      <c r="R108" s="94"/>
      <c r="S108" s="94"/>
      <c r="T108" s="94"/>
      <c r="U108" s="94"/>
      <c r="V108" s="94"/>
      <c r="W108" s="996"/>
    </row>
    <row r="109" spans="1:23" ht="12" customHeight="1">
      <c r="F109" s="102"/>
      <c r="H109" s="166"/>
      <c r="I109" s="95"/>
      <c r="J109" s="96"/>
      <c r="K109" s="94"/>
      <c r="L109" s="94"/>
      <c r="M109" s="94"/>
      <c r="N109" s="94"/>
      <c r="O109" s="94"/>
      <c r="P109" s="94"/>
      <c r="Q109" s="94"/>
      <c r="R109" s="94"/>
      <c r="S109" s="94"/>
      <c r="T109" s="94"/>
      <c r="U109" s="94"/>
      <c r="V109" s="94"/>
      <c r="W109" s="996"/>
    </row>
  </sheetData>
  <mergeCells count="2">
    <mergeCell ref="H7:J11"/>
    <mergeCell ref="H12:J15"/>
  </mergeCells>
  <phoneticPr fontId="4"/>
  <pageMargins left="0.78740157480314965" right="0" top="0.98425196850393704" bottom="0" header="0.51181102362204722" footer="0.51181102362204722"/>
  <pageSetup paperSize="9" scale="60" pageOrder="overThenDown" orientation="portrait" r:id="rId1"/>
  <headerFooter alignWithMargins="0"/>
  <rowBreaks count="2" manualBreakCount="2">
    <brk id="88" max="16383" man="1"/>
    <brk id="109" max="16383" man="1"/>
  </rowBreaks>
  <colBreaks count="2" manualBreakCount="2">
    <brk id="15" max="1048575" man="1"/>
    <brk id="2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66"/>
  <sheetViews>
    <sheetView zoomScaleNormal="100" workbookViewId="0">
      <pane xSplit="10" ySplit="19" topLeftCell="K20" activePane="bottomRight" state="frozen"/>
      <selection pane="topRight" activeCell="E1" sqref="E1"/>
      <selection pane="bottomLeft" activeCell="A18" sqref="A18"/>
      <selection pane="bottomRight" activeCell="H20" sqref="H20:V290"/>
    </sheetView>
  </sheetViews>
  <sheetFormatPr defaultRowHeight="12" customHeight="1"/>
  <cols>
    <col min="1" max="5" width="8" style="97" hidden="1" customWidth="1"/>
    <col min="6" max="6" width="1.5" style="98" hidden="1" customWidth="1"/>
    <col min="7" max="7" width="1.5" style="94" customWidth="1"/>
    <col min="8" max="8" width="46.125" style="99" customWidth="1"/>
    <col min="9" max="9" width="9.75" style="99" customWidth="1"/>
    <col min="10" max="10" width="4.125" style="100" customWidth="1"/>
    <col min="11" max="22" width="9.375" style="98" customWidth="1"/>
    <col min="23" max="23" width="1.5" style="98" customWidth="1"/>
    <col min="24" max="24" width="9.375" style="98" customWidth="1"/>
    <col min="25" max="16384" width="9" style="98"/>
  </cols>
  <sheetData>
    <row r="1" spans="1:24" s="94" customFormat="1" ht="12" hidden="1" customHeight="1">
      <c r="A1" s="93"/>
      <c r="B1" s="93"/>
      <c r="C1" s="93"/>
      <c r="D1" s="93"/>
      <c r="E1" s="93"/>
      <c r="H1" s="95"/>
      <c r="I1" s="95"/>
      <c r="J1" s="96"/>
      <c r="K1" s="94">
        <v>1</v>
      </c>
      <c r="L1" s="94">
        <v>2</v>
      </c>
      <c r="M1" s="94">
        <v>3</v>
      </c>
      <c r="N1" s="94">
        <v>4</v>
      </c>
      <c r="O1" s="94">
        <v>5</v>
      </c>
      <c r="P1" s="94">
        <v>6</v>
      </c>
      <c r="Q1" s="94">
        <v>7</v>
      </c>
      <c r="R1" s="94">
        <v>8</v>
      </c>
      <c r="S1" s="94">
        <v>9</v>
      </c>
      <c r="T1" s="94">
        <v>10</v>
      </c>
      <c r="U1" s="94">
        <v>11</v>
      </c>
      <c r="V1" s="94">
        <v>12</v>
      </c>
    </row>
    <row r="2" spans="1:24" ht="11.25" hidden="1" customHeight="1">
      <c r="K2" s="101">
        <v>1</v>
      </c>
      <c r="L2" s="101">
        <v>2</v>
      </c>
      <c r="M2" s="101">
        <v>3</v>
      </c>
      <c r="N2" s="101">
        <v>4</v>
      </c>
      <c r="O2" s="101">
        <v>5</v>
      </c>
      <c r="P2" s="101">
        <v>6</v>
      </c>
      <c r="Q2" s="101">
        <v>7</v>
      </c>
      <c r="R2" s="101">
        <v>8</v>
      </c>
      <c r="S2" s="101">
        <v>9</v>
      </c>
      <c r="T2" s="101">
        <v>10</v>
      </c>
      <c r="U2" s="101">
        <v>11</v>
      </c>
      <c r="V2" s="101">
        <v>12</v>
      </c>
      <c r="W2" s="102"/>
    </row>
    <row r="3" spans="1:24" ht="5.25" customHeight="1">
      <c r="H3" s="95"/>
      <c r="I3" s="95"/>
      <c r="J3" s="96"/>
      <c r="K3" s="94"/>
      <c r="L3" s="94"/>
      <c r="M3" s="94"/>
      <c r="N3" s="94"/>
      <c r="O3" s="94"/>
      <c r="P3" s="94"/>
      <c r="Q3" s="94"/>
      <c r="R3" s="94"/>
      <c r="S3" s="94"/>
      <c r="T3" s="94"/>
      <c r="U3" s="94"/>
      <c r="V3" s="94"/>
      <c r="W3" s="94"/>
    </row>
    <row r="4" spans="1:24" s="109" customFormat="1" ht="17.25" customHeight="1">
      <c r="A4" s="103"/>
      <c r="B4" s="103"/>
      <c r="C4" s="103"/>
      <c r="D4" s="103"/>
      <c r="E4" s="103"/>
      <c r="F4" s="104"/>
      <c r="G4" s="105"/>
      <c r="H4" s="12"/>
      <c r="I4" s="105"/>
      <c r="J4" s="12" t="s">
        <v>419</v>
      </c>
      <c r="K4" s="107" t="s">
        <v>418</v>
      </c>
      <c r="L4" s="105"/>
      <c r="M4" s="105"/>
      <c r="N4" s="105"/>
      <c r="O4" s="105"/>
      <c r="P4" s="106"/>
      <c r="Q4" s="108"/>
      <c r="R4" s="105"/>
      <c r="S4" s="105"/>
      <c r="T4" s="105"/>
      <c r="U4" s="105"/>
      <c r="V4" s="105"/>
      <c r="W4" s="94"/>
      <c r="X4" s="98"/>
    </row>
    <row r="5" spans="1:24" s="109" customFormat="1" ht="17.25" customHeight="1">
      <c r="A5" s="103"/>
      <c r="B5" s="103"/>
      <c r="C5" s="103"/>
      <c r="D5" s="103"/>
      <c r="E5" s="103"/>
      <c r="F5" s="104"/>
      <c r="G5" s="105"/>
      <c r="H5" s="12"/>
      <c r="I5" s="12"/>
      <c r="J5" s="107"/>
      <c r="K5" s="107" t="s">
        <v>537</v>
      </c>
      <c r="L5" s="105"/>
      <c r="M5" s="105"/>
      <c r="N5" s="105"/>
      <c r="O5" s="105"/>
      <c r="P5" s="106"/>
      <c r="Q5" s="108"/>
      <c r="R5" s="105"/>
      <c r="S5" s="105"/>
      <c r="T5" s="105"/>
      <c r="U5" s="105"/>
      <c r="V5" s="105"/>
      <c r="W5" s="94"/>
      <c r="X5" s="98"/>
    </row>
    <row r="6" spans="1:24" s="109" customFormat="1" ht="7.5" customHeight="1">
      <c r="A6" s="103"/>
      <c r="B6" s="103"/>
      <c r="C6" s="103"/>
      <c r="D6" s="103"/>
      <c r="E6" s="103"/>
      <c r="F6" s="104"/>
      <c r="G6" s="105"/>
      <c r="H6" s="21"/>
      <c r="I6" s="21"/>
      <c r="J6" s="111"/>
      <c r="K6" s="105"/>
      <c r="L6" s="105"/>
      <c r="M6" s="105"/>
      <c r="N6" s="105"/>
      <c r="O6" s="105"/>
      <c r="P6" s="105"/>
      <c r="Q6" s="105"/>
      <c r="R6" s="105"/>
      <c r="S6" s="105"/>
      <c r="T6" s="105"/>
      <c r="U6" s="105"/>
      <c r="V6" s="105"/>
      <c r="W6" s="94"/>
      <c r="X6" s="98"/>
    </row>
    <row r="7" spans="1:24" s="118" customFormat="1" ht="15.75" customHeight="1">
      <c r="A7" s="112"/>
      <c r="B7" s="112"/>
      <c r="C7" s="112"/>
      <c r="D7" s="112"/>
      <c r="E7" s="112"/>
      <c r="F7" s="113"/>
      <c r="G7" s="114"/>
      <c r="H7" s="26"/>
      <c r="I7" s="114"/>
      <c r="J7" s="26" t="s">
        <v>417</v>
      </c>
      <c r="K7" s="116" t="s">
        <v>416</v>
      </c>
      <c r="L7" s="116"/>
      <c r="M7" s="116"/>
      <c r="N7" s="116"/>
      <c r="O7" s="116"/>
      <c r="P7" s="115"/>
      <c r="Q7" s="117"/>
      <c r="R7" s="116"/>
      <c r="S7" s="116"/>
      <c r="T7" s="116"/>
      <c r="U7" s="116"/>
      <c r="V7" s="116"/>
      <c r="W7" s="94"/>
      <c r="X7" s="98"/>
    </row>
    <row r="8" spans="1:24" s="118" customFormat="1" ht="15.75" customHeight="1">
      <c r="A8" s="112"/>
      <c r="B8" s="112"/>
      <c r="C8" s="112"/>
      <c r="D8" s="112"/>
      <c r="E8" s="112"/>
      <c r="F8" s="113"/>
      <c r="G8" s="114"/>
      <c r="H8" s="26"/>
      <c r="I8" s="26"/>
      <c r="J8" s="116"/>
      <c r="K8" s="116" t="s">
        <v>415</v>
      </c>
      <c r="L8" s="116"/>
      <c r="M8" s="116"/>
      <c r="N8" s="116"/>
      <c r="O8" s="116"/>
      <c r="P8" s="115"/>
      <c r="Q8" s="117"/>
      <c r="R8" s="116"/>
      <c r="S8" s="116"/>
      <c r="T8" s="116"/>
      <c r="U8" s="116"/>
      <c r="V8" s="116"/>
      <c r="W8" s="94"/>
      <c r="X8" s="98"/>
    </row>
    <row r="9" spans="1:24" s="118" customFormat="1" ht="7.5" customHeight="1">
      <c r="A9" s="112"/>
      <c r="B9" s="112"/>
      <c r="C9" s="112"/>
      <c r="D9" s="112"/>
      <c r="E9" s="112"/>
      <c r="F9" s="113"/>
      <c r="G9" s="114"/>
      <c r="H9" s="26"/>
      <c r="I9" s="26"/>
      <c r="J9" s="116"/>
      <c r="K9" s="116"/>
      <c r="L9" s="116"/>
      <c r="M9" s="116"/>
      <c r="N9" s="116"/>
      <c r="O9" s="116"/>
      <c r="P9" s="115"/>
      <c r="Q9" s="117"/>
      <c r="R9" s="116"/>
      <c r="S9" s="116"/>
      <c r="T9" s="116"/>
      <c r="U9" s="116"/>
      <c r="V9" s="116"/>
      <c r="W9" s="94"/>
      <c r="X9" s="98"/>
    </row>
    <row r="10" spans="1:24" s="99" customFormat="1" ht="12" customHeight="1">
      <c r="A10" s="120"/>
      <c r="B10" s="120"/>
      <c r="C10" s="120"/>
      <c r="D10" s="120"/>
      <c r="E10" s="120"/>
      <c r="F10" s="121"/>
      <c r="G10" s="95"/>
      <c r="H10" s="1303" t="s">
        <v>414</v>
      </c>
      <c r="I10" s="1303"/>
      <c r="J10" s="1342"/>
      <c r="K10" s="122" t="s">
        <v>9</v>
      </c>
      <c r="L10" s="123" t="s">
        <v>413</v>
      </c>
      <c r="M10" s="124"/>
      <c r="N10" s="124"/>
      <c r="O10" s="124"/>
      <c r="P10" s="124"/>
      <c r="Q10" s="125" t="s">
        <v>412</v>
      </c>
      <c r="R10" s="124"/>
      <c r="S10" s="124"/>
      <c r="T10" s="124"/>
      <c r="U10" s="124"/>
      <c r="V10" s="124"/>
      <c r="W10" s="95"/>
    </row>
    <row r="11" spans="1:24" s="99" customFormat="1" ht="12" customHeight="1">
      <c r="A11" s="120"/>
      <c r="B11" s="120"/>
      <c r="C11" s="120"/>
      <c r="D11" s="120"/>
      <c r="E11" s="120"/>
      <c r="F11" s="121"/>
      <c r="G11" s="95"/>
      <c r="H11" s="1343"/>
      <c r="I11" s="1343"/>
      <c r="J11" s="1344"/>
      <c r="K11" s="126"/>
      <c r="L11" s="127" t="s">
        <v>411</v>
      </c>
      <c r="M11" s="128" t="s">
        <v>410</v>
      </c>
      <c r="N11" s="128" t="s">
        <v>409</v>
      </c>
      <c r="O11" s="128" t="s">
        <v>408</v>
      </c>
      <c r="P11" s="128" t="s">
        <v>407</v>
      </c>
      <c r="Q11" s="122" t="s">
        <v>64</v>
      </c>
      <c r="R11" s="128" t="s">
        <v>406</v>
      </c>
      <c r="S11" s="122" t="s">
        <v>405</v>
      </c>
      <c r="T11" s="128" t="s">
        <v>404</v>
      </c>
      <c r="U11" s="128" t="s">
        <v>403</v>
      </c>
      <c r="V11" s="127" t="s">
        <v>17</v>
      </c>
      <c r="W11" s="95"/>
    </row>
    <row r="12" spans="1:24" s="100" customFormat="1" ht="12" customHeight="1">
      <c r="A12" s="129"/>
      <c r="B12" s="129"/>
      <c r="C12" s="129"/>
      <c r="D12" s="129"/>
      <c r="E12" s="129"/>
      <c r="F12" s="130"/>
      <c r="G12" s="96"/>
      <c r="H12" s="1343"/>
      <c r="I12" s="1343"/>
      <c r="J12" s="1344"/>
      <c r="K12" s="131"/>
      <c r="L12" s="132"/>
      <c r="M12" s="134"/>
      <c r="N12" s="132"/>
      <c r="O12" s="132"/>
      <c r="P12" s="132"/>
      <c r="Q12" s="133"/>
      <c r="R12" s="132"/>
      <c r="S12" s="137"/>
      <c r="T12" s="132"/>
      <c r="U12" s="132"/>
      <c r="V12" s="135"/>
      <c r="W12" s="96"/>
    </row>
    <row r="13" spans="1:24" s="100" customFormat="1" ht="12" customHeight="1">
      <c r="A13" s="129"/>
      <c r="B13" s="129"/>
      <c r="C13" s="129"/>
      <c r="D13" s="129"/>
      <c r="E13" s="129"/>
      <c r="F13" s="130"/>
      <c r="G13" s="96"/>
      <c r="H13" s="1343"/>
      <c r="I13" s="1343"/>
      <c r="J13" s="1344"/>
      <c r="K13" s="131"/>
      <c r="L13" s="132"/>
      <c r="M13" s="134"/>
      <c r="N13" s="132"/>
      <c r="O13" s="132"/>
      <c r="P13" s="132"/>
      <c r="Q13" s="133"/>
      <c r="R13" s="132"/>
      <c r="S13" s="137"/>
      <c r="T13" s="132"/>
      <c r="U13" s="132"/>
      <c r="V13" s="136"/>
      <c r="W13" s="96"/>
    </row>
    <row r="14" spans="1:24" s="100" customFormat="1" ht="4.5" customHeight="1">
      <c r="A14" s="129"/>
      <c r="B14" s="129"/>
      <c r="C14" s="129"/>
      <c r="D14" s="129"/>
      <c r="E14" s="129"/>
      <c r="F14" s="130"/>
      <c r="G14" s="96"/>
      <c r="H14" s="1343"/>
      <c r="I14" s="1343"/>
      <c r="J14" s="1344"/>
      <c r="K14" s="131"/>
      <c r="L14" s="132"/>
      <c r="M14" s="134"/>
      <c r="N14" s="132"/>
      <c r="O14" s="132"/>
      <c r="P14" s="132"/>
      <c r="Q14" s="133"/>
      <c r="R14" s="132"/>
      <c r="S14" s="137"/>
      <c r="T14" s="132"/>
      <c r="U14" s="132"/>
      <c r="V14" s="136"/>
      <c r="W14" s="96"/>
    </row>
    <row r="15" spans="1:24" s="100" customFormat="1" ht="12" customHeight="1">
      <c r="A15" s="129"/>
      <c r="B15" s="129"/>
      <c r="C15" s="129"/>
      <c r="D15" s="129"/>
      <c r="E15" s="129"/>
      <c r="F15" s="130"/>
      <c r="G15" s="96"/>
      <c r="H15" s="1345" t="s">
        <v>402</v>
      </c>
      <c r="I15" s="1345"/>
      <c r="J15" s="1346"/>
      <c r="K15" s="131"/>
      <c r="L15" s="132"/>
      <c r="M15" s="134"/>
      <c r="N15" s="132"/>
      <c r="O15" s="132"/>
      <c r="P15" s="132"/>
      <c r="Q15" s="133"/>
      <c r="R15" s="132"/>
      <c r="S15" s="137"/>
      <c r="T15" s="132"/>
      <c r="U15" s="132"/>
      <c r="V15" s="136"/>
      <c r="W15" s="96"/>
    </row>
    <row r="16" spans="1:24" s="100" customFormat="1" ht="12" customHeight="1">
      <c r="A16" s="129"/>
      <c r="B16" s="129"/>
      <c r="C16" s="129"/>
      <c r="D16" s="129"/>
      <c r="E16" s="129"/>
      <c r="F16" s="130"/>
      <c r="G16" s="96"/>
      <c r="H16" s="1345"/>
      <c r="I16" s="1345"/>
      <c r="J16" s="1346"/>
      <c r="K16" s="137"/>
      <c r="L16" s="134"/>
      <c r="M16" s="139"/>
      <c r="N16" s="138"/>
      <c r="O16" s="132"/>
      <c r="P16" s="295"/>
      <c r="Q16" s="137"/>
      <c r="R16" s="138"/>
      <c r="S16" s="294"/>
      <c r="T16" s="138"/>
      <c r="U16" s="132"/>
      <c r="V16" s="140"/>
      <c r="W16" s="96"/>
    </row>
    <row r="17" spans="1:23" s="100" customFormat="1" ht="12" customHeight="1">
      <c r="A17" s="129"/>
      <c r="B17" s="129"/>
      <c r="C17" s="129"/>
      <c r="D17" s="129"/>
      <c r="E17" s="129"/>
      <c r="F17" s="130"/>
      <c r="G17" s="96"/>
      <c r="H17" s="1345"/>
      <c r="I17" s="1345"/>
      <c r="J17" s="1346"/>
      <c r="K17" s="141" t="s">
        <v>401</v>
      </c>
      <c r="L17" s="141" t="s">
        <v>20</v>
      </c>
      <c r="M17" s="293"/>
      <c r="N17" s="293"/>
      <c r="O17" s="293"/>
      <c r="P17" s="293"/>
      <c r="Q17" s="141"/>
      <c r="R17" s="293"/>
      <c r="S17" s="141"/>
      <c r="T17" s="293"/>
      <c r="U17" s="144" t="s">
        <v>400</v>
      </c>
      <c r="V17" s="145" t="s">
        <v>399</v>
      </c>
      <c r="W17" s="96"/>
    </row>
    <row r="18" spans="1:23" s="100" customFormat="1" ht="5.25" customHeight="1">
      <c r="A18" s="129"/>
      <c r="B18" s="129"/>
      <c r="C18" s="129"/>
      <c r="D18" s="129"/>
      <c r="E18" s="129"/>
      <c r="F18" s="130"/>
      <c r="G18" s="96"/>
      <c r="H18" s="1347"/>
      <c r="I18" s="1347"/>
      <c r="J18" s="1348"/>
      <c r="K18" s="146"/>
      <c r="L18" s="147"/>
      <c r="M18" s="148"/>
      <c r="N18" s="148"/>
      <c r="O18" s="148"/>
      <c r="P18" s="148"/>
      <c r="Q18" s="149"/>
      <c r="R18" s="148"/>
      <c r="S18" s="292"/>
      <c r="T18" s="148"/>
      <c r="U18" s="150"/>
      <c r="V18" s="151"/>
      <c r="W18" s="96"/>
    </row>
    <row r="19" spans="1:23" s="100" customFormat="1" ht="7.5" customHeight="1">
      <c r="A19" s="129"/>
      <c r="B19" s="129"/>
      <c r="C19" s="129"/>
      <c r="D19" s="129"/>
      <c r="E19" s="129"/>
      <c r="F19" s="130"/>
      <c r="G19" s="96"/>
      <c r="H19" s="152"/>
      <c r="I19" s="152"/>
      <c r="J19" s="153"/>
      <c r="K19" s="154"/>
      <c r="L19" s="155"/>
      <c r="M19" s="155"/>
      <c r="N19" s="155"/>
      <c r="O19" s="155"/>
      <c r="P19" s="155"/>
      <c r="Q19" s="155"/>
      <c r="R19" s="155"/>
      <c r="S19" s="155"/>
      <c r="T19" s="155"/>
      <c r="U19" s="155"/>
      <c r="V19" s="155"/>
      <c r="W19" s="96"/>
    </row>
    <row r="20" spans="1:23" ht="12" customHeight="1">
      <c r="F20" s="235"/>
      <c r="H20" s="1170" t="s">
        <v>1769</v>
      </c>
      <c r="I20" s="1171" t="s">
        <v>1770</v>
      </c>
      <c r="J20" s="1166"/>
      <c r="K20" s="1169"/>
      <c r="L20" s="1168"/>
      <c r="M20" s="1168"/>
      <c r="N20" s="1168"/>
      <c r="O20" s="1168"/>
      <c r="P20" s="1168"/>
      <c r="Q20" s="1168"/>
      <c r="R20" s="1168"/>
      <c r="S20" s="1168"/>
      <c r="T20" s="1168"/>
      <c r="U20" s="1168"/>
      <c r="V20" s="1168"/>
      <c r="W20" s="94"/>
    </row>
    <row r="21" spans="1:23" ht="12" customHeight="1">
      <c r="A21" s="120" t="s">
        <v>263</v>
      </c>
      <c r="B21" s="120" t="s">
        <v>213</v>
      </c>
      <c r="C21" s="120" t="s">
        <v>25</v>
      </c>
      <c r="D21" s="120" t="s">
        <v>26</v>
      </c>
      <c r="E21" s="120"/>
      <c r="F21" s="101">
        <v>1</v>
      </c>
      <c r="H21" s="1172" t="s">
        <v>1579</v>
      </c>
      <c r="I21" s="1167" t="s">
        <v>1551</v>
      </c>
      <c r="J21" s="1166" t="s">
        <v>454</v>
      </c>
      <c r="K21" s="1163">
        <v>688000</v>
      </c>
      <c r="L21" s="1164">
        <v>48400</v>
      </c>
      <c r="M21" s="1164">
        <v>95600</v>
      </c>
      <c r="N21" s="1164">
        <v>125100</v>
      </c>
      <c r="O21" s="1164">
        <v>108400</v>
      </c>
      <c r="P21" s="1164">
        <v>82300</v>
      </c>
      <c r="Q21" s="1164">
        <v>102800</v>
      </c>
      <c r="R21" s="1164">
        <v>64700</v>
      </c>
      <c r="S21" s="1164">
        <v>25700</v>
      </c>
      <c r="T21" s="1164">
        <v>4100</v>
      </c>
      <c r="U21" s="1164">
        <v>3100</v>
      </c>
      <c r="V21" s="1164">
        <v>27700</v>
      </c>
      <c r="W21" s="94"/>
    </row>
    <row r="22" spans="1:23" ht="12" customHeight="1">
      <c r="A22" s="120" t="s">
        <v>263</v>
      </c>
      <c r="B22" s="120" t="s">
        <v>213</v>
      </c>
      <c r="C22" s="120" t="s">
        <v>25</v>
      </c>
      <c r="D22" s="120" t="s">
        <v>26</v>
      </c>
      <c r="E22" s="120"/>
      <c r="F22" s="101">
        <v>2</v>
      </c>
      <c r="H22" s="1172" t="s">
        <v>315</v>
      </c>
      <c r="I22" s="1167" t="s">
        <v>28</v>
      </c>
      <c r="J22" s="1166"/>
      <c r="K22" s="1163">
        <v>490400</v>
      </c>
      <c r="L22" s="1164">
        <v>15700</v>
      </c>
      <c r="M22" s="1164">
        <v>49200</v>
      </c>
      <c r="N22" s="1164">
        <v>86200</v>
      </c>
      <c r="O22" s="1164">
        <v>87000</v>
      </c>
      <c r="P22" s="1164">
        <v>69700</v>
      </c>
      <c r="Q22" s="1164">
        <v>90600</v>
      </c>
      <c r="R22" s="1164">
        <v>58700</v>
      </c>
      <c r="S22" s="1164">
        <v>23900</v>
      </c>
      <c r="T22" s="1164">
        <v>3900</v>
      </c>
      <c r="U22" s="1164">
        <v>2800</v>
      </c>
      <c r="V22" s="1164">
        <v>2600</v>
      </c>
      <c r="W22" s="94"/>
    </row>
    <row r="23" spans="1:23" ht="12" customHeight="1">
      <c r="A23" s="120" t="s">
        <v>263</v>
      </c>
      <c r="B23" s="120" t="s">
        <v>213</v>
      </c>
      <c r="C23" s="120" t="s">
        <v>25</v>
      </c>
      <c r="D23" s="120" t="s">
        <v>26</v>
      </c>
      <c r="E23" s="120"/>
      <c r="F23" s="101">
        <v>3</v>
      </c>
      <c r="H23" s="1172" t="s">
        <v>313</v>
      </c>
      <c r="I23" s="1167" t="s">
        <v>29</v>
      </c>
      <c r="J23" s="1166"/>
      <c r="K23" s="1163">
        <v>352300</v>
      </c>
      <c r="L23" s="1164">
        <v>13600</v>
      </c>
      <c r="M23" s="1164">
        <v>41700</v>
      </c>
      <c r="N23" s="1164">
        <v>70700</v>
      </c>
      <c r="O23" s="1164">
        <v>66700</v>
      </c>
      <c r="P23" s="1164">
        <v>48500</v>
      </c>
      <c r="Q23" s="1164">
        <v>59300</v>
      </c>
      <c r="R23" s="1164">
        <v>33300</v>
      </c>
      <c r="S23" s="1164">
        <v>12400</v>
      </c>
      <c r="T23" s="1164">
        <v>2000</v>
      </c>
      <c r="U23" s="1164">
        <v>1700</v>
      </c>
      <c r="V23" s="1164">
        <v>2400</v>
      </c>
      <c r="W23" s="94"/>
    </row>
    <row r="24" spans="1:23" ht="12" customHeight="1">
      <c r="A24" s="120" t="s">
        <v>263</v>
      </c>
      <c r="B24" s="120" t="s">
        <v>213</v>
      </c>
      <c r="C24" s="120" t="s">
        <v>25</v>
      </c>
      <c r="D24" s="120" t="s">
        <v>26</v>
      </c>
      <c r="E24" s="120"/>
      <c r="F24" s="101">
        <v>4</v>
      </c>
      <c r="H24" s="1172" t="s">
        <v>311</v>
      </c>
      <c r="I24" s="1165" t="s">
        <v>30</v>
      </c>
      <c r="J24" s="1166"/>
      <c r="K24" s="1163">
        <v>126900</v>
      </c>
      <c r="L24" s="1164">
        <v>5500</v>
      </c>
      <c r="M24" s="1164">
        <v>18500</v>
      </c>
      <c r="N24" s="1164">
        <v>33700</v>
      </c>
      <c r="O24" s="1164">
        <v>25400</v>
      </c>
      <c r="P24" s="1164">
        <v>14900</v>
      </c>
      <c r="Q24" s="1164">
        <v>14600</v>
      </c>
      <c r="R24" s="1164">
        <v>8900</v>
      </c>
      <c r="S24" s="1164">
        <v>2900</v>
      </c>
      <c r="T24" s="1164">
        <v>800</v>
      </c>
      <c r="U24" s="1164">
        <v>700</v>
      </c>
      <c r="V24" s="1164">
        <v>1000</v>
      </c>
      <c r="W24" s="94"/>
    </row>
    <row r="25" spans="1:23" ht="12" customHeight="1">
      <c r="A25" s="120" t="s">
        <v>263</v>
      </c>
      <c r="B25" s="120" t="s">
        <v>213</v>
      </c>
      <c r="C25" s="120" t="s">
        <v>25</v>
      </c>
      <c r="D25" s="120" t="s">
        <v>26</v>
      </c>
      <c r="E25" s="120"/>
      <c r="F25" s="101">
        <v>5</v>
      </c>
      <c r="H25" s="1172" t="s">
        <v>309</v>
      </c>
      <c r="I25" s="1167" t="s">
        <v>31</v>
      </c>
      <c r="J25" s="1166"/>
      <c r="K25" s="1163">
        <v>162300</v>
      </c>
      <c r="L25" s="1164">
        <v>2200</v>
      </c>
      <c r="M25" s="1164">
        <v>8500</v>
      </c>
      <c r="N25" s="1164">
        <v>22200</v>
      </c>
      <c r="O25" s="1164">
        <v>30300</v>
      </c>
      <c r="P25" s="1164">
        <v>27500</v>
      </c>
      <c r="Q25" s="1164">
        <v>38400</v>
      </c>
      <c r="R25" s="1164">
        <v>21700</v>
      </c>
      <c r="S25" s="1164">
        <v>8700</v>
      </c>
      <c r="T25" s="1164">
        <v>1200</v>
      </c>
      <c r="U25" s="1164">
        <v>800</v>
      </c>
      <c r="V25" s="1164">
        <v>700</v>
      </c>
      <c r="W25" s="94"/>
    </row>
    <row r="26" spans="1:23" ht="12" customHeight="1">
      <c r="A26" s="120" t="s">
        <v>263</v>
      </c>
      <c r="B26" s="120" t="s">
        <v>213</v>
      </c>
      <c r="C26" s="120" t="s">
        <v>25</v>
      </c>
      <c r="D26" s="120" t="s">
        <v>26</v>
      </c>
      <c r="E26" s="120"/>
      <c r="F26" s="101">
        <v>6</v>
      </c>
      <c r="H26" s="1172" t="s">
        <v>307</v>
      </c>
      <c r="I26" s="1167" t="s">
        <v>32</v>
      </c>
      <c r="J26" s="1166"/>
      <c r="K26" s="1163">
        <v>158300</v>
      </c>
      <c r="L26" s="1164">
        <v>2100</v>
      </c>
      <c r="M26" s="1164">
        <v>8000</v>
      </c>
      <c r="N26" s="1164">
        <v>21500</v>
      </c>
      <c r="O26" s="1164">
        <v>29600</v>
      </c>
      <c r="P26" s="1164">
        <v>26800</v>
      </c>
      <c r="Q26" s="1164">
        <v>37500</v>
      </c>
      <c r="R26" s="1164">
        <v>21300</v>
      </c>
      <c r="S26" s="1164">
        <v>8700</v>
      </c>
      <c r="T26" s="1164">
        <v>1200</v>
      </c>
      <c r="U26" s="1164">
        <v>800</v>
      </c>
      <c r="V26" s="1164">
        <v>700</v>
      </c>
      <c r="W26" s="94"/>
    </row>
    <row r="27" spans="1:23" ht="12" customHeight="1">
      <c r="A27" s="120" t="s">
        <v>263</v>
      </c>
      <c r="B27" s="120" t="s">
        <v>213</v>
      </c>
      <c r="C27" s="120" t="s">
        <v>25</v>
      </c>
      <c r="D27" s="120" t="s">
        <v>26</v>
      </c>
      <c r="E27" s="120"/>
      <c r="F27" s="101">
        <v>7</v>
      </c>
      <c r="H27" s="1172" t="s">
        <v>296</v>
      </c>
      <c r="I27" s="1167" t="s">
        <v>33</v>
      </c>
      <c r="J27" s="1166"/>
      <c r="K27" s="1163">
        <v>4000</v>
      </c>
      <c r="L27" s="1164">
        <v>0</v>
      </c>
      <c r="M27" s="1164">
        <v>500</v>
      </c>
      <c r="N27" s="1164">
        <v>700</v>
      </c>
      <c r="O27" s="1164">
        <v>700</v>
      </c>
      <c r="P27" s="1164">
        <v>600</v>
      </c>
      <c r="Q27" s="1164">
        <v>900</v>
      </c>
      <c r="R27" s="1164">
        <v>500</v>
      </c>
      <c r="S27" s="1164">
        <v>0</v>
      </c>
      <c r="T27" s="1164">
        <v>0</v>
      </c>
      <c r="U27" s="1164">
        <v>0</v>
      </c>
      <c r="V27" s="1168" t="s">
        <v>34</v>
      </c>
      <c r="W27" s="94"/>
    </row>
    <row r="28" spans="1:23" ht="12" customHeight="1">
      <c r="A28" s="120" t="s">
        <v>263</v>
      </c>
      <c r="B28" s="120" t="s">
        <v>213</v>
      </c>
      <c r="C28" s="120" t="s">
        <v>25</v>
      </c>
      <c r="D28" s="120" t="s">
        <v>26</v>
      </c>
      <c r="E28" s="120"/>
      <c r="F28" s="101">
        <v>8</v>
      </c>
      <c r="H28" s="1172" t="s">
        <v>304</v>
      </c>
      <c r="I28" s="1167" t="s">
        <v>1580</v>
      </c>
      <c r="J28" s="1166"/>
      <c r="K28" s="1163">
        <v>9600</v>
      </c>
      <c r="L28" s="1164">
        <v>400</v>
      </c>
      <c r="M28" s="1164">
        <v>1500</v>
      </c>
      <c r="N28" s="1164">
        <v>2300</v>
      </c>
      <c r="O28" s="1164">
        <v>1900</v>
      </c>
      <c r="P28" s="1164">
        <v>1100</v>
      </c>
      <c r="Q28" s="1164">
        <v>1400</v>
      </c>
      <c r="R28" s="1164">
        <v>500</v>
      </c>
      <c r="S28" s="1164">
        <v>200</v>
      </c>
      <c r="T28" s="1164">
        <v>0</v>
      </c>
      <c r="U28" s="1164">
        <v>0</v>
      </c>
      <c r="V28" s="1164">
        <v>200</v>
      </c>
      <c r="W28" s="94"/>
    </row>
    <row r="29" spans="1:23" ht="12" customHeight="1">
      <c r="A29" s="120" t="s">
        <v>263</v>
      </c>
      <c r="B29" s="120" t="s">
        <v>213</v>
      </c>
      <c r="C29" s="120" t="s">
        <v>25</v>
      </c>
      <c r="D29" s="120" t="s">
        <v>26</v>
      </c>
      <c r="E29" s="120"/>
      <c r="F29" s="101">
        <v>9</v>
      </c>
      <c r="H29" s="1172" t="s">
        <v>302</v>
      </c>
      <c r="I29" s="1167" t="s">
        <v>1581</v>
      </c>
      <c r="J29" s="1166"/>
      <c r="K29" s="1163">
        <v>7900</v>
      </c>
      <c r="L29" s="1164">
        <v>400</v>
      </c>
      <c r="M29" s="1164">
        <v>1300</v>
      </c>
      <c r="N29" s="1164">
        <v>1900</v>
      </c>
      <c r="O29" s="1164">
        <v>1400</v>
      </c>
      <c r="P29" s="1164">
        <v>900</v>
      </c>
      <c r="Q29" s="1164">
        <v>1100</v>
      </c>
      <c r="R29" s="1164">
        <v>500</v>
      </c>
      <c r="S29" s="1164">
        <v>200</v>
      </c>
      <c r="T29" s="1164">
        <v>0</v>
      </c>
      <c r="U29" s="1164">
        <v>0</v>
      </c>
      <c r="V29" s="1164">
        <v>200</v>
      </c>
      <c r="W29" s="94"/>
    </row>
    <row r="30" spans="1:23" ht="12" customHeight="1">
      <c r="A30" s="120" t="s">
        <v>263</v>
      </c>
      <c r="B30" s="120" t="s">
        <v>213</v>
      </c>
      <c r="C30" s="120" t="s">
        <v>25</v>
      </c>
      <c r="D30" s="120" t="s">
        <v>26</v>
      </c>
      <c r="E30" s="120"/>
      <c r="F30" s="101">
        <v>10</v>
      </c>
      <c r="H30" s="1172" t="s">
        <v>296</v>
      </c>
      <c r="I30" s="1167" t="s">
        <v>33</v>
      </c>
      <c r="J30" s="1166"/>
      <c r="K30" s="1163">
        <v>1700</v>
      </c>
      <c r="L30" s="1164">
        <v>0</v>
      </c>
      <c r="M30" s="1164">
        <v>200</v>
      </c>
      <c r="N30" s="1164">
        <v>400</v>
      </c>
      <c r="O30" s="1164">
        <v>400</v>
      </c>
      <c r="P30" s="1164">
        <v>200</v>
      </c>
      <c r="Q30" s="1164">
        <v>200</v>
      </c>
      <c r="R30" s="1164">
        <v>100</v>
      </c>
      <c r="S30" s="1164">
        <v>0</v>
      </c>
      <c r="T30" s="1168" t="s">
        <v>34</v>
      </c>
      <c r="U30" s="1168" t="s">
        <v>34</v>
      </c>
      <c r="V30" s="1164">
        <v>0</v>
      </c>
      <c r="W30" s="94"/>
    </row>
    <row r="31" spans="1:23" ht="12" customHeight="1">
      <c r="A31" s="120" t="s">
        <v>263</v>
      </c>
      <c r="B31" s="120" t="s">
        <v>213</v>
      </c>
      <c r="C31" s="120" t="s">
        <v>25</v>
      </c>
      <c r="D31" s="120" t="s">
        <v>26</v>
      </c>
      <c r="E31" s="120"/>
      <c r="F31" s="101">
        <v>11</v>
      </c>
      <c r="H31" s="1172" t="s">
        <v>300</v>
      </c>
      <c r="I31" s="1167" t="s">
        <v>1582</v>
      </c>
      <c r="J31" s="1166"/>
      <c r="K31" s="1163">
        <v>53500</v>
      </c>
      <c r="L31" s="1164">
        <v>5600</v>
      </c>
      <c r="M31" s="1164">
        <v>13100</v>
      </c>
      <c r="N31" s="1164">
        <v>12400</v>
      </c>
      <c r="O31" s="1164">
        <v>9100</v>
      </c>
      <c r="P31" s="1164">
        <v>5000</v>
      </c>
      <c r="Q31" s="1164">
        <v>5000</v>
      </c>
      <c r="R31" s="1164">
        <v>2200</v>
      </c>
      <c r="S31" s="1164">
        <v>600</v>
      </c>
      <c r="T31" s="1164">
        <v>0</v>
      </c>
      <c r="U31" s="1164">
        <v>100</v>
      </c>
      <c r="V31" s="1164">
        <v>400</v>
      </c>
      <c r="W31" s="94"/>
    </row>
    <row r="32" spans="1:23" ht="12" customHeight="1">
      <c r="A32" s="120" t="s">
        <v>263</v>
      </c>
      <c r="B32" s="120" t="s">
        <v>213</v>
      </c>
      <c r="C32" s="120" t="s">
        <v>25</v>
      </c>
      <c r="D32" s="120" t="s">
        <v>26</v>
      </c>
      <c r="E32" s="120"/>
      <c r="F32" s="101">
        <v>12</v>
      </c>
      <c r="H32" s="1172" t="s">
        <v>298</v>
      </c>
      <c r="I32" s="1167" t="s">
        <v>1583</v>
      </c>
      <c r="J32" s="1166"/>
      <c r="K32" s="1163">
        <v>33200</v>
      </c>
      <c r="L32" s="1164">
        <v>4000</v>
      </c>
      <c r="M32" s="1164">
        <v>9600</v>
      </c>
      <c r="N32" s="1164">
        <v>7100</v>
      </c>
      <c r="O32" s="1164">
        <v>5000</v>
      </c>
      <c r="P32" s="1164">
        <v>2700</v>
      </c>
      <c r="Q32" s="1164">
        <v>2600</v>
      </c>
      <c r="R32" s="1164">
        <v>1100</v>
      </c>
      <c r="S32" s="1164">
        <v>500</v>
      </c>
      <c r="T32" s="1168" t="s">
        <v>34</v>
      </c>
      <c r="U32" s="1164">
        <v>100</v>
      </c>
      <c r="V32" s="1164">
        <v>400</v>
      </c>
      <c r="W32" s="94"/>
    </row>
    <row r="33" spans="1:23" ht="12" customHeight="1">
      <c r="A33" s="120" t="s">
        <v>263</v>
      </c>
      <c r="B33" s="120" t="s">
        <v>213</v>
      </c>
      <c r="C33" s="120" t="s">
        <v>25</v>
      </c>
      <c r="D33" s="120" t="s">
        <v>26</v>
      </c>
      <c r="E33" s="120"/>
      <c r="F33" s="101">
        <v>13</v>
      </c>
      <c r="H33" s="1172" t="s">
        <v>296</v>
      </c>
      <c r="I33" s="1167" t="s">
        <v>33</v>
      </c>
      <c r="J33" s="1166"/>
      <c r="K33" s="1163">
        <v>20400</v>
      </c>
      <c r="L33" s="1164">
        <v>1600</v>
      </c>
      <c r="M33" s="1164">
        <v>3500</v>
      </c>
      <c r="N33" s="1164">
        <v>5200</v>
      </c>
      <c r="O33" s="1164">
        <v>4000</v>
      </c>
      <c r="P33" s="1164">
        <v>2400</v>
      </c>
      <c r="Q33" s="1164">
        <v>2400</v>
      </c>
      <c r="R33" s="1164">
        <v>1000</v>
      </c>
      <c r="S33" s="1164">
        <v>100</v>
      </c>
      <c r="T33" s="1164">
        <v>0</v>
      </c>
      <c r="U33" s="1164">
        <v>0</v>
      </c>
      <c r="V33" s="1164">
        <v>100</v>
      </c>
      <c r="W33" s="94"/>
    </row>
    <row r="34" spans="1:23" ht="12" customHeight="1">
      <c r="A34" s="120" t="s">
        <v>263</v>
      </c>
      <c r="B34" s="120" t="s">
        <v>213</v>
      </c>
      <c r="C34" s="120" t="s">
        <v>25</v>
      </c>
      <c r="D34" s="120" t="s">
        <v>26</v>
      </c>
      <c r="E34" s="120"/>
      <c r="F34" s="101">
        <v>14</v>
      </c>
      <c r="H34" s="1172" t="s">
        <v>294</v>
      </c>
      <c r="I34" s="1167" t="s">
        <v>37</v>
      </c>
      <c r="J34" s="1166"/>
      <c r="K34" s="1163">
        <v>138100</v>
      </c>
      <c r="L34" s="1164">
        <v>2100</v>
      </c>
      <c r="M34" s="1164">
        <v>7600</v>
      </c>
      <c r="N34" s="1164">
        <v>15600</v>
      </c>
      <c r="O34" s="1164">
        <v>20300</v>
      </c>
      <c r="P34" s="1164">
        <v>21200</v>
      </c>
      <c r="Q34" s="1164">
        <v>31300</v>
      </c>
      <c r="R34" s="1164">
        <v>25400</v>
      </c>
      <c r="S34" s="1164">
        <v>11500</v>
      </c>
      <c r="T34" s="1164">
        <v>1900</v>
      </c>
      <c r="U34" s="1164">
        <v>1100</v>
      </c>
      <c r="V34" s="1164">
        <v>200</v>
      </c>
      <c r="W34" s="94"/>
    </row>
    <row r="35" spans="1:23" ht="12" customHeight="1">
      <c r="A35" s="120" t="s">
        <v>263</v>
      </c>
      <c r="B35" s="120" t="s">
        <v>213</v>
      </c>
      <c r="C35" s="120" t="s">
        <v>25</v>
      </c>
      <c r="D35" s="120" t="s">
        <v>26</v>
      </c>
      <c r="E35" s="120"/>
      <c r="F35" s="101">
        <v>15</v>
      </c>
      <c r="H35" s="1172" t="s">
        <v>292</v>
      </c>
      <c r="I35" s="1167" t="s">
        <v>1584</v>
      </c>
      <c r="J35" s="1166"/>
      <c r="K35" s="1163">
        <v>8500</v>
      </c>
      <c r="L35" s="1164">
        <v>100</v>
      </c>
      <c r="M35" s="1164">
        <v>200</v>
      </c>
      <c r="N35" s="1164">
        <v>700</v>
      </c>
      <c r="O35" s="1164">
        <v>1200</v>
      </c>
      <c r="P35" s="1164">
        <v>1400</v>
      </c>
      <c r="Q35" s="1164">
        <v>2000</v>
      </c>
      <c r="R35" s="1164">
        <v>1700</v>
      </c>
      <c r="S35" s="1164">
        <v>700</v>
      </c>
      <c r="T35" s="1164">
        <v>100</v>
      </c>
      <c r="U35" s="1164">
        <v>100</v>
      </c>
      <c r="V35" s="1164">
        <v>0</v>
      </c>
      <c r="W35" s="94"/>
    </row>
    <row r="36" spans="1:23" ht="12" customHeight="1">
      <c r="A36" s="120" t="s">
        <v>263</v>
      </c>
      <c r="B36" s="120" t="s">
        <v>213</v>
      </c>
      <c r="C36" s="120" t="s">
        <v>25</v>
      </c>
      <c r="D36" s="120" t="s">
        <v>26</v>
      </c>
      <c r="E36" s="120"/>
      <c r="F36" s="101">
        <v>16</v>
      </c>
      <c r="H36" s="1172" t="s">
        <v>290</v>
      </c>
      <c r="I36" s="1167" t="s">
        <v>1585</v>
      </c>
      <c r="J36" s="1166"/>
      <c r="K36" s="1163">
        <v>19900</v>
      </c>
      <c r="L36" s="1164">
        <v>300</v>
      </c>
      <c r="M36" s="1164">
        <v>1500</v>
      </c>
      <c r="N36" s="1164">
        <v>3200</v>
      </c>
      <c r="O36" s="1164">
        <v>3900</v>
      </c>
      <c r="P36" s="1164">
        <v>2800</v>
      </c>
      <c r="Q36" s="1164">
        <v>3800</v>
      </c>
      <c r="R36" s="1164">
        <v>2900</v>
      </c>
      <c r="S36" s="1164">
        <v>1100</v>
      </c>
      <c r="T36" s="1164">
        <v>200</v>
      </c>
      <c r="U36" s="1164">
        <v>100</v>
      </c>
      <c r="V36" s="1164">
        <v>0</v>
      </c>
      <c r="W36" s="94"/>
    </row>
    <row r="37" spans="1:23" ht="12" customHeight="1">
      <c r="A37" s="120" t="s">
        <v>263</v>
      </c>
      <c r="B37" s="120" t="s">
        <v>213</v>
      </c>
      <c r="C37" s="120" t="s">
        <v>25</v>
      </c>
      <c r="D37" s="120" t="s">
        <v>26</v>
      </c>
      <c r="E37" s="120"/>
      <c r="F37" s="101">
        <v>17</v>
      </c>
      <c r="H37" s="1172" t="s">
        <v>1586</v>
      </c>
      <c r="I37" s="1165" t="s">
        <v>1587</v>
      </c>
      <c r="J37" s="1166"/>
      <c r="K37" s="1163">
        <v>29200</v>
      </c>
      <c r="L37" s="1164">
        <v>100</v>
      </c>
      <c r="M37" s="1164">
        <v>500</v>
      </c>
      <c r="N37" s="1164">
        <v>1800</v>
      </c>
      <c r="O37" s="1164">
        <v>2900</v>
      </c>
      <c r="P37" s="1164">
        <v>4900</v>
      </c>
      <c r="Q37" s="1164">
        <v>7600</v>
      </c>
      <c r="R37" s="1164">
        <v>7200</v>
      </c>
      <c r="S37" s="1164">
        <v>3500</v>
      </c>
      <c r="T37" s="1164">
        <v>500</v>
      </c>
      <c r="U37" s="1164">
        <v>200</v>
      </c>
      <c r="V37" s="1164">
        <v>0</v>
      </c>
      <c r="W37" s="94"/>
    </row>
    <row r="38" spans="1:23" ht="12" customHeight="1">
      <c r="A38" s="120" t="s">
        <v>263</v>
      </c>
      <c r="B38" s="120" t="s">
        <v>213</v>
      </c>
      <c r="C38" s="120" t="s">
        <v>25</v>
      </c>
      <c r="D38" s="120" t="s">
        <v>26</v>
      </c>
      <c r="E38" s="120"/>
      <c r="F38" s="101">
        <v>18</v>
      </c>
      <c r="H38" s="1172" t="s">
        <v>286</v>
      </c>
      <c r="I38" s="1167" t="s">
        <v>1588</v>
      </c>
      <c r="J38" s="1166"/>
      <c r="K38" s="1163">
        <v>35000</v>
      </c>
      <c r="L38" s="1164">
        <v>200</v>
      </c>
      <c r="M38" s="1164">
        <v>900</v>
      </c>
      <c r="N38" s="1164">
        <v>3500</v>
      </c>
      <c r="O38" s="1164">
        <v>5100</v>
      </c>
      <c r="P38" s="1164">
        <v>5700</v>
      </c>
      <c r="Q38" s="1164">
        <v>9100</v>
      </c>
      <c r="R38" s="1164">
        <v>6600</v>
      </c>
      <c r="S38" s="1164">
        <v>3000</v>
      </c>
      <c r="T38" s="1164">
        <v>400</v>
      </c>
      <c r="U38" s="1164">
        <v>200</v>
      </c>
      <c r="V38" s="1164">
        <v>100</v>
      </c>
      <c r="W38" s="94"/>
    </row>
    <row r="39" spans="1:23" ht="12" customHeight="1">
      <c r="A39" s="120" t="s">
        <v>263</v>
      </c>
      <c r="B39" s="120" t="s">
        <v>213</v>
      </c>
      <c r="C39" s="120" t="s">
        <v>25</v>
      </c>
      <c r="D39" s="120" t="s">
        <v>26</v>
      </c>
      <c r="E39" s="120"/>
      <c r="F39" s="101">
        <v>19</v>
      </c>
      <c r="H39" s="1172" t="s">
        <v>284</v>
      </c>
      <c r="I39" s="1167" t="s">
        <v>1589</v>
      </c>
      <c r="J39" s="1166"/>
      <c r="K39" s="1163">
        <v>1900</v>
      </c>
      <c r="L39" s="1164">
        <v>200</v>
      </c>
      <c r="M39" s="1164">
        <v>300</v>
      </c>
      <c r="N39" s="1164">
        <v>600</v>
      </c>
      <c r="O39" s="1164">
        <v>300</v>
      </c>
      <c r="P39" s="1164">
        <v>200</v>
      </c>
      <c r="Q39" s="1164">
        <v>300</v>
      </c>
      <c r="R39" s="1164">
        <v>100</v>
      </c>
      <c r="S39" s="1164">
        <v>0</v>
      </c>
      <c r="T39" s="1164">
        <v>0</v>
      </c>
      <c r="U39" s="1168" t="s">
        <v>34</v>
      </c>
      <c r="V39" s="1168" t="s">
        <v>34</v>
      </c>
      <c r="W39" s="94"/>
    </row>
    <row r="40" spans="1:23" ht="12" customHeight="1">
      <c r="A40" s="120" t="s">
        <v>263</v>
      </c>
      <c r="B40" s="120" t="s">
        <v>213</v>
      </c>
      <c r="C40" s="120" t="s">
        <v>25</v>
      </c>
      <c r="D40" s="120" t="s">
        <v>26</v>
      </c>
      <c r="E40" s="120"/>
      <c r="F40" s="101">
        <v>20</v>
      </c>
      <c r="H40" s="1172" t="s">
        <v>282</v>
      </c>
      <c r="I40" s="1167" t="s">
        <v>1590</v>
      </c>
      <c r="J40" s="1166"/>
      <c r="K40" s="1163">
        <v>10500</v>
      </c>
      <c r="L40" s="1164">
        <v>100</v>
      </c>
      <c r="M40" s="1164">
        <v>900</v>
      </c>
      <c r="N40" s="1164">
        <v>1600</v>
      </c>
      <c r="O40" s="1164">
        <v>1800</v>
      </c>
      <c r="P40" s="1164">
        <v>1900</v>
      </c>
      <c r="Q40" s="1164">
        <v>2100</v>
      </c>
      <c r="R40" s="1164">
        <v>1500</v>
      </c>
      <c r="S40" s="1164">
        <v>400</v>
      </c>
      <c r="T40" s="1164">
        <v>100</v>
      </c>
      <c r="U40" s="1164">
        <v>100</v>
      </c>
      <c r="V40" s="1168" t="s">
        <v>34</v>
      </c>
      <c r="W40" s="94"/>
    </row>
    <row r="41" spans="1:23" ht="12" customHeight="1">
      <c r="A41" s="120" t="s">
        <v>263</v>
      </c>
      <c r="B41" s="120" t="s">
        <v>213</v>
      </c>
      <c r="C41" s="120" t="s">
        <v>25</v>
      </c>
      <c r="D41" s="120" t="s">
        <v>26</v>
      </c>
      <c r="E41" s="120"/>
      <c r="F41" s="101">
        <v>21</v>
      </c>
      <c r="H41" s="1172" t="s">
        <v>280</v>
      </c>
      <c r="I41" s="1165" t="s">
        <v>1591</v>
      </c>
      <c r="J41" s="1166"/>
      <c r="K41" s="1163">
        <v>3300</v>
      </c>
      <c r="L41" s="1168" t="s">
        <v>34</v>
      </c>
      <c r="M41" s="1164">
        <v>100</v>
      </c>
      <c r="N41" s="1164">
        <v>300</v>
      </c>
      <c r="O41" s="1164">
        <v>500</v>
      </c>
      <c r="P41" s="1164">
        <v>500</v>
      </c>
      <c r="Q41" s="1164">
        <v>600</v>
      </c>
      <c r="R41" s="1164">
        <v>800</v>
      </c>
      <c r="S41" s="1164">
        <v>300</v>
      </c>
      <c r="T41" s="1164">
        <v>100</v>
      </c>
      <c r="U41" s="1164">
        <v>100</v>
      </c>
      <c r="V41" s="1168" t="s">
        <v>34</v>
      </c>
      <c r="W41" s="94"/>
    </row>
    <row r="42" spans="1:23" ht="12" customHeight="1">
      <c r="A42" s="120" t="s">
        <v>263</v>
      </c>
      <c r="B42" s="120" t="s">
        <v>213</v>
      </c>
      <c r="C42" s="120" t="s">
        <v>25</v>
      </c>
      <c r="D42" s="120" t="s">
        <v>26</v>
      </c>
      <c r="E42" s="120"/>
      <c r="F42" s="101">
        <v>22</v>
      </c>
      <c r="H42" s="1172" t="s">
        <v>278</v>
      </c>
      <c r="I42" s="1167" t="s">
        <v>1592</v>
      </c>
      <c r="J42" s="1166"/>
      <c r="K42" s="1163">
        <v>14800</v>
      </c>
      <c r="L42" s="1164">
        <v>100</v>
      </c>
      <c r="M42" s="1164">
        <v>200</v>
      </c>
      <c r="N42" s="1164">
        <v>900</v>
      </c>
      <c r="O42" s="1164">
        <v>1900</v>
      </c>
      <c r="P42" s="1164">
        <v>1800</v>
      </c>
      <c r="Q42" s="1164">
        <v>3700</v>
      </c>
      <c r="R42" s="1164">
        <v>3400</v>
      </c>
      <c r="S42" s="1164">
        <v>2100</v>
      </c>
      <c r="T42" s="1164">
        <v>500</v>
      </c>
      <c r="U42" s="1164">
        <v>200</v>
      </c>
      <c r="V42" s="1168" t="s">
        <v>34</v>
      </c>
      <c r="W42" s="94"/>
    </row>
    <row r="43" spans="1:23" ht="12" customHeight="1">
      <c r="A43" s="120" t="s">
        <v>263</v>
      </c>
      <c r="B43" s="120" t="s">
        <v>213</v>
      </c>
      <c r="C43" s="120" t="s">
        <v>25</v>
      </c>
      <c r="D43" s="120" t="s">
        <v>26</v>
      </c>
      <c r="E43" s="120"/>
      <c r="F43" s="101">
        <v>23</v>
      </c>
      <c r="H43" s="1172" t="s">
        <v>276</v>
      </c>
      <c r="I43" s="1167" t="s">
        <v>1593</v>
      </c>
      <c r="J43" s="1166"/>
      <c r="K43" s="1163">
        <v>3300</v>
      </c>
      <c r="L43" s="1164">
        <v>500</v>
      </c>
      <c r="M43" s="1164">
        <v>1000</v>
      </c>
      <c r="N43" s="1164">
        <v>700</v>
      </c>
      <c r="O43" s="1164">
        <v>500</v>
      </c>
      <c r="P43" s="1164">
        <v>300</v>
      </c>
      <c r="Q43" s="1164">
        <v>300</v>
      </c>
      <c r="R43" s="1164">
        <v>0</v>
      </c>
      <c r="S43" s="1164">
        <v>0</v>
      </c>
      <c r="T43" s="1168" t="s">
        <v>34</v>
      </c>
      <c r="U43" s="1168" t="s">
        <v>34</v>
      </c>
      <c r="V43" s="1164">
        <v>0</v>
      </c>
      <c r="W43" s="94"/>
    </row>
    <row r="44" spans="1:23" ht="12" customHeight="1">
      <c r="A44" s="120" t="s">
        <v>263</v>
      </c>
      <c r="B44" s="120" t="s">
        <v>213</v>
      </c>
      <c r="C44" s="120" t="s">
        <v>25</v>
      </c>
      <c r="D44" s="120" t="s">
        <v>26</v>
      </c>
      <c r="E44" s="120"/>
      <c r="F44" s="101">
        <v>24</v>
      </c>
      <c r="H44" s="1172" t="s">
        <v>274</v>
      </c>
      <c r="I44" s="1167" t="s">
        <v>1594</v>
      </c>
      <c r="J44" s="1166"/>
      <c r="K44" s="1163">
        <v>11700</v>
      </c>
      <c r="L44" s="1164">
        <v>500</v>
      </c>
      <c r="M44" s="1164">
        <v>2000</v>
      </c>
      <c r="N44" s="1164">
        <v>2200</v>
      </c>
      <c r="O44" s="1164">
        <v>2200</v>
      </c>
      <c r="P44" s="1164">
        <v>1700</v>
      </c>
      <c r="Q44" s="1164">
        <v>1800</v>
      </c>
      <c r="R44" s="1164">
        <v>1000</v>
      </c>
      <c r="S44" s="1164">
        <v>200</v>
      </c>
      <c r="T44" s="1164">
        <v>0</v>
      </c>
      <c r="U44" s="1164">
        <v>0</v>
      </c>
      <c r="V44" s="1164">
        <v>100</v>
      </c>
      <c r="W44" s="94"/>
    </row>
    <row r="45" spans="1:23" ht="12" customHeight="1">
      <c r="A45" s="120" t="s">
        <v>263</v>
      </c>
      <c r="B45" s="120" t="s">
        <v>213</v>
      </c>
      <c r="C45" s="120" t="s">
        <v>25</v>
      </c>
      <c r="D45" s="120" t="s">
        <v>26</v>
      </c>
      <c r="E45" s="120"/>
      <c r="F45" s="101">
        <v>25</v>
      </c>
      <c r="H45" s="1172" t="s">
        <v>272</v>
      </c>
      <c r="I45" s="1167" t="s">
        <v>38</v>
      </c>
      <c r="J45" s="1166"/>
      <c r="K45" s="1163">
        <v>3300</v>
      </c>
      <c r="L45" s="1164">
        <v>200</v>
      </c>
      <c r="M45" s="1164">
        <v>500</v>
      </c>
      <c r="N45" s="1164">
        <v>900</v>
      </c>
      <c r="O45" s="1164">
        <v>700</v>
      </c>
      <c r="P45" s="1164">
        <v>500</v>
      </c>
      <c r="Q45" s="1164">
        <v>300</v>
      </c>
      <c r="R45" s="1164">
        <v>200</v>
      </c>
      <c r="S45" s="1164">
        <v>0</v>
      </c>
      <c r="T45" s="1168" t="s">
        <v>34</v>
      </c>
      <c r="U45" s="1168" t="s">
        <v>34</v>
      </c>
      <c r="V45" s="1168" t="s">
        <v>34</v>
      </c>
      <c r="W45" s="94"/>
    </row>
    <row r="46" spans="1:23" ht="12" customHeight="1">
      <c r="A46" s="120" t="s">
        <v>263</v>
      </c>
      <c r="B46" s="120" t="s">
        <v>213</v>
      </c>
      <c r="C46" s="120" t="s">
        <v>25</v>
      </c>
      <c r="D46" s="120" t="s">
        <v>26</v>
      </c>
      <c r="E46" s="120"/>
      <c r="F46" s="101">
        <v>26</v>
      </c>
      <c r="H46" s="1172" t="s">
        <v>270</v>
      </c>
      <c r="I46" s="1167" t="s">
        <v>39</v>
      </c>
      <c r="J46" s="1166"/>
      <c r="K46" s="1163">
        <v>187700</v>
      </c>
      <c r="L46" s="1164">
        <v>32300</v>
      </c>
      <c r="M46" s="1164">
        <v>45700</v>
      </c>
      <c r="N46" s="1164">
        <v>37800</v>
      </c>
      <c r="O46" s="1164">
        <v>20700</v>
      </c>
      <c r="P46" s="1164">
        <v>11900</v>
      </c>
      <c r="Q46" s="1164">
        <v>11800</v>
      </c>
      <c r="R46" s="1164">
        <v>5600</v>
      </c>
      <c r="S46" s="1164">
        <v>1800</v>
      </c>
      <c r="T46" s="1164">
        <v>300</v>
      </c>
      <c r="U46" s="1164">
        <v>300</v>
      </c>
      <c r="V46" s="1164">
        <v>19500</v>
      </c>
      <c r="W46" s="94"/>
    </row>
    <row r="47" spans="1:23" ht="12" customHeight="1">
      <c r="F47" s="235"/>
      <c r="H47" s="1172" t="s">
        <v>1523</v>
      </c>
      <c r="I47" s="1167" t="s">
        <v>41</v>
      </c>
      <c r="J47" s="1166"/>
      <c r="K47" s="1163"/>
      <c r="L47" s="1164"/>
      <c r="M47" s="1164"/>
      <c r="N47" s="1164"/>
      <c r="O47" s="1164"/>
      <c r="P47" s="1164"/>
      <c r="Q47" s="1164"/>
      <c r="R47" s="1164"/>
      <c r="S47" s="1164"/>
      <c r="T47" s="1164"/>
      <c r="U47" s="1164"/>
      <c r="V47" s="1164"/>
      <c r="W47" s="94"/>
    </row>
    <row r="48" spans="1:23" s="288" customFormat="1" ht="12" customHeight="1">
      <c r="A48" s="164" t="s">
        <v>263</v>
      </c>
      <c r="B48" s="164" t="s">
        <v>213</v>
      </c>
      <c r="C48" s="164" t="s">
        <v>25</v>
      </c>
      <c r="D48" s="164" t="s">
        <v>26</v>
      </c>
      <c r="E48" s="164"/>
      <c r="F48" s="289">
        <v>27</v>
      </c>
      <c r="G48" s="237"/>
      <c r="H48" s="1172" t="s">
        <v>267</v>
      </c>
      <c r="I48" s="1165" t="s">
        <v>42</v>
      </c>
      <c r="J48" s="1166"/>
      <c r="K48" s="1163">
        <v>68600</v>
      </c>
      <c r="L48" s="1164">
        <v>3700</v>
      </c>
      <c r="M48" s="1164">
        <v>13900</v>
      </c>
      <c r="N48" s="1164">
        <v>24100</v>
      </c>
      <c r="O48" s="1164">
        <v>14700</v>
      </c>
      <c r="P48" s="1164">
        <v>6500</v>
      </c>
      <c r="Q48" s="1164">
        <v>3300</v>
      </c>
      <c r="R48" s="1164">
        <v>1200</v>
      </c>
      <c r="S48" s="1164">
        <v>500</v>
      </c>
      <c r="T48" s="1164">
        <v>400</v>
      </c>
      <c r="U48" s="1164">
        <v>300</v>
      </c>
      <c r="V48" s="1168" t="s">
        <v>34</v>
      </c>
      <c r="W48" s="237"/>
    </row>
    <row r="49" spans="1:24" ht="12" customHeight="1">
      <c r="F49" s="235"/>
      <c r="H49" s="1172" t="s">
        <v>1523</v>
      </c>
      <c r="I49" s="1167" t="s">
        <v>41</v>
      </c>
      <c r="J49" s="1166"/>
      <c r="K49" s="1169"/>
      <c r="L49" s="1168"/>
      <c r="M49" s="1168"/>
      <c r="N49" s="1168"/>
      <c r="O49" s="1168"/>
      <c r="P49" s="1168"/>
      <c r="Q49" s="1168"/>
      <c r="R49" s="1168"/>
      <c r="S49" s="1168"/>
      <c r="T49" s="1168"/>
      <c r="U49" s="1168"/>
      <c r="V49" s="1168"/>
      <c r="W49" s="94"/>
    </row>
    <row r="50" spans="1:24" ht="12" customHeight="1">
      <c r="A50" s="120" t="s">
        <v>263</v>
      </c>
      <c r="B50" s="120" t="s">
        <v>213</v>
      </c>
      <c r="C50" s="120" t="s">
        <v>25</v>
      </c>
      <c r="D50" s="120" t="s">
        <v>26</v>
      </c>
      <c r="E50" s="120"/>
      <c r="F50" s="101">
        <v>28</v>
      </c>
      <c r="H50" s="1172" t="s">
        <v>262</v>
      </c>
      <c r="I50" s="1167" t="s">
        <v>43</v>
      </c>
      <c r="J50" s="1166"/>
      <c r="K50" s="1163">
        <v>330000</v>
      </c>
      <c r="L50" s="1164">
        <v>27500</v>
      </c>
      <c r="M50" s="1164">
        <v>57100</v>
      </c>
      <c r="N50" s="1164">
        <v>68600</v>
      </c>
      <c r="O50" s="1164">
        <v>51700</v>
      </c>
      <c r="P50" s="1164">
        <v>37200</v>
      </c>
      <c r="Q50" s="1164">
        <v>42800</v>
      </c>
      <c r="R50" s="1164">
        <v>28500</v>
      </c>
      <c r="S50" s="1164">
        <v>12300</v>
      </c>
      <c r="T50" s="1164">
        <v>2200</v>
      </c>
      <c r="U50" s="1164">
        <v>1700</v>
      </c>
      <c r="V50" s="1164">
        <v>400</v>
      </c>
      <c r="W50" s="94"/>
    </row>
    <row r="51" spans="1:24" ht="12" customHeight="1">
      <c r="A51" s="120" t="s">
        <v>263</v>
      </c>
      <c r="B51" s="120" t="s">
        <v>213</v>
      </c>
      <c r="C51" s="120" t="s">
        <v>25</v>
      </c>
      <c r="D51" s="120" t="s">
        <v>26</v>
      </c>
      <c r="E51" s="120"/>
      <c r="F51" s="101">
        <v>29</v>
      </c>
      <c r="H51" s="1172" t="s">
        <v>1595</v>
      </c>
      <c r="I51" s="1167" t="s">
        <v>44</v>
      </c>
      <c r="J51" s="1166" t="s">
        <v>1525</v>
      </c>
      <c r="K51" s="1163">
        <v>686000</v>
      </c>
      <c r="L51" s="1164">
        <v>48300</v>
      </c>
      <c r="M51" s="1164">
        <v>95400</v>
      </c>
      <c r="N51" s="1164">
        <v>124900</v>
      </c>
      <c r="O51" s="1164">
        <v>107900</v>
      </c>
      <c r="P51" s="1164">
        <v>82000</v>
      </c>
      <c r="Q51" s="1164">
        <v>102500</v>
      </c>
      <c r="R51" s="1164">
        <v>64500</v>
      </c>
      <c r="S51" s="1164">
        <v>25700</v>
      </c>
      <c r="T51" s="1164">
        <v>4100</v>
      </c>
      <c r="U51" s="1164">
        <v>3100</v>
      </c>
      <c r="V51" s="1164">
        <v>27600</v>
      </c>
      <c r="W51" s="94"/>
    </row>
    <row r="52" spans="1:24" s="173" customFormat="1" ht="12" customHeight="1">
      <c r="A52" s="168" t="s">
        <v>263</v>
      </c>
      <c r="B52" s="168" t="s">
        <v>213</v>
      </c>
      <c r="C52" s="168" t="s">
        <v>25</v>
      </c>
      <c r="D52" s="168" t="s">
        <v>26</v>
      </c>
      <c r="E52" s="168"/>
      <c r="F52" s="169">
        <v>30</v>
      </c>
      <c r="G52" s="170"/>
      <c r="H52" s="1172" t="s">
        <v>315</v>
      </c>
      <c r="I52" s="1167" t="s">
        <v>28</v>
      </c>
      <c r="J52" s="1166"/>
      <c r="K52" s="1163">
        <v>488500</v>
      </c>
      <c r="L52" s="1164">
        <v>15600</v>
      </c>
      <c r="M52" s="1164">
        <v>49000</v>
      </c>
      <c r="N52" s="1164">
        <v>86000</v>
      </c>
      <c r="O52" s="1164">
        <v>86500</v>
      </c>
      <c r="P52" s="1164">
        <v>69400</v>
      </c>
      <c r="Q52" s="1164">
        <v>90300</v>
      </c>
      <c r="R52" s="1164">
        <v>58500</v>
      </c>
      <c r="S52" s="1164">
        <v>23800</v>
      </c>
      <c r="T52" s="1164">
        <v>3900</v>
      </c>
      <c r="U52" s="1164">
        <v>2800</v>
      </c>
      <c r="V52" s="1164">
        <v>2600</v>
      </c>
      <c r="W52" s="171"/>
      <c r="X52" s="172"/>
    </row>
    <row r="53" spans="1:24" s="173" customFormat="1" ht="12" customHeight="1">
      <c r="A53" s="168" t="s">
        <v>263</v>
      </c>
      <c r="B53" s="168" t="s">
        <v>213</v>
      </c>
      <c r="C53" s="168" t="s">
        <v>25</v>
      </c>
      <c r="D53" s="168" t="s">
        <v>26</v>
      </c>
      <c r="E53" s="168"/>
      <c r="F53" s="169">
        <v>31</v>
      </c>
      <c r="G53" s="170"/>
      <c r="H53" s="1172" t="s">
        <v>313</v>
      </c>
      <c r="I53" s="1167" t="s">
        <v>29</v>
      </c>
      <c r="J53" s="1166"/>
      <c r="K53" s="1163">
        <v>350600</v>
      </c>
      <c r="L53" s="1164">
        <v>13500</v>
      </c>
      <c r="M53" s="1164">
        <v>41500</v>
      </c>
      <c r="N53" s="1164">
        <v>70400</v>
      </c>
      <c r="O53" s="1164">
        <v>66200</v>
      </c>
      <c r="P53" s="1164">
        <v>48300</v>
      </c>
      <c r="Q53" s="1164">
        <v>59100</v>
      </c>
      <c r="R53" s="1164">
        <v>33200</v>
      </c>
      <c r="S53" s="1164">
        <v>12300</v>
      </c>
      <c r="T53" s="1164">
        <v>2000</v>
      </c>
      <c r="U53" s="1164">
        <v>1700</v>
      </c>
      <c r="V53" s="1164">
        <v>2400</v>
      </c>
      <c r="W53" s="171"/>
      <c r="X53" s="172"/>
    </row>
    <row r="54" spans="1:24" s="173" customFormat="1" ht="12" customHeight="1">
      <c r="A54" s="168" t="s">
        <v>263</v>
      </c>
      <c r="B54" s="168" t="s">
        <v>213</v>
      </c>
      <c r="C54" s="168" t="s">
        <v>25</v>
      </c>
      <c r="D54" s="168" t="s">
        <v>26</v>
      </c>
      <c r="E54" s="168"/>
      <c r="F54" s="169">
        <v>32</v>
      </c>
      <c r="G54" s="170"/>
      <c r="H54" s="1172" t="s">
        <v>311</v>
      </c>
      <c r="I54" s="1165" t="s">
        <v>30</v>
      </c>
      <c r="J54" s="1166"/>
      <c r="K54" s="1163">
        <v>126400</v>
      </c>
      <c r="L54" s="1164">
        <v>5400</v>
      </c>
      <c r="M54" s="1164">
        <v>18400</v>
      </c>
      <c r="N54" s="1164">
        <v>33600</v>
      </c>
      <c r="O54" s="1164">
        <v>25300</v>
      </c>
      <c r="P54" s="1164">
        <v>14900</v>
      </c>
      <c r="Q54" s="1164">
        <v>14600</v>
      </c>
      <c r="R54" s="1164">
        <v>8800</v>
      </c>
      <c r="S54" s="1164">
        <v>2800</v>
      </c>
      <c r="T54" s="1164">
        <v>800</v>
      </c>
      <c r="U54" s="1164">
        <v>700</v>
      </c>
      <c r="V54" s="1164">
        <v>1000</v>
      </c>
      <c r="W54" s="171"/>
      <c r="X54" s="172"/>
    </row>
    <row r="55" spans="1:24" ht="12" customHeight="1">
      <c r="A55" s="120" t="s">
        <v>263</v>
      </c>
      <c r="B55" s="120" t="s">
        <v>213</v>
      </c>
      <c r="C55" s="120" t="s">
        <v>25</v>
      </c>
      <c r="D55" s="120" t="s">
        <v>26</v>
      </c>
      <c r="E55" s="120"/>
      <c r="F55" s="101">
        <v>33</v>
      </c>
      <c r="H55" s="1172" t="s">
        <v>309</v>
      </c>
      <c r="I55" s="1167" t="s">
        <v>31</v>
      </c>
      <c r="J55" s="1166"/>
      <c r="K55" s="1163">
        <v>161400</v>
      </c>
      <c r="L55" s="1164">
        <v>2200</v>
      </c>
      <c r="M55" s="1164">
        <v>8500</v>
      </c>
      <c r="N55" s="1164">
        <v>22200</v>
      </c>
      <c r="O55" s="1164">
        <v>30000</v>
      </c>
      <c r="P55" s="1164">
        <v>27300</v>
      </c>
      <c r="Q55" s="1164">
        <v>38200</v>
      </c>
      <c r="R55" s="1164">
        <v>21600</v>
      </c>
      <c r="S55" s="1164">
        <v>8700</v>
      </c>
      <c r="T55" s="1164">
        <v>1200</v>
      </c>
      <c r="U55" s="1164">
        <v>800</v>
      </c>
      <c r="V55" s="1164">
        <v>700</v>
      </c>
      <c r="W55" s="94"/>
    </row>
    <row r="56" spans="1:24" ht="12" customHeight="1">
      <c r="A56" s="120" t="s">
        <v>263</v>
      </c>
      <c r="B56" s="120" t="s">
        <v>213</v>
      </c>
      <c r="C56" s="120" t="s">
        <v>25</v>
      </c>
      <c r="D56" s="120" t="s">
        <v>26</v>
      </c>
      <c r="E56" s="120"/>
      <c r="F56" s="101">
        <v>34</v>
      </c>
      <c r="H56" s="1172" t="s">
        <v>307</v>
      </c>
      <c r="I56" s="1167" t="s">
        <v>32</v>
      </c>
      <c r="J56" s="1166"/>
      <c r="K56" s="1163">
        <v>157300</v>
      </c>
      <c r="L56" s="1164">
        <v>2100</v>
      </c>
      <c r="M56" s="1164">
        <v>7900</v>
      </c>
      <c r="N56" s="1164">
        <v>21500</v>
      </c>
      <c r="O56" s="1164">
        <v>29300</v>
      </c>
      <c r="P56" s="1164">
        <v>26700</v>
      </c>
      <c r="Q56" s="1164">
        <v>37300</v>
      </c>
      <c r="R56" s="1164">
        <v>21200</v>
      </c>
      <c r="S56" s="1164">
        <v>8600</v>
      </c>
      <c r="T56" s="1164">
        <v>1200</v>
      </c>
      <c r="U56" s="1164">
        <v>800</v>
      </c>
      <c r="V56" s="1164">
        <v>700</v>
      </c>
      <c r="W56" s="94"/>
    </row>
    <row r="57" spans="1:24" ht="12" customHeight="1">
      <c r="A57" s="120" t="s">
        <v>263</v>
      </c>
      <c r="B57" s="120" t="s">
        <v>213</v>
      </c>
      <c r="C57" s="120" t="s">
        <v>25</v>
      </c>
      <c r="D57" s="120" t="s">
        <v>26</v>
      </c>
      <c r="E57" s="120"/>
      <c r="F57" s="101">
        <v>35</v>
      </c>
      <c r="H57" s="1172" t="s">
        <v>296</v>
      </c>
      <c r="I57" s="1167" t="s">
        <v>33</v>
      </c>
      <c r="J57" s="1166"/>
      <c r="K57" s="1163">
        <v>4000</v>
      </c>
      <c r="L57" s="1164">
        <v>0</v>
      </c>
      <c r="M57" s="1164">
        <v>500</v>
      </c>
      <c r="N57" s="1164">
        <v>700</v>
      </c>
      <c r="O57" s="1164">
        <v>700</v>
      </c>
      <c r="P57" s="1164">
        <v>600</v>
      </c>
      <c r="Q57" s="1164">
        <v>900</v>
      </c>
      <c r="R57" s="1164">
        <v>500</v>
      </c>
      <c r="S57" s="1164">
        <v>0</v>
      </c>
      <c r="T57" s="1164">
        <v>0</v>
      </c>
      <c r="U57" s="1164">
        <v>0</v>
      </c>
      <c r="V57" s="1168" t="s">
        <v>34</v>
      </c>
      <c r="W57" s="94"/>
    </row>
    <row r="58" spans="1:24" ht="12" customHeight="1">
      <c r="A58" s="120" t="s">
        <v>263</v>
      </c>
      <c r="B58" s="120" t="s">
        <v>213</v>
      </c>
      <c r="C58" s="120" t="s">
        <v>25</v>
      </c>
      <c r="D58" s="120" t="s">
        <v>26</v>
      </c>
      <c r="E58" s="120"/>
      <c r="F58" s="101">
        <v>36</v>
      </c>
      <c r="H58" s="1172" t="s">
        <v>304</v>
      </c>
      <c r="I58" s="1167" t="s">
        <v>1580</v>
      </c>
      <c r="J58" s="1166"/>
      <c r="K58" s="1163">
        <v>9500</v>
      </c>
      <c r="L58" s="1164">
        <v>400</v>
      </c>
      <c r="M58" s="1164">
        <v>1500</v>
      </c>
      <c r="N58" s="1164">
        <v>2300</v>
      </c>
      <c r="O58" s="1164">
        <v>1900</v>
      </c>
      <c r="P58" s="1164">
        <v>1100</v>
      </c>
      <c r="Q58" s="1164">
        <v>1400</v>
      </c>
      <c r="R58" s="1164">
        <v>500</v>
      </c>
      <c r="S58" s="1164">
        <v>200</v>
      </c>
      <c r="T58" s="1164">
        <v>0</v>
      </c>
      <c r="U58" s="1164">
        <v>0</v>
      </c>
      <c r="V58" s="1164">
        <v>200</v>
      </c>
      <c r="W58" s="94"/>
    </row>
    <row r="59" spans="1:24" ht="12" customHeight="1">
      <c r="A59" s="120" t="s">
        <v>263</v>
      </c>
      <c r="B59" s="120" t="s">
        <v>213</v>
      </c>
      <c r="C59" s="120" t="s">
        <v>25</v>
      </c>
      <c r="D59" s="120" t="s">
        <v>26</v>
      </c>
      <c r="E59" s="120"/>
      <c r="F59" s="101">
        <v>37</v>
      </c>
      <c r="H59" s="1172" t="s">
        <v>302</v>
      </c>
      <c r="I59" s="1167" t="s">
        <v>1581</v>
      </c>
      <c r="J59" s="1166"/>
      <c r="K59" s="1163">
        <v>7900</v>
      </c>
      <c r="L59" s="1164">
        <v>400</v>
      </c>
      <c r="M59" s="1164">
        <v>1300</v>
      </c>
      <c r="N59" s="1164">
        <v>1900</v>
      </c>
      <c r="O59" s="1164">
        <v>1400</v>
      </c>
      <c r="P59" s="1164">
        <v>900</v>
      </c>
      <c r="Q59" s="1164">
        <v>1100</v>
      </c>
      <c r="R59" s="1164">
        <v>500</v>
      </c>
      <c r="S59" s="1164">
        <v>200</v>
      </c>
      <c r="T59" s="1164">
        <v>0</v>
      </c>
      <c r="U59" s="1164">
        <v>0</v>
      </c>
      <c r="V59" s="1164">
        <v>200</v>
      </c>
      <c r="W59" s="94"/>
    </row>
    <row r="60" spans="1:24" ht="12" customHeight="1">
      <c r="A60" s="120" t="s">
        <v>263</v>
      </c>
      <c r="B60" s="120" t="s">
        <v>213</v>
      </c>
      <c r="C60" s="120" t="s">
        <v>25</v>
      </c>
      <c r="D60" s="120" t="s">
        <v>26</v>
      </c>
      <c r="E60" s="120"/>
      <c r="F60" s="101">
        <v>38</v>
      </c>
      <c r="H60" s="1172" t="s">
        <v>296</v>
      </c>
      <c r="I60" s="1167" t="s">
        <v>33</v>
      </c>
      <c r="J60" s="1166"/>
      <c r="K60" s="1163">
        <v>1700</v>
      </c>
      <c r="L60" s="1164">
        <v>0</v>
      </c>
      <c r="M60" s="1164">
        <v>200</v>
      </c>
      <c r="N60" s="1164">
        <v>400</v>
      </c>
      <c r="O60" s="1164">
        <v>400</v>
      </c>
      <c r="P60" s="1164">
        <v>200</v>
      </c>
      <c r="Q60" s="1164">
        <v>200</v>
      </c>
      <c r="R60" s="1164">
        <v>100</v>
      </c>
      <c r="S60" s="1164">
        <v>0</v>
      </c>
      <c r="T60" s="1168" t="s">
        <v>34</v>
      </c>
      <c r="U60" s="1168" t="s">
        <v>34</v>
      </c>
      <c r="V60" s="1164">
        <v>0</v>
      </c>
      <c r="W60" s="94"/>
    </row>
    <row r="61" spans="1:24" ht="12" customHeight="1">
      <c r="A61" s="120" t="s">
        <v>263</v>
      </c>
      <c r="B61" s="120" t="s">
        <v>213</v>
      </c>
      <c r="C61" s="120" t="s">
        <v>25</v>
      </c>
      <c r="D61" s="120" t="s">
        <v>26</v>
      </c>
      <c r="E61" s="120"/>
      <c r="F61" s="101">
        <v>39</v>
      </c>
      <c r="H61" s="1172" t="s">
        <v>300</v>
      </c>
      <c r="I61" s="1167" t="s">
        <v>1582</v>
      </c>
      <c r="J61" s="1166"/>
      <c r="K61" s="1163">
        <v>53200</v>
      </c>
      <c r="L61" s="1164">
        <v>5500</v>
      </c>
      <c r="M61" s="1164">
        <v>13000</v>
      </c>
      <c r="N61" s="1164">
        <v>12300</v>
      </c>
      <c r="O61" s="1164">
        <v>9100</v>
      </c>
      <c r="P61" s="1164">
        <v>5000</v>
      </c>
      <c r="Q61" s="1164">
        <v>5000</v>
      </c>
      <c r="R61" s="1164">
        <v>2200</v>
      </c>
      <c r="S61" s="1164">
        <v>600</v>
      </c>
      <c r="T61" s="1164">
        <v>0</v>
      </c>
      <c r="U61" s="1164">
        <v>100</v>
      </c>
      <c r="V61" s="1164">
        <v>400</v>
      </c>
      <c r="W61" s="94"/>
    </row>
    <row r="62" spans="1:24" ht="12" customHeight="1">
      <c r="A62" s="120" t="s">
        <v>263</v>
      </c>
      <c r="B62" s="120" t="s">
        <v>213</v>
      </c>
      <c r="C62" s="120" t="s">
        <v>25</v>
      </c>
      <c r="D62" s="120" t="s">
        <v>26</v>
      </c>
      <c r="E62" s="120"/>
      <c r="F62" s="101">
        <v>40</v>
      </c>
      <c r="H62" s="1172" t="s">
        <v>298</v>
      </c>
      <c r="I62" s="1167" t="s">
        <v>1583</v>
      </c>
      <c r="J62" s="1166"/>
      <c r="K62" s="1163">
        <v>32900</v>
      </c>
      <c r="L62" s="1164">
        <v>3900</v>
      </c>
      <c r="M62" s="1164">
        <v>9500</v>
      </c>
      <c r="N62" s="1164">
        <v>7100</v>
      </c>
      <c r="O62" s="1164">
        <v>5000</v>
      </c>
      <c r="P62" s="1164">
        <v>2700</v>
      </c>
      <c r="Q62" s="1164">
        <v>2600</v>
      </c>
      <c r="R62" s="1164">
        <v>1100</v>
      </c>
      <c r="S62" s="1164">
        <v>500</v>
      </c>
      <c r="T62" s="1168" t="s">
        <v>34</v>
      </c>
      <c r="U62" s="1164">
        <v>100</v>
      </c>
      <c r="V62" s="1164">
        <v>400</v>
      </c>
      <c r="W62" s="94"/>
    </row>
    <row r="63" spans="1:24" ht="12" customHeight="1">
      <c r="A63" s="120" t="s">
        <v>263</v>
      </c>
      <c r="B63" s="120" t="s">
        <v>213</v>
      </c>
      <c r="C63" s="120" t="s">
        <v>25</v>
      </c>
      <c r="D63" s="120" t="s">
        <v>26</v>
      </c>
      <c r="E63" s="120"/>
      <c r="F63" s="101">
        <v>41</v>
      </c>
      <c r="H63" s="1172" t="s">
        <v>296</v>
      </c>
      <c r="I63" s="1167" t="s">
        <v>33</v>
      </c>
      <c r="J63" s="1166"/>
      <c r="K63" s="1163">
        <v>20300</v>
      </c>
      <c r="L63" s="1164">
        <v>1600</v>
      </c>
      <c r="M63" s="1164">
        <v>3500</v>
      </c>
      <c r="N63" s="1164">
        <v>5200</v>
      </c>
      <c r="O63" s="1164">
        <v>4000</v>
      </c>
      <c r="P63" s="1164">
        <v>2400</v>
      </c>
      <c r="Q63" s="1164">
        <v>2400</v>
      </c>
      <c r="R63" s="1164">
        <v>1000</v>
      </c>
      <c r="S63" s="1164">
        <v>100</v>
      </c>
      <c r="T63" s="1164">
        <v>0</v>
      </c>
      <c r="U63" s="1164">
        <v>0</v>
      </c>
      <c r="V63" s="1164">
        <v>100</v>
      </c>
      <c r="W63" s="94"/>
    </row>
    <row r="64" spans="1:24" ht="12" customHeight="1">
      <c r="A64" s="120" t="s">
        <v>263</v>
      </c>
      <c r="B64" s="120" t="s">
        <v>213</v>
      </c>
      <c r="C64" s="120" t="s">
        <v>25</v>
      </c>
      <c r="D64" s="120" t="s">
        <v>26</v>
      </c>
      <c r="E64" s="120"/>
      <c r="F64" s="101">
        <v>42</v>
      </c>
      <c r="H64" s="1172" t="s">
        <v>294</v>
      </c>
      <c r="I64" s="1167" t="s">
        <v>37</v>
      </c>
      <c r="J64" s="1166"/>
      <c r="K64" s="1163">
        <v>137900</v>
      </c>
      <c r="L64" s="1164">
        <v>2100</v>
      </c>
      <c r="M64" s="1164">
        <v>7600</v>
      </c>
      <c r="N64" s="1164">
        <v>15600</v>
      </c>
      <c r="O64" s="1164">
        <v>20300</v>
      </c>
      <c r="P64" s="1164">
        <v>21200</v>
      </c>
      <c r="Q64" s="1164">
        <v>31200</v>
      </c>
      <c r="R64" s="1164">
        <v>25400</v>
      </c>
      <c r="S64" s="1164">
        <v>11500</v>
      </c>
      <c r="T64" s="1164">
        <v>1900</v>
      </c>
      <c r="U64" s="1164">
        <v>1100</v>
      </c>
      <c r="V64" s="1164">
        <v>200</v>
      </c>
      <c r="W64" s="94"/>
    </row>
    <row r="65" spans="1:23" ht="12" customHeight="1">
      <c r="A65" s="120" t="s">
        <v>263</v>
      </c>
      <c r="B65" s="120" t="s">
        <v>213</v>
      </c>
      <c r="C65" s="120" t="s">
        <v>25</v>
      </c>
      <c r="D65" s="120" t="s">
        <v>26</v>
      </c>
      <c r="E65" s="120"/>
      <c r="F65" s="101">
        <v>43</v>
      </c>
      <c r="H65" s="1172" t="s">
        <v>292</v>
      </c>
      <c r="I65" s="1167" t="s">
        <v>1584</v>
      </c>
      <c r="J65" s="1166"/>
      <c r="K65" s="1163">
        <v>8500</v>
      </c>
      <c r="L65" s="1164">
        <v>100</v>
      </c>
      <c r="M65" s="1164">
        <v>200</v>
      </c>
      <c r="N65" s="1164">
        <v>700</v>
      </c>
      <c r="O65" s="1164">
        <v>1200</v>
      </c>
      <c r="P65" s="1164">
        <v>1400</v>
      </c>
      <c r="Q65" s="1164">
        <v>2000</v>
      </c>
      <c r="R65" s="1164">
        <v>1700</v>
      </c>
      <c r="S65" s="1164">
        <v>700</v>
      </c>
      <c r="T65" s="1164">
        <v>100</v>
      </c>
      <c r="U65" s="1164">
        <v>100</v>
      </c>
      <c r="V65" s="1164">
        <v>0</v>
      </c>
      <c r="W65" s="94"/>
    </row>
    <row r="66" spans="1:23" ht="12" customHeight="1">
      <c r="A66" s="120" t="s">
        <v>263</v>
      </c>
      <c r="B66" s="120" t="s">
        <v>213</v>
      </c>
      <c r="C66" s="120" t="s">
        <v>25</v>
      </c>
      <c r="D66" s="120" t="s">
        <v>26</v>
      </c>
      <c r="E66" s="120"/>
      <c r="F66" s="101">
        <v>44</v>
      </c>
      <c r="H66" s="1172" t="s">
        <v>290</v>
      </c>
      <c r="I66" s="1167" t="s">
        <v>1585</v>
      </c>
      <c r="J66" s="1166"/>
      <c r="K66" s="1163">
        <v>19900</v>
      </c>
      <c r="L66" s="1164">
        <v>300</v>
      </c>
      <c r="M66" s="1164">
        <v>1500</v>
      </c>
      <c r="N66" s="1164">
        <v>3200</v>
      </c>
      <c r="O66" s="1164">
        <v>3900</v>
      </c>
      <c r="P66" s="1164">
        <v>2800</v>
      </c>
      <c r="Q66" s="1164">
        <v>3800</v>
      </c>
      <c r="R66" s="1164">
        <v>2900</v>
      </c>
      <c r="S66" s="1164">
        <v>1100</v>
      </c>
      <c r="T66" s="1164">
        <v>200</v>
      </c>
      <c r="U66" s="1164">
        <v>100</v>
      </c>
      <c r="V66" s="1164">
        <v>0</v>
      </c>
      <c r="W66" s="94"/>
    </row>
    <row r="67" spans="1:23" ht="12" customHeight="1">
      <c r="A67" s="120" t="s">
        <v>263</v>
      </c>
      <c r="B67" s="120" t="s">
        <v>213</v>
      </c>
      <c r="C67" s="120" t="s">
        <v>25</v>
      </c>
      <c r="D67" s="120" t="s">
        <v>26</v>
      </c>
      <c r="E67" s="120"/>
      <c r="F67" s="101">
        <v>45</v>
      </c>
      <c r="H67" s="1172" t="s">
        <v>1586</v>
      </c>
      <c r="I67" s="1165" t="s">
        <v>1587</v>
      </c>
      <c r="J67" s="1166"/>
      <c r="K67" s="1163">
        <v>29200</v>
      </c>
      <c r="L67" s="1164">
        <v>100</v>
      </c>
      <c r="M67" s="1164">
        <v>500</v>
      </c>
      <c r="N67" s="1164">
        <v>1800</v>
      </c>
      <c r="O67" s="1164">
        <v>2900</v>
      </c>
      <c r="P67" s="1164">
        <v>4900</v>
      </c>
      <c r="Q67" s="1164">
        <v>7600</v>
      </c>
      <c r="R67" s="1164">
        <v>7200</v>
      </c>
      <c r="S67" s="1164">
        <v>3500</v>
      </c>
      <c r="T67" s="1164">
        <v>500</v>
      </c>
      <c r="U67" s="1164">
        <v>200</v>
      </c>
      <c r="V67" s="1164">
        <v>0</v>
      </c>
      <c r="W67" s="94"/>
    </row>
    <row r="68" spans="1:23" ht="12" customHeight="1">
      <c r="A68" s="120" t="s">
        <v>263</v>
      </c>
      <c r="B68" s="120" t="s">
        <v>213</v>
      </c>
      <c r="C68" s="120" t="s">
        <v>25</v>
      </c>
      <c r="D68" s="120" t="s">
        <v>26</v>
      </c>
      <c r="E68" s="120"/>
      <c r="F68" s="101">
        <v>46</v>
      </c>
      <c r="H68" s="1172" t="s">
        <v>286</v>
      </c>
      <c r="I68" s="1167" t="s">
        <v>1588</v>
      </c>
      <c r="J68" s="1166"/>
      <c r="K68" s="1163">
        <v>34900</v>
      </c>
      <c r="L68" s="1164">
        <v>200</v>
      </c>
      <c r="M68" s="1164">
        <v>900</v>
      </c>
      <c r="N68" s="1164">
        <v>3500</v>
      </c>
      <c r="O68" s="1164">
        <v>5100</v>
      </c>
      <c r="P68" s="1164">
        <v>5700</v>
      </c>
      <c r="Q68" s="1164">
        <v>9000</v>
      </c>
      <c r="R68" s="1164">
        <v>6600</v>
      </c>
      <c r="S68" s="1164">
        <v>3000</v>
      </c>
      <c r="T68" s="1164">
        <v>400</v>
      </c>
      <c r="U68" s="1164">
        <v>200</v>
      </c>
      <c r="V68" s="1164">
        <v>100</v>
      </c>
      <c r="W68" s="94"/>
    </row>
    <row r="69" spans="1:23" ht="12" customHeight="1">
      <c r="A69" s="120" t="s">
        <v>263</v>
      </c>
      <c r="B69" s="120" t="s">
        <v>213</v>
      </c>
      <c r="C69" s="120" t="s">
        <v>25</v>
      </c>
      <c r="D69" s="120" t="s">
        <v>26</v>
      </c>
      <c r="E69" s="120"/>
      <c r="F69" s="101">
        <v>47</v>
      </c>
      <c r="H69" s="1172" t="s">
        <v>284</v>
      </c>
      <c r="I69" s="1167" t="s">
        <v>1589</v>
      </c>
      <c r="J69" s="1166"/>
      <c r="K69" s="1163">
        <v>1900</v>
      </c>
      <c r="L69" s="1164">
        <v>200</v>
      </c>
      <c r="M69" s="1164">
        <v>300</v>
      </c>
      <c r="N69" s="1164">
        <v>600</v>
      </c>
      <c r="O69" s="1164">
        <v>300</v>
      </c>
      <c r="P69" s="1164">
        <v>200</v>
      </c>
      <c r="Q69" s="1164">
        <v>300</v>
      </c>
      <c r="R69" s="1164">
        <v>100</v>
      </c>
      <c r="S69" s="1164">
        <v>0</v>
      </c>
      <c r="T69" s="1164">
        <v>0</v>
      </c>
      <c r="U69" s="1168" t="s">
        <v>34</v>
      </c>
      <c r="V69" s="1168" t="s">
        <v>34</v>
      </c>
      <c r="W69" s="94"/>
    </row>
    <row r="70" spans="1:23" ht="12" customHeight="1">
      <c r="A70" s="120" t="s">
        <v>263</v>
      </c>
      <c r="B70" s="120" t="s">
        <v>213</v>
      </c>
      <c r="C70" s="120" t="s">
        <v>25</v>
      </c>
      <c r="D70" s="120" t="s">
        <v>26</v>
      </c>
      <c r="E70" s="120"/>
      <c r="F70" s="101">
        <v>48</v>
      </c>
      <c r="H70" s="1172" t="s">
        <v>282</v>
      </c>
      <c r="I70" s="1167" t="s">
        <v>1590</v>
      </c>
      <c r="J70" s="1166"/>
      <c r="K70" s="1163">
        <v>10500</v>
      </c>
      <c r="L70" s="1164">
        <v>100</v>
      </c>
      <c r="M70" s="1164">
        <v>900</v>
      </c>
      <c r="N70" s="1164">
        <v>1600</v>
      </c>
      <c r="O70" s="1164">
        <v>1800</v>
      </c>
      <c r="P70" s="1164">
        <v>1900</v>
      </c>
      <c r="Q70" s="1164">
        <v>2100</v>
      </c>
      <c r="R70" s="1164">
        <v>1500</v>
      </c>
      <c r="S70" s="1164">
        <v>400</v>
      </c>
      <c r="T70" s="1164">
        <v>100</v>
      </c>
      <c r="U70" s="1164">
        <v>100</v>
      </c>
      <c r="V70" s="1168" t="s">
        <v>34</v>
      </c>
      <c r="W70" s="94"/>
    </row>
    <row r="71" spans="1:23" ht="12" customHeight="1">
      <c r="A71" s="120" t="s">
        <v>263</v>
      </c>
      <c r="B71" s="120" t="s">
        <v>213</v>
      </c>
      <c r="C71" s="120" t="s">
        <v>25</v>
      </c>
      <c r="D71" s="120" t="s">
        <v>26</v>
      </c>
      <c r="E71" s="120"/>
      <c r="F71" s="101">
        <v>49</v>
      </c>
      <c r="H71" s="1172" t="s">
        <v>280</v>
      </c>
      <c r="I71" s="1165" t="s">
        <v>1591</v>
      </c>
      <c r="J71" s="1166"/>
      <c r="K71" s="1163">
        <v>3300</v>
      </c>
      <c r="L71" s="1168" t="s">
        <v>34</v>
      </c>
      <c r="M71" s="1164">
        <v>100</v>
      </c>
      <c r="N71" s="1164">
        <v>300</v>
      </c>
      <c r="O71" s="1164">
        <v>500</v>
      </c>
      <c r="P71" s="1164">
        <v>500</v>
      </c>
      <c r="Q71" s="1164">
        <v>600</v>
      </c>
      <c r="R71" s="1164">
        <v>800</v>
      </c>
      <c r="S71" s="1164">
        <v>300</v>
      </c>
      <c r="T71" s="1164">
        <v>100</v>
      </c>
      <c r="U71" s="1164">
        <v>100</v>
      </c>
      <c r="V71" s="1168" t="s">
        <v>34</v>
      </c>
      <c r="W71" s="94"/>
    </row>
    <row r="72" spans="1:23" ht="12" customHeight="1">
      <c r="A72" s="120" t="s">
        <v>263</v>
      </c>
      <c r="B72" s="120" t="s">
        <v>213</v>
      </c>
      <c r="C72" s="120" t="s">
        <v>25</v>
      </c>
      <c r="D72" s="120" t="s">
        <v>26</v>
      </c>
      <c r="E72" s="120"/>
      <c r="F72" s="101">
        <v>50</v>
      </c>
      <c r="H72" s="1172" t="s">
        <v>278</v>
      </c>
      <c r="I72" s="1167" t="s">
        <v>1592</v>
      </c>
      <c r="J72" s="1166"/>
      <c r="K72" s="1163">
        <v>14700</v>
      </c>
      <c r="L72" s="1164">
        <v>100</v>
      </c>
      <c r="M72" s="1164">
        <v>200</v>
      </c>
      <c r="N72" s="1164">
        <v>900</v>
      </c>
      <c r="O72" s="1164">
        <v>1900</v>
      </c>
      <c r="P72" s="1164">
        <v>1800</v>
      </c>
      <c r="Q72" s="1164">
        <v>3700</v>
      </c>
      <c r="R72" s="1164">
        <v>3400</v>
      </c>
      <c r="S72" s="1164">
        <v>2100</v>
      </c>
      <c r="T72" s="1164">
        <v>500</v>
      </c>
      <c r="U72" s="1164">
        <v>200</v>
      </c>
      <c r="V72" s="1168" t="s">
        <v>34</v>
      </c>
      <c r="W72" s="94"/>
    </row>
    <row r="73" spans="1:23" ht="12" customHeight="1">
      <c r="A73" s="120" t="s">
        <v>263</v>
      </c>
      <c r="B73" s="120" t="s">
        <v>213</v>
      </c>
      <c r="C73" s="120" t="s">
        <v>25</v>
      </c>
      <c r="D73" s="120" t="s">
        <v>26</v>
      </c>
      <c r="E73" s="120"/>
      <c r="F73" s="101">
        <v>51</v>
      </c>
      <c r="H73" s="1172" t="s">
        <v>276</v>
      </c>
      <c r="I73" s="1167" t="s">
        <v>1593</v>
      </c>
      <c r="J73" s="1166"/>
      <c r="K73" s="1163">
        <v>3300</v>
      </c>
      <c r="L73" s="1164">
        <v>500</v>
      </c>
      <c r="M73" s="1164">
        <v>1000</v>
      </c>
      <c r="N73" s="1164">
        <v>700</v>
      </c>
      <c r="O73" s="1164">
        <v>500</v>
      </c>
      <c r="P73" s="1164">
        <v>300</v>
      </c>
      <c r="Q73" s="1164">
        <v>300</v>
      </c>
      <c r="R73" s="1164">
        <v>0</v>
      </c>
      <c r="S73" s="1164">
        <v>0</v>
      </c>
      <c r="T73" s="1168" t="s">
        <v>34</v>
      </c>
      <c r="U73" s="1168" t="s">
        <v>34</v>
      </c>
      <c r="V73" s="1164">
        <v>0</v>
      </c>
      <c r="W73" s="94"/>
    </row>
    <row r="74" spans="1:23" ht="12" customHeight="1">
      <c r="A74" s="120" t="s">
        <v>263</v>
      </c>
      <c r="B74" s="120" t="s">
        <v>213</v>
      </c>
      <c r="C74" s="120" t="s">
        <v>25</v>
      </c>
      <c r="D74" s="120" t="s">
        <v>26</v>
      </c>
      <c r="E74" s="120"/>
      <c r="F74" s="101">
        <v>52</v>
      </c>
      <c r="H74" s="1172" t="s">
        <v>274</v>
      </c>
      <c r="I74" s="1167" t="s">
        <v>1594</v>
      </c>
      <c r="J74" s="1166"/>
      <c r="K74" s="1163">
        <v>11700</v>
      </c>
      <c r="L74" s="1164">
        <v>500</v>
      </c>
      <c r="M74" s="1164">
        <v>2000</v>
      </c>
      <c r="N74" s="1164">
        <v>2200</v>
      </c>
      <c r="O74" s="1164">
        <v>2200</v>
      </c>
      <c r="P74" s="1164">
        <v>1700</v>
      </c>
      <c r="Q74" s="1164">
        <v>1800</v>
      </c>
      <c r="R74" s="1164">
        <v>1000</v>
      </c>
      <c r="S74" s="1164">
        <v>200</v>
      </c>
      <c r="T74" s="1164">
        <v>0</v>
      </c>
      <c r="U74" s="1164">
        <v>0</v>
      </c>
      <c r="V74" s="1164">
        <v>100</v>
      </c>
      <c r="W74" s="94"/>
    </row>
    <row r="75" spans="1:23" ht="12" customHeight="1">
      <c r="A75" s="120" t="s">
        <v>263</v>
      </c>
      <c r="B75" s="120" t="s">
        <v>213</v>
      </c>
      <c r="C75" s="120" t="s">
        <v>25</v>
      </c>
      <c r="D75" s="120" t="s">
        <v>26</v>
      </c>
      <c r="E75" s="120"/>
      <c r="F75" s="101">
        <v>53</v>
      </c>
      <c r="H75" s="1172" t="s">
        <v>272</v>
      </c>
      <c r="I75" s="1167" t="s">
        <v>38</v>
      </c>
      <c r="J75" s="1166"/>
      <c r="K75" s="1163">
        <v>3300</v>
      </c>
      <c r="L75" s="1164">
        <v>200</v>
      </c>
      <c r="M75" s="1164">
        <v>500</v>
      </c>
      <c r="N75" s="1164">
        <v>900</v>
      </c>
      <c r="O75" s="1164">
        <v>700</v>
      </c>
      <c r="P75" s="1164">
        <v>500</v>
      </c>
      <c r="Q75" s="1164">
        <v>300</v>
      </c>
      <c r="R75" s="1164">
        <v>200</v>
      </c>
      <c r="S75" s="1164">
        <v>0</v>
      </c>
      <c r="T75" s="1168" t="s">
        <v>34</v>
      </c>
      <c r="U75" s="1168" t="s">
        <v>34</v>
      </c>
      <c r="V75" s="1168" t="s">
        <v>34</v>
      </c>
      <c r="W75" s="94"/>
    </row>
    <row r="76" spans="1:23" ht="12" customHeight="1">
      <c r="A76" s="120" t="s">
        <v>263</v>
      </c>
      <c r="B76" s="120" t="s">
        <v>213</v>
      </c>
      <c r="C76" s="120" t="s">
        <v>25</v>
      </c>
      <c r="D76" s="120" t="s">
        <v>26</v>
      </c>
      <c r="E76" s="120"/>
      <c r="F76" s="101">
        <v>54</v>
      </c>
      <c r="H76" s="1172" t="s">
        <v>270</v>
      </c>
      <c r="I76" s="1167" t="s">
        <v>39</v>
      </c>
      <c r="J76" s="1166"/>
      <c r="K76" s="1163">
        <v>187600</v>
      </c>
      <c r="L76" s="1164">
        <v>32300</v>
      </c>
      <c r="M76" s="1164">
        <v>45700</v>
      </c>
      <c r="N76" s="1164">
        <v>37700</v>
      </c>
      <c r="O76" s="1164">
        <v>20700</v>
      </c>
      <c r="P76" s="1164">
        <v>11900</v>
      </c>
      <c r="Q76" s="1164">
        <v>11800</v>
      </c>
      <c r="R76" s="1164">
        <v>5600</v>
      </c>
      <c r="S76" s="1164">
        <v>1800</v>
      </c>
      <c r="T76" s="1164">
        <v>300</v>
      </c>
      <c r="U76" s="1164">
        <v>300</v>
      </c>
      <c r="V76" s="1164">
        <v>19500</v>
      </c>
      <c r="W76" s="94"/>
    </row>
    <row r="77" spans="1:23" ht="12" customHeight="1">
      <c r="F77" s="235"/>
      <c r="H77" s="1172" t="s">
        <v>1523</v>
      </c>
      <c r="I77" s="1167" t="s">
        <v>41</v>
      </c>
      <c r="J77" s="1166"/>
      <c r="K77" s="1169"/>
      <c r="L77" s="1168"/>
      <c r="M77" s="1168"/>
      <c r="N77" s="1168"/>
      <c r="O77" s="1168"/>
      <c r="P77" s="1168"/>
      <c r="Q77" s="1168"/>
      <c r="R77" s="1168"/>
      <c r="S77" s="1168"/>
      <c r="T77" s="1168"/>
      <c r="U77" s="1168"/>
      <c r="V77" s="1168"/>
      <c r="W77" s="94"/>
    </row>
    <row r="78" spans="1:23" ht="12" customHeight="1">
      <c r="A78" s="120" t="s">
        <v>263</v>
      </c>
      <c r="B78" s="120" t="s">
        <v>213</v>
      </c>
      <c r="C78" s="120" t="s">
        <v>25</v>
      </c>
      <c r="D78" s="120" t="s">
        <v>26</v>
      </c>
      <c r="E78" s="120"/>
      <c r="F78" s="101">
        <v>55</v>
      </c>
      <c r="H78" s="1172" t="s">
        <v>267</v>
      </c>
      <c r="I78" s="1165" t="s">
        <v>42</v>
      </c>
      <c r="J78" s="1166"/>
      <c r="K78" s="1163">
        <v>68300</v>
      </c>
      <c r="L78" s="1164">
        <v>3700</v>
      </c>
      <c r="M78" s="1164">
        <v>13900</v>
      </c>
      <c r="N78" s="1164">
        <v>24000</v>
      </c>
      <c r="O78" s="1164">
        <v>14600</v>
      </c>
      <c r="P78" s="1164">
        <v>6400</v>
      </c>
      <c r="Q78" s="1164">
        <v>3300</v>
      </c>
      <c r="R78" s="1164">
        <v>1200</v>
      </c>
      <c r="S78" s="1164">
        <v>500</v>
      </c>
      <c r="T78" s="1164">
        <v>400</v>
      </c>
      <c r="U78" s="1164">
        <v>300</v>
      </c>
      <c r="V78" s="1168" t="s">
        <v>34</v>
      </c>
      <c r="W78" s="94"/>
    </row>
    <row r="79" spans="1:23" ht="12" customHeight="1">
      <c r="F79" s="235"/>
      <c r="H79" s="1172" t="s">
        <v>1523</v>
      </c>
      <c r="I79" s="1167" t="s">
        <v>41</v>
      </c>
      <c r="J79" s="1166"/>
      <c r="K79" s="1169"/>
      <c r="L79" s="1168"/>
      <c r="M79" s="1168"/>
      <c r="N79" s="1168"/>
      <c r="O79" s="1168"/>
      <c r="P79" s="1168"/>
      <c r="Q79" s="1168"/>
      <c r="R79" s="1168"/>
      <c r="S79" s="1168"/>
      <c r="T79" s="1168"/>
      <c r="U79" s="1168"/>
      <c r="V79" s="1168"/>
      <c r="W79" s="94"/>
    </row>
    <row r="80" spans="1:23" ht="12" customHeight="1">
      <c r="A80" s="120" t="s">
        <v>263</v>
      </c>
      <c r="B80" s="120" t="s">
        <v>213</v>
      </c>
      <c r="C80" s="120" t="s">
        <v>25</v>
      </c>
      <c r="D80" s="120" t="s">
        <v>26</v>
      </c>
      <c r="E80" s="120"/>
      <c r="F80" s="101">
        <v>56</v>
      </c>
      <c r="H80" s="1172" t="s">
        <v>262</v>
      </c>
      <c r="I80" s="1167" t="s">
        <v>43</v>
      </c>
      <c r="J80" s="1166"/>
      <c r="K80" s="1163">
        <v>329500</v>
      </c>
      <c r="L80" s="1164">
        <v>27500</v>
      </c>
      <c r="M80" s="1164">
        <v>57100</v>
      </c>
      <c r="N80" s="1164">
        <v>68400</v>
      </c>
      <c r="O80" s="1164">
        <v>51600</v>
      </c>
      <c r="P80" s="1164">
        <v>37100</v>
      </c>
      <c r="Q80" s="1164">
        <v>42700</v>
      </c>
      <c r="R80" s="1164">
        <v>28400</v>
      </c>
      <c r="S80" s="1164">
        <v>12300</v>
      </c>
      <c r="T80" s="1164">
        <v>2200</v>
      </c>
      <c r="U80" s="1164">
        <v>1700</v>
      </c>
      <c r="V80" s="1164">
        <v>400</v>
      </c>
      <c r="W80" s="94"/>
    </row>
    <row r="81" spans="1:23" ht="12" customHeight="1">
      <c r="A81" s="120" t="s">
        <v>263</v>
      </c>
      <c r="B81" s="120" t="s">
        <v>213</v>
      </c>
      <c r="C81" s="120" t="s">
        <v>25</v>
      </c>
      <c r="D81" s="120" t="s">
        <v>26</v>
      </c>
      <c r="E81" s="120"/>
      <c r="F81" s="101">
        <v>57</v>
      </c>
      <c r="H81" s="1172" t="s">
        <v>1596</v>
      </c>
      <c r="I81" s="1167" t="s">
        <v>74</v>
      </c>
      <c r="J81" s="1166" t="s">
        <v>454</v>
      </c>
      <c r="K81" s="1163">
        <v>456300</v>
      </c>
      <c r="L81" s="1164">
        <v>24300</v>
      </c>
      <c r="M81" s="1164">
        <v>56000</v>
      </c>
      <c r="N81" s="1164">
        <v>79600</v>
      </c>
      <c r="O81" s="1164">
        <v>72000</v>
      </c>
      <c r="P81" s="1164">
        <v>59200</v>
      </c>
      <c r="Q81" s="1164">
        <v>77900</v>
      </c>
      <c r="R81" s="1164">
        <v>53800</v>
      </c>
      <c r="S81" s="1164">
        <v>22900</v>
      </c>
      <c r="T81" s="1164">
        <v>3700</v>
      </c>
      <c r="U81" s="1164">
        <v>2800</v>
      </c>
      <c r="V81" s="1164">
        <v>4200</v>
      </c>
      <c r="W81" s="94"/>
    </row>
    <row r="82" spans="1:23" ht="12" customHeight="1">
      <c r="A82" s="120" t="s">
        <v>263</v>
      </c>
      <c r="B82" s="120" t="s">
        <v>213</v>
      </c>
      <c r="C82" s="120" t="s">
        <v>25</v>
      </c>
      <c r="D82" s="120" t="s">
        <v>26</v>
      </c>
      <c r="E82" s="120"/>
      <c r="F82" s="101">
        <v>58</v>
      </c>
      <c r="H82" s="1172" t="s">
        <v>315</v>
      </c>
      <c r="I82" s="1167" t="s">
        <v>28</v>
      </c>
      <c r="J82" s="1166"/>
      <c r="K82" s="1163">
        <v>381000</v>
      </c>
      <c r="L82" s="1164">
        <v>9500</v>
      </c>
      <c r="M82" s="1164">
        <v>33000</v>
      </c>
      <c r="N82" s="1164">
        <v>63400</v>
      </c>
      <c r="O82" s="1164">
        <v>64600</v>
      </c>
      <c r="P82" s="1164">
        <v>55300</v>
      </c>
      <c r="Q82" s="1164">
        <v>73700</v>
      </c>
      <c r="R82" s="1164">
        <v>52000</v>
      </c>
      <c r="S82" s="1164">
        <v>22200</v>
      </c>
      <c r="T82" s="1164">
        <v>3500</v>
      </c>
      <c r="U82" s="1164">
        <v>2500</v>
      </c>
      <c r="V82" s="1164">
        <v>1300</v>
      </c>
      <c r="W82" s="94"/>
    </row>
    <row r="83" spans="1:23" ht="12" customHeight="1">
      <c r="A83" s="120" t="s">
        <v>263</v>
      </c>
      <c r="B83" s="120" t="s">
        <v>213</v>
      </c>
      <c r="C83" s="120" t="s">
        <v>25</v>
      </c>
      <c r="D83" s="120" t="s">
        <v>26</v>
      </c>
      <c r="E83" s="120"/>
      <c r="F83" s="101">
        <v>59</v>
      </c>
      <c r="H83" s="1172" t="s">
        <v>313</v>
      </c>
      <c r="I83" s="1167" t="s">
        <v>29</v>
      </c>
      <c r="J83" s="1166"/>
      <c r="K83" s="1163">
        <v>251300</v>
      </c>
      <c r="L83" s="1164">
        <v>7900</v>
      </c>
      <c r="M83" s="1164">
        <v>26800</v>
      </c>
      <c r="N83" s="1164">
        <v>49600</v>
      </c>
      <c r="O83" s="1164">
        <v>46000</v>
      </c>
      <c r="P83" s="1164">
        <v>34800</v>
      </c>
      <c r="Q83" s="1164">
        <v>43500</v>
      </c>
      <c r="R83" s="1164">
        <v>27400</v>
      </c>
      <c r="S83" s="1164">
        <v>10800</v>
      </c>
      <c r="T83" s="1164">
        <v>1700</v>
      </c>
      <c r="U83" s="1164">
        <v>1500</v>
      </c>
      <c r="V83" s="1164">
        <v>1200</v>
      </c>
      <c r="W83" s="94"/>
    </row>
    <row r="84" spans="1:23" ht="12" customHeight="1">
      <c r="A84" s="120" t="s">
        <v>263</v>
      </c>
      <c r="B84" s="120" t="s">
        <v>213</v>
      </c>
      <c r="C84" s="120" t="s">
        <v>25</v>
      </c>
      <c r="D84" s="120" t="s">
        <v>26</v>
      </c>
      <c r="E84" s="120"/>
      <c r="F84" s="101">
        <v>60</v>
      </c>
      <c r="H84" s="1172" t="s">
        <v>311</v>
      </c>
      <c r="I84" s="1165" t="s">
        <v>30</v>
      </c>
      <c r="J84" s="1166"/>
      <c r="K84" s="1163">
        <v>98100</v>
      </c>
      <c r="L84" s="1164">
        <v>3700</v>
      </c>
      <c r="M84" s="1164">
        <v>14100</v>
      </c>
      <c r="N84" s="1164">
        <v>27200</v>
      </c>
      <c r="O84" s="1164">
        <v>20100</v>
      </c>
      <c r="P84" s="1164">
        <v>11700</v>
      </c>
      <c r="Q84" s="1164">
        <v>10200</v>
      </c>
      <c r="R84" s="1164">
        <v>6700</v>
      </c>
      <c r="S84" s="1164">
        <v>2500</v>
      </c>
      <c r="T84" s="1164">
        <v>700</v>
      </c>
      <c r="U84" s="1164">
        <v>700</v>
      </c>
      <c r="V84" s="1164">
        <v>600</v>
      </c>
      <c r="W84" s="94"/>
    </row>
    <row r="85" spans="1:23" ht="12" customHeight="1">
      <c r="A85" s="120" t="s">
        <v>263</v>
      </c>
      <c r="B85" s="120" t="s">
        <v>213</v>
      </c>
      <c r="C85" s="120" t="s">
        <v>25</v>
      </c>
      <c r="D85" s="120" t="s">
        <v>26</v>
      </c>
      <c r="E85" s="120"/>
      <c r="F85" s="101">
        <v>61</v>
      </c>
      <c r="H85" s="1172" t="s">
        <v>309</v>
      </c>
      <c r="I85" s="1167" t="s">
        <v>31</v>
      </c>
      <c r="J85" s="1166"/>
      <c r="K85" s="1163">
        <v>113400</v>
      </c>
      <c r="L85" s="1164">
        <v>1300</v>
      </c>
      <c r="M85" s="1164">
        <v>5200</v>
      </c>
      <c r="N85" s="1164">
        <v>13400</v>
      </c>
      <c r="O85" s="1164">
        <v>18300</v>
      </c>
      <c r="P85" s="1164">
        <v>18600</v>
      </c>
      <c r="Q85" s="1164">
        <v>28400</v>
      </c>
      <c r="R85" s="1164">
        <v>18300</v>
      </c>
      <c r="S85" s="1164">
        <v>7600</v>
      </c>
      <c r="T85" s="1164">
        <v>1000</v>
      </c>
      <c r="U85" s="1164">
        <v>700</v>
      </c>
      <c r="V85" s="1164">
        <v>400</v>
      </c>
      <c r="W85" s="94"/>
    </row>
    <row r="86" spans="1:23" ht="12" customHeight="1">
      <c r="A86" s="120" t="s">
        <v>263</v>
      </c>
      <c r="B86" s="120" t="s">
        <v>213</v>
      </c>
      <c r="C86" s="120" t="s">
        <v>25</v>
      </c>
      <c r="D86" s="120" t="s">
        <v>26</v>
      </c>
      <c r="E86" s="120"/>
      <c r="F86" s="101">
        <v>62</v>
      </c>
      <c r="H86" s="1172" t="s">
        <v>307</v>
      </c>
      <c r="I86" s="1167" t="s">
        <v>32</v>
      </c>
      <c r="J86" s="1166"/>
      <c r="K86" s="1163">
        <v>109700</v>
      </c>
      <c r="L86" s="1164">
        <v>1300</v>
      </c>
      <c r="M86" s="1164">
        <v>4800</v>
      </c>
      <c r="N86" s="1164">
        <v>12700</v>
      </c>
      <c r="O86" s="1164">
        <v>17600</v>
      </c>
      <c r="P86" s="1164">
        <v>18100</v>
      </c>
      <c r="Q86" s="1164">
        <v>27500</v>
      </c>
      <c r="R86" s="1164">
        <v>17900</v>
      </c>
      <c r="S86" s="1164">
        <v>7600</v>
      </c>
      <c r="T86" s="1164">
        <v>1000</v>
      </c>
      <c r="U86" s="1164">
        <v>700</v>
      </c>
      <c r="V86" s="1164">
        <v>400</v>
      </c>
      <c r="W86" s="94"/>
    </row>
    <row r="87" spans="1:23" ht="12" customHeight="1">
      <c r="A87" s="120" t="s">
        <v>263</v>
      </c>
      <c r="B87" s="120" t="s">
        <v>213</v>
      </c>
      <c r="C87" s="120" t="s">
        <v>25</v>
      </c>
      <c r="D87" s="120" t="s">
        <v>26</v>
      </c>
      <c r="E87" s="120"/>
      <c r="F87" s="101">
        <v>63</v>
      </c>
      <c r="H87" s="1172" t="s">
        <v>296</v>
      </c>
      <c r="I87" s="1167" t="s">
        <v>33</v>
      </c>
      <c r="J87" s="1166"/>
      <c r="K87" s="1163">
        <v>3700</v>
      </c>
      <c r="L87" s="1164">
        <v>0</v>
      </c>
      <c r="M87" s="1164">
        <v>400</v>
      </c>
      <c r="N87" s="1164">
        <v>600</v>
      </c>
      <c r="O87" s="1164">
        <v>700</v>
      </c>
      <c r="P87" s="1164">
        <v>600</v>
      </c>
      <c r="Q87" s="1164">
        <v>900</v>
      </c>
      <c r="R87" s="1164">
        <v>500</v>
      </c>
      <c r="S87" s="1164">
        <v>0</v>
      </c>
      <c r="T87" s="1164">
        <v>0</v>
      </c>
      <c r="U87" s="1164">
        <v>0</v>
      </c>
      <c r="V87" s="1168" t="s">
        <v>34</v>
      </c>
      <c r="W87" s="94"/>
    </row>
    <row r="88" spans="1:23" ht="12" customHeight="1">
      <c r="A88" s="120" t="s">
        <v>263</v>
      </c>
      <c r="B88" s="120" t="s">
        <v>213</v>
      </c>
      <c r="C88" s="120" t="s">
        <v>25</v>
      </c>
      <c r="D88" s="120" t="s">
        <v>26</v>
      </c>
      <c r="E88" s="120"/>
      <c r="F88" s="101">
        <v>64</v>
      </c>
      <c r="H88" s="1172" t="s">
        <v>304</v>
      </c>
      <c r="I88" s="1167" t="s">
        <v>1580</v>
      </c>
      <c r="J88" s="1166"/>
      <c r="K88" s="1163">
        <v>7200</v>
      </c>
      <c r="L88" s="1164">
        <v>300</v>
      </c>
      <c r="M88" s="1164">
        <v>1100</v>
      </c>
      <c r="N88" s="1164">
        <v>1700</v>
      </c>
      <c r="O88" s="1164">
        <v>1200</v>
      </c>
      <c r="P88" s="1164">
        <v>800</v>
      </c>
      <c r="Q88" s="1164">
        <v>1100</v>
      </c>
      <c r="R88" s="1164">
        <v>500</v>
      </c>
      <c r="S88" s="1164">
        <v>100</v>
      </c>
      <c r="T88" s="1164">
        <v>0</v>
      </c>
      <c r="U88" s="1164">
        <v>0</v>
      </c>
      <c r="V88" s="1164">
        <v>100</v>
      </c>
      <c r="W88" s="94"/>
    </row>
    <row r="89" spans="1:23" ht="12" customHeight="1">
      <c r="A89" s="120" t="s">
        <v>263</v>
      </c>
      <c r="B89" s="120" t="s">
        <v>213</v>
      </c>
      <c r="C89" s="120" t="s">
        <v>25</v>
      </c>
      <c r="D89" s="120" t="s">
        <v>26</v>
      </c>
      <c r="E89" s="120"/>
      <c r="F89" s="101">
        <v>65</v>
      </c>
      <c r="H89" s="1172" t="s">
        <v>302</v>
      </c>
      <c r="I89" s="1167" t="s">
        <v>1581</v>
      </c>
      <c r="J89" s="1166"/>
      <c r="K89" s="1163">
        <v>5800</v>
      </c>
      <c r="L89" s="1164">
        <v>300</v>
      </c>
      <c r="M89" s="1164">
        <v>900</v>
      </c>
      <c r="N89" s="1164">
        <v>1400</v>
      </c>
      <c r="O89" s="1164">
        <v>900</v>
      </c>
      <c r="P89" s="1164">
        <v>600</v>
      </c>
      <c r="Q89" s="1164">
        <v>900</v>
      </c>
      <c r="R89" s="1164">
        <v>400</v>
      </c>
      <c r="S89" s="1164">
        <v>100</v>
      </c>
      <c r="T89" s="1164">
        <v>0</v>
      </c>
      <c r="U89" s="1164">
        <v>0</v>
      </c>
      <c r="V89" s="1164">
        <v>100</v>
      </c>
      <c r="W89" s="94"/>
    </row>
    <row r="90" spans="1:23" ht="12" customHeight="1">
      <c r="A90" s="120" t="s">
        <v>263</v>
      </c>
      <c r="B90" s="120" t="s">
        <v>213</v>
      </c>
      <c r="C90" s="120" t="s">
        <v>25</v>
      </c>
      <c r="D90" s="120" t="s">
        <v>26</v>
      </c>
      <c r="E90" s="120"/>
      <c r="F90" s="101">
        <v>66</v>
      </c>
      <c r="H90" s="1172" t="s">
        <v>296</v>
      </c>
      <c r="I90" s="1167" t="s">
        <v>33</v>
      </c>
      <c r="J90" s="1166"/>
      <c r="K90" s="1163">
        <v>1300</v>
      </c>
      <c r="L90" s="1164">
        <v>0</v>
      </c>
      <c r="M90" s="1164">
        <v>200</v>
      </c>
      <c r="N90" s="1164">
        <v>300</v>
      </c>
      <c r="O90" s="1164">
        <v>300</v>
      </c>
      <c r="P90" s="1164">
        <v>200</v>
      </c>
      <c r="Q90" s="1164">
        <v>200</v>
      </c>
      <c r="R90" s="1164">
        <v>100</v>
      </c>
      <c r="S90" s="1164">
        <v>0</v>
      </c>
      <c r="T90" s="1168" t="s">
        <v>34</v>
      </c>
      <c r="U90" s="1168" t="s">
        <v>34</v>
      </c>
      <c r="V90" s="1168" t="s">
        <v>34</v>
      </c>
      <c r="W90" s="94"/>
    </row>
    <row r="91" spans="1:23" ht="12" customHeight="1">
      <c r="A91" s="120" t="s">
        <v>263</v>
      </c>
      <c r="B91" s="120" t="s">
        <v>213</v>
      </c>
      <c r="C91" s="120" t="s">
        <v>25</v>
      </c>
      <c r="D91" s="120" t="s">
        <v>26</v>
      </c>
      <c r="E91" s="120"/>
      <c r="F91" s="101">
        <v>67</v>
      </c>
      <c r="H91" s="1172" t="s">
        <v>300</v>
      </c>
      <c r="I91" s="1167" t="s">
        <v>1582</v>
      </c>
      <c r="J91" s="1166"/>
      <c r="K91" s="1163">
        <v>32600</v>
      </c>
      <c r="L91" s="1164">
        <v>2500</v>
      </c>
      <c r="M91" s="1164">
        <v>6400</v>
      </c>
      <c r="N91" s="1164">
        <v>7200</v>
      </c>
      <c r="O91" s="1164">
        <v>6400</v>
      </c>
      <c r="P91" s="1164">
        <v>3600</v>
      </c>
      <c r="Q91" s="1164">
        <v>3800</v>
      </c>
      <c r="R91" s="1164">
        <v>1900</v>
      </c>
      <c r="S91" s="1164">
        <v>600</v>
      </c>
      <c r="T91" s="1164">
        <v>0</v>
      </c>
      <c r="U91" s="1164">
        <v>100</v>
      </c>
      <c r="V91" s="1164">
        <v>100</v>
      </c>
      <c r="W91" s="94"/>
    </row>
    <row r="92" spans="1:23" ht="12" customHeight="1">
      <c r="A92" s="120" t="s">
        <v>263</v>
      </c>
      <c r="B92" s="120" t="s">
        <v>213</v>
      </c>
      <c r="C92" s="120" t="s">
        <v>25</v>
      </c>
      <c r="D92" s="120" t="s">
        <v>26</v>
      </c>
      <c r="E92" s="120"/>
      <c r="F92" s="101">
        <v>68</v>
      </c>
      <c r="H92" s="1172" t="s">
        <v>298</v>
      </c>
      <c r="I92" s="1167" t="s">
        <v>1583</v>
      </c>
      <c r="J92" s="1166"/>
      <c r="K92" s="1163">
        <v>16300</v>
      </c>
      <c r="L92" s="1164">
        <v>1400</v>
      </c>
      <c r="M92" s="1164">
        <v>3800</v>
      </c>
      <c r="N92" s="1164">
        <v>3200</v>
      </c>
      <c r="O92" s="1164">
        <v>2900</v>
      </c>
      <c r="P92" s="1164">
        <v>1700</v>
      </c>
      <c r="Q92" s="1164">
        <v>1700</v>
      </c>
      <c r="R92" s="1164">
        <v>900</v>
      </c>
      <c r="S92" s="1164">
        <v>500</v>
      </c>
      <c r="T92" s="1168" t="s">
        <v>34</v>
      </c>
      <c r="U92" s="1164">
        <v>100</v>
      </c>
      <c r="V92" s="1164">
        <v>0</v>
      </c>
      <c r="W92" s="94"/>
    </row>
    <row r="93" spans="1:23" ht="12" customHeight="1">
      <c r="A93" s="120" t="s">
        <v>263</v>
      </c>
      <c r="B93" s="120" t="s">
        <v>213</v>
      </c>
      <c r="C93" s="120" t="s">
        <v>25</v>
      </c>
      <c r="D93" s="120" t="s">
        <v>26</v>
      </c>
      <c r="E93" s="120"/>
      <c r="F93" s="101">
        <v>69</v>
      </c>
      <c r="H93" s="1172" t="s">
        <v>296</v>
      </c>
      <c r="I93" s="1167" t="s">
        <v>33</v>
      </c>
      <c r="J93" s="1166"/>
      <c r="K93" s="1163">
        <v>16400</v>
      </c>
      <c r="L93" s="1164">
        <v>1100</v>
      </c>
      <c r="M93" s="1164">
        <v>2600</v>
      </c>
      <c r="N93" s="1164">
        <v>4000</v>
      </c>
      <c r="O93" s="1164">
        <v>3500</v>
      </c>
      <c r="P93" s="1164">
        <v>1900</v>
      </c>
      <c r="Q93" s="1164">
        <v>2100</v>
      </c>
      <c r="R93" s="1164">
        <v>1000</v>
      </c>
      <c r="S93" s="1164">
        <v>100</v>
      </c>
      <c r="T93" s="1164">
        <v>0</v>
      </c>
      <c r="U93" s="1164">
        <v>0</v>
      </c>
      <c r="V93" s="1164">
        <v>100</v>
      </c>
      <c r="W93" s="94"/>
    </row>
    <row r="94" spans="1:23" ht="12" customHeight="1">
      <c r="A94" s="120" t="s">
        <v>263</v>
      </c>
      <c r="B94" s="120" t="s">
        <v>213</v>
      </c>
      <c r="C94" s="120" t="s">
        <v>25</v>
      </c>
      <c r="D94" s="120" t="s">
        <v>26</v>
      </c>
      <c r="E94" s="120"/>
      <c r="F94" s="101">
        <v>70</v>
      </c>
      <c r="H94" s="1172" t="s">
        <v>294</v>
      </c>
      <c r="I94" s="1167" t="s">
        <v>37</v>
      </c>
      <c r="J94" s="1166"/>
      <c r="K94" s="1163">
        <v>129800</v>
      </c>
      <c r="L94" s="1164">
        <v>1600</v>
      </c>
      <c r="M94" s="1164">
        <v>6200</v>
      </c>
      <c r="N94" s="1164">
        <v>13800</v>
      </c>
      <c r="O94" s="1164">
        <v>18600</v>
      </c>
      <c r="P94" s="1164">
        <v>20500</v>
      </c>
      <c r="Q94" s="1164">
        <v>30100</v>
      </c>
      <c r="R94" s="1164">
        <v>24600</v>
      </c>
      <c r="S94" s="1164">
        <v>11300</v>
      </c>
      <c r="T94" s="1164">
        <v>1800</v>
      </c>
      <c r="U94" s="1164">
        <v>1100</v>
      </c>
      <c r="V94" s="1164">
        <v>100</v>
      </c>
      <c r="W94" s="94"/>
    </row>
    <row r="95" spans="1:23" ht="12" customHeight="1">
      <c r="A95" s="120" t="s">
        <v>263</v>
      </c>
      <c r="B95" s="120" t="s">
        <v>213</v>
      </c>
      <c r="C95" s="120" t="s">
        <v>25</v>
      </c>
      <c r="D95" s="120" t="s">
        <v>26</v>
      </c>
      <c r="E95" s="120"/>
      <c r="F95" s="101">
        <v>71</v>
      </c>
      <c r="H95" s="1172" t="s">
        <v>292</v>
      </c>
      <c r="I95" s="1167" t="s">
        <v>1584</v>
      </c>
      <c r="J95" s="1166"/>
      <c r="K95" s="1163">
        <v>8200</v>
      </c>
      <c r="L95" s="1164">
        <v>100</v>
      </c>
      <c r="M95" s="1164">
        <v>200</v>
      </c>
      <c r="N95" s="1164">
        <v>700</v>
      </c>
      <c r="O95" s="1164">
        <v>1200</v>
      </c>
      <c r="P95" s="1164">
        <v>1400</v>
      </c>
      <c r="Q95" s="1164">
        <v>1900</v>
      </c>
      <c r="R95" s="1164">
        <v>1700</v>
      </c>
      <c r="S95" s="1164">
        <v>700</v>
      </c>
      <c r="T95" s="1164">
        <v>100</v>
      </c>
      <c r="U95" s="1164">
        <v>100</v>
      </c>
      <c r="V95" s="1168" t="s">
        <v>34</v>
      </c>
      <c r="W95" s="94"/>
    </row>
    <row r="96" spans="1:23" ht="12" customHeight="1">
      <c r="A96" s="120" t="s">
        <v>263</v>
      </c>
      <c r="B96" s="120" t="s">
        <v>213</v>
      </c>
      <c r="C96" s="120" t="s">
        <v>25</v>
      </c>
      <c r="D96" s="120" t="s">
        <v>26</v>
      </c>
      <c r="E96" s="120"/>
      <c r="F96" s="101">
        <v>72</v>
      </c>
      <c r="H96" s="1172" t="s">
        <v>290</v>
      </c>
      <c r="I96" s="1167" t="s">
        <v>1585</v>
      </c>
      <c r="J96" s="1166"/>
      <c r="K96" s="1163">
        <v>18400</v>
      </c>
      <c r="L96" s="1164">
        <v>300</v>
      </c>
      <c r="M96" s="1164">
        <v>1300</v>
      </c>
      <c r="N96" s="1164">
        <v>2800</v>
      </c>
      <c r="O96" s="1164">
        <v>3400</v>
      </c>
      <c r="P96" s="1164">
        <v>2700</v>
      </c>
      <c r="Q96" s="1164">
        <v>3700</v>
      </c>
      <c r="R96" s="1164">
        <v>2800</v>
      </c>
      <c r="S96" s="1164">
        <v>1100</v>
      </c>
      <c r="T96" s="1164">
        <v>200</v>
      </c>
      <c r="U96" s="1164">
        <v>100</v>
      </c>
      <c r="V96" s="1164">
        <v>0</v>
      </c>
      <c r="W96" s="94"/>
    </row>
    <row r="97" spans="1:23" ht="12" customHeight="1">
      <c r="A97" s="120" t="s">
        <v>263</v>
      </c>
      <c r="B97" s="120" t="s">
        <v>213</v>
      </c>
      <c r="C97" s="120" t="s">
        <v>25</v>
      </c>
      <c r="D97" s="120" t="s">
        <v>26</v>
      </c>
      <c r="E97" s="120"/>
      <c r="F97" s="101">
        <v>73</v>
      </c>
      <c r="H97" s="1172" t="s">
        <v>1586</v>
      </c>
      <c r="I97" s="1165" t="s">
        <v>1587</v>
      </c>
      <c r="J97" s="1166"/>
      <c r="K97" s="1163">
        <v>28700</v>
      </c>
      <c r="L97" s="1164">
        <v>100</v>
      </c>
      <c r="M97" s="1164">
        <v>500</v>
      </c>
      <c r="N97" s="1164">
        <v>1700</v>
      </c>
      <c r="O97" s="1164">
        <v>2800</v>
      </c>
      <c r="P97" s="1164">
        <v>4800</v>
      </c>
      <c r="Q97" s="1164">
        <v>7500</v>
      </c>
      <c r="R97" s="1164">
        <v>7200</v>
      </c>
      <c r="S97" s="1164">
        <v>3500</v>
      </c>
      <c r="T97" s="1164">
        <v>500</v>
      </c>
      <c r="U97" s="1164">
        <v>200</v>
      </c>
      <c r="V97" s="1168" t="s">
        <v>34</v>
      </c>
      <c r="W97" s="94"/>
    </row>
    <row r="98" spans="1:23" ht="12" customHeight="1">
      <c r="A98" s="120" t="s">
        <v>263</v>
      </c>
      <c r="B98" s="120" t="s">
        <v>213</v>
      </c>
      <c r="C98" s="120" t="s">
        <v>25</v>
      </c>
      <c r="D98" s="120" t="s">
        <v>26</v>
      </c>
      <c r="E98" s="120"/>
      <c r="F98" s="101">
        <v>74</v>
      </c>
      <c r="H98" s="1172" t="s">
        <v>286</v>
      </c>
      <c r="I98" s="1167" t="s">
        <v>1588</v>
      </c>
      <c r="J98" s="1166"/>
      <c r="K98" s="1163">
        <v>33500</v>
      </c>
      <c r="L98" s="1164">
        <v>200</v>
      </c>
      <c r="M98" s="1164">
        <v>900</v>
      </c>
      <c r="N98" s="1164">
        <v>3300</v>
      </c>
      <c r="O98" s="1164">
        <v>4800</v>
      </c>
      <c r="P98" s="1164">
        <v>5600</v>
      </c>
      <c r="Q98" s="1164">
        <v>8700</v>
      </c>
      <c r="R98" s="1164">
        <v>6300</v>
      </c>
      <c r="S98" s="1164">
        <v>3000</v>
      </c>
      <c r="T98" s="1164">
        <v>400</v>
      </c>
      <c r="U98" s="1164">
        <v>200</v>
      </c>
      <c r="V98" s="1164">
        <v>100</v>
      </c>
      <c r="W98" s="94"/>
    </row>
    <row r="99" spans="1:23" ht="12" customHeight="1">
      <c r="A99" s="120" t="s">
        <v>263</v>
      </c>
      <c r="B99" s="120" t="s">
        <v>213</v>
      </c>
      <c r="C99" s="120" t="s">
        <v>25</v>
      </c>
      <c r="D99" s="120" t="s">
        <v>26</v>
      </c>
      <c r="E99" s="120"/>
      <c r="F99" s="101">
        <v>75</v>
      </c>
      <c r="H99" s="1172" t="s">
        <v>284</v>
      </c>
      <c r="I99" s="1167" t="s">
        <v>1589</v>
      </c>
      <c r="J99" s="1166"/>
      <c r="K99" s="1163">
        <v>1800</v>
      </c>
      <c r="L99" s="1164">
        <v>100</v>
      </c>
      <c r="M99" s="1164">
        <v>300</v>
      </c>
      <c r="N99" s="1164">
        <v>500</v>
      </c>
      <c r="O99" s="1164">
        <v>300</v>
      </c>
      <c r="P99" s="1164">
        <v>200</v>
      </c>
      <c r="Q99" s="1164">
        <v>200</v>
      </c>
      <c r="R99" s="1164">
        <v>100</v>
      </c>
      <c r="S99" s="1164">
        <v>0</v>
      </c>
      <c r="T99" s="1164">
        <v>0</v>
      </c>
      <c r="U99" s="1168" t="s">
        <v>34</v>
      </c>
      <c r="V99" s="1168" t="s">
        <v>34</v>
      </c>
      <c r="W99" s="94"/>
    </row>
    <row r="100" spans="1:23" ht="12" customHeight="1">
      <c r="A100" s="120" t="s">
        <v>263</v>
      </c>
      <c r="B100" s="120" t="s">
        <v>213</v>
      </c>
      <c r="C100" s="120" t="s">
        <v>25</v>
      </c>
      <c r="D100" s="120" t="s">
        <v>26</v>
      </c>
      <c r="E100" s="120"/>
      <c r="F100" s="101">
        <v>76</v>
      </c>
      <c r="H100" s="1172" t="s">
        <v>282</v>
      </c>
      <c r="I100" s="1167" t="s">
        <v>1590</v>
      </c>
      <c r="J100" s="1166"/>
      <c r="K100" s="1163">
        <v>9700</v>
      </c>
      <c r="L100" s="1164">
        <v>100</v>
      </c>
      <c r="M100" s="1164">
        <v>700</v>
      </c>
      <c r="N100" s="1164">
        <v>1400</v>
      </c>
      <c r="O100" s="1164">
        <v>1700</v>
      </c>
      <c r="P100" s="1164">
        <v>1900</v>
      </c>
      <c r="Q100" s="1164">
        <v>2100</v>
      </c>
      <c r="R100" s="1164">
        <v>1300</v>
      </c>
      <c r="S100" s="1164">
        <v>400</v>
      </c>
      <c r="T100" s="1164">
        <v>100</v>
      </c>
      <c r="U100" s="1164">
        <v>100</v>
      </c>
      <c r="V100" s="1168" t="s">
        <v>34</v>
      </c>
      <c r="W100" s="94"/>
    </row>
    <row r="101" spans="1:23" ht="12" customHeight="1">
      <c r="A101" s="120" t="s">
        <v>263</v>
      </c>
      <c r="B101" s="120" t="s">
        <v>213</v>
      </c>
      <c r="C101" s="120" t="s">
        <v>25</v>
      </c>
      <c r="D101" s="120" t="s">
        <v>26</v>
      </c>
      <c r="E101" s="120"/>
      <c r="F101" s="101">
        <v>77</v>
      </c>
      <c r="H101" s="1172" t="s">
        <v>280</v>
      </c>
      <c r="I101" s="1165" t="s">
        <v>1591</v>
      </c>
      <c r="J101" s="1166"/>
      <c r="K101" s="1163">
        <v>3000</v>
      </c>
      <c r="L101" s="1168" t="s">
        <v>34</v>
      </c>
      <c r="M101" s="1164">
        <v>100</v>
      </c>
      <c r="N101" s="1164">
        <v>200</v>
      </c>
      <c r="O101" s="1164">
        <v>400</v>
      </c>
      <c r="P101" s="1164">
        <v>500</v>
      </c>
      <c r="Q101" s="1164">
        <v>600</v>
      </c>
      <c r="R101" s="1164">
        <v>800</v>
      </c>
      <c r="S101" s="1164">
        <v>300</v>
      </c>
      <c r="T101" s="1164">
        <v>100</v>
      </c>
      <c r="U101" s="1164">
        <v>100</v>
      </c>
      <c r="V101" s="1168" t="s">
        <v>34</v>
      </c>
      <c r="W101" s="94"/>
    </row>
    <row r="102" spans="1:23" ht="12" customHeight="1">
      <c r="A102" s="120" t="s">
        <v>263</v>
      </c>
      <c r="B102" s="120" t="s">
        <v>213</v>
      </c>
      <c r="C102" s="120" t="s">
        <v>25</v>
      </c>
      <c r="D102" s="120" t="s">
        <v>26</v>
      </c>
      <c r="E102" s="120"/>
      <c r="F102" s="101">
        <v>78</v>
      </c>
      <c r="H102" s="1172" t="s">
        <v>278</v>
      </c>
      <c r="I102" s="1167" t="s">
        <v>1592</v>
      </c>
      <c r="J102" s="1166"/>
      <c r="K102" s="1163">
        <v>14500</v>
      </c>
      <c r="L102" s="1164">
        <v>100</v>
      </c>
      <c r="M102" s="1164">
        <v>200</v>
      </c>
      <c r="N102" s="1164">
        <v>900</v>
      </c>
      <c r="O102" s="1164">
        <v>1800</v>
      </c>
      <c r="P102" s="1164">
        <v>1700</v>
      </c>
      <c r="Q102" s="1164">
        <v>3600</v>
      </c>
      <c r="R102" s="1164">
        <v>3300</v>
      </c>
      <c r="S102" s="1164">
        <v>2100</v>
      </c>
      <c r="T102" s="1164">
        <v>500</v>
      </c>
      <c r="U102" s="1164">
        <v>200</v>
      </c>
      <c r="V102" s="1168" t="s">
        <v>34</v>
      </c>
      <c r="W102" s="94"/>
    </row>
    <row r="103" spans="1:23" ht="12" customHeight="1">
      <c r="A103" s="120" t="s">
        <v>263</v>
      </c>
      <c r="B103" s="120" t="s">
        <v>213</v>
      </c>
      <c r="C103" s="120" t="s">
        <v>25</v>
      </c>
      <c r="D103" s="120" t="s">
        <v>26</v>
      </c>
      <c r="E103" s="120"/>
      <c r="F103" s="101">
        <v>79</v>
      </c>
      <c r="H103" s="1172" t="s">
        <v>276</v>
      </c>
      <c r="I103" s="1167" t="s">
        <v>1593</v>
      </c>
      <c r="J103" s="1166"/>
      <c r="K103" s="1163">
        <v>2400</v>
      </c>
      <c r="L103" s="1164">
        <v>300</v>
      </c>
      <c r="M103" s="1164">
        <v>700</v>
      </c>
      <c r="N103" s="1164">
        <v>500</v>
      </c>
      <c r="O103" s="1164">
        <v>400</v>
      </c>
      <c r="P103" s="1164">
        <v>100</v>
      </c>
      <c r="Q103" s="1164">
        <v>300</v>
      </c>
      <c r="R103" s="1164">
        <v>0</v>
      </c>
      <c r="S103" s="1164">
        <v>0</v>
      </c>
      <c r="T103" s="1168" t="s">
        <v>34</v>
      </c>
      <c r="U103" s="1168" t="s">
        <v>34</v>
      </c>
      <c r="V103" s="1164">
        <v>0</v>
      </c>
      <c r="W103" s="94"/>
    </row>
    <row r="104" spans="1:23" ht="12" customHeight="1">
      <c r="A104" s="120" t="s">
        <v>263</v>
      </c>
      <c r="B104" s="120" t="s">
        <v>213</v>
      </c>
      <c r="C104" s="120" t="s">
        <v>25</v>
      </c>
      <c r="D104" s="120" t="s">
        <v>26</v>
      </c>
      <c r="E104" s="120"/>
      <c r="F104" s="101">
        <v>80</v>
      </c>
      <c r="H104" s="1172" t="s">
        <v>274</v>
      </c>
      <c r="I104" s="1167" t="s">
        <v>1594</v>
      </c>
      <c r="J104" s="1166"/>
      <c r="K104" s="1163">
        <v>9600</v>
      </c>
      <c r="L104" s="1164">
        <v>300</v>
      </c>
      <c r="M104" s="1164">
        <v>1400</v>
      </c>
      <c r="N104" s="1164">
        <v>1800</v>
      </c>
      <c r="O104" s="1164">
        <v>1800</v>
      </c>
      <c r="P104" s="1164">
        <v>1600</v>
      </c>
      <c r="Q104" s="1164">
        <v>1600</v>
      </c>
      <c r="R104" s="1164">
        <v>1000</v>
      </c>
      <c r="S104" s="1164">
        <v>200</v>
      </c>
      <c r="T104" s="1164">
        <v>0</v>
      </c>
      <c r="U104" s="1164">
        <v>0</v>
      </c>
      <c r="V104" s="1164">
        <v>0</v>
      </c>
      <c r="W104" s="94"/>
    </row>
    <row r="105" spans="1:23" ht="12" customHeight="1">
      <c r="A105" s="120" t="s">
        <v>263</v>
      </c>
      <c r="B105" s="120" t="s">
        <v>213</v>
      </c>
      <c r="C105" s="120" t="s">
        <v>25</v>
      </c>
      <c r="D105" s="120" t="s">
        <v>26</v>
      </c>
      <c r="E105" s="120"/>
      <c r="F105" s="101">
        <v>81</v>
      </c>
      <c r="H105" s="1172" t="s">
        <v>272</v>
      </c>
      <c r="I105" s="1167" t="s">
        <v>38</v>
      </c>
      <c r="J105" s="1166"/>
      <c r="K105" s="1163">
        <v>700</v>
      </c>
      <c r="L105" s="1164">
        <v>100</v>
      </c>
      <c r="M105" s="1164">
        <v>100</v>
      </c>
      <c r="N105" s="1164">
        <v>200</v>
      </c>
      <c r="O105" s="1164">
        <v>200</v>
      </c>
      <c r="P105" s="1164">
        <v>100</v>
      </c>
      <c r="Q105" s="1164">
        <v>100</v>
      </c>
      <c r="R105" s="1164">
        <v>100</v>
      </c>
      <c r="S105" s="1164">
        <v>0</v>
      </c>
      <c r="T105" s="1168" t="s">
        <v>34</v>
      </c>
      <c r="U105" s="1168" t="s">
        <v>34</v>
      </c>
      <c r="V105" s="1168" t="s">
        <v>34</v>
      </c>
      <c r="W105" s="94"/>
    </row>
    <row r="106" spans="1:23" ht="12" customHeight="1">
      <c r="A106" s="120" t="s">
        <v>263</v>
      </c>
      <c r="B106" s="120" t="s">
        <v>213</v>
      </c>
      <c r="C106" s="120" t="s">
        <v>25</v>
      </c>
      <c r="D106" s="120" t="s">
        <v>26</v>
      </c>
      <c r="E106" s="120"/>
      <c r="F106" s="101">
        <v>82</v>
      </c>
      <c r="H106" s="1172" t="s">
        <v>270</v>
      </c>
      <c r="I106" s="1167" t="s">
        <v>39</v>
      </c>
      <c r="J106" s="1166"/>
      <c r="K106" s="1163">
        <v>72700</v>
      </c>
      <c r="L106" s="1164">
        <v>14700</v>
      </c>
      <c r="M106" s="1164">
        <v>22800</v>
      </c>
      <c r="N106" s="1164">
        <v>15800</v>
      </c>
      <c r="O106" s="1164">
        <v>7100</v>
      </c>
      <c r="P106" s="1164">
        <v>3700</v>
      </c>
      <c r="Q106" s="1164">
        <v>4000</v>
      </c>
      <c r="R106" s="1164">
        <v>1600</v>
      </c>
      <c r="S106" s="1164">
        <v>700</v>
      </c>
      <c r="T106" s="1164">
        <v>100</v>
      </c>
      <c r="U106" s="1164">
        <v>300</v>
      </c>
      <c r="V106" s="1164">
        <v>1900</v>
      </c>
      <c r="W106" s="94"/>
    </row>
    <row r="107" spans="1:23" ht="12" customHeight="1">
      <c r="F107" s="235"/>
      <c r="H107" s="1172" t="s">
        <v>1523</v>
      </c>
      <c r="I107" s="1167" t="s">
        <v>41</v>
      </c>
      <c r="J107" s="1166"/>
      <c r="K107" s="1163"/>
      <c r="L107" s="1164"/>
      <c r="M107" s="1164"/>
      <c r="N107" s="1164"/>
      <c r="O107" s="1164"/>
      <c r="P107" s="1164"/>
      <c r="Q107" s="1164"/>
      <c r="R107" s="1164"/>
      <c r="S107" s="1164"/>
      <c r="T107" s="1164"/>
      <c r="U107" s="1164"/>
      <c r="V107" s="1164"/>
      <c r="W107" s="94"/>
    </row>
    <row r="108" spans="1:23" ht="12" customHeight="1">
      <c r="A108" s="120" t="s">
        <v>263</v>
      </c>
      <c r="B108" s="120" t="s">
        <v>213</v>
      </c>
      <c r="C108" s="120" t="s">
        <v>25</v>
      </c>
      <c r="D108" s="120" t="s">
        <v>26</v>
      </c>
      <c r="E108" s="120"/>
      <c r="F108" s="101">
        <v>83</v>
      </c>
      <c r="H108" s="1172" t="s">
        <v>267</v>
      </c>
      <c r="I108" s="1165" t="s">
        <v>42</v>
      </c>
      <c r="J108" s="1166"/>
      <c r="K108" s="1163">
        <v>60400</v>
      </c>
      <c r="L108" s="1164">
        <v>2800</v>
      </c>
      <c r="M108" s="1164">
        <v>10900</v>
      </c>
      <c r="N108" s="1164">
        <v>21600</v>
      </c>
      <c r="O108" s="1164">
        <v>13500</v>
      </c>
      <c r="P108" s="1164">
        <v>6100</v>
      </c>
      <c r="Q108" s="1164">
        <v>3100</v>
      </c>
      <c r="R108" s="1164">
        <v>1200</v>
      </c>
      <c r="S108" s="1164">
        <v>500</v>
      </c>
      <c r="T108" s="1164">
        <v>400</v>
      </c>
      <c r="U108" s="1164">
        <v>200</v>
      </c>
      <c r="V108" s="1168" t="s">
        <v>34</v>
      </c>
      <c r="W108" s="94"/>
    </row>
    <row r="109" spans="1:23" ht="12" customHeight="1">
      <c r="F109" s="235"/>
      <c r="H109" s="1172" t="s">
        <v>1523</v>
      </c>
      <c r="I109" s="1167" t="s">
        <v>41</v>
      </c>
      <c r="J109" s="1166"/>
      <c r="K109" s="1163"/>
      <c r="L109" s="1164"/>
      <c r="M109" s="1164"/>
      <c r="N109" s="1164"/>
      <c r="O109" s="1164"/>
      <c r="P109" s="1164"/>
      <c r="Q109" s="1164"/>
      <c r="R109" s="1164"/>
      <c r="S109" s="1164"/>
      <c r="T109" s="1164"/>
      <c r="U109" s="1164"/>
      <c r="V109" s="1164"/>
      <c r="W109" s="94"/>
    </row>
    <row r="110" spans="1:23" ht="12" customHeight="1">
      <c r="A110" s="120" t="s">
        <v>263</v>
      </c>
      <c r="B110" s="120" t="s">
        <v>213</v>
      </c>
      <c r="C110" s="120" t="s">
        <v>25</v>
      </c>
      <c r="D110" s="120" t="s">
        <v>26</v>
      </c>
      <c r="E110" s="120"/>
      <c r="F110" s="101">
        <v>84</v>
      </c>
      <c r="H110" s="1172" t="s">
        <v>262</v>
      </c>
      <c r="I110" s="1167" t="s">
        <v>43</v>
      </c>
      <c r="J110" s="1166"/>
      <c r="K110" s="1163">
        <v>288200</v>
      </c>
      <c r="L110" s="1164">
        <v>18100</v>
      </c>
      <c r="M110" s="1164">
        <v>43100</v>
      </c>
      <c r="N110" s="1164">
        <v>60300</v>
      </c>
      <c r="O110" s="1164">
        <v>47000</v>
      </c>
      <c r="P110" s="1164">
        <v>35300</v>
      </c>
      <c r="Q110" s="1164">
        <v>40900</v>
      </c>
      <c r="R110" s="1164">
        <v>27500</v>
      </c>
      <c r="S110" s="1164">
        <v>12200</v>
      </c>
      <c r="T110" s="1164">
        <v>2100</v>
      </c>
      <c r="U110" s="1164">
        <v>1600</v>
      </c>
      <c r="V110" s="1164">
        <v>0</v>
      </c>
      <c r="W110" s="94"/>
    </row>
    <row r="111" spans="1:23" ht="12" customHeight="1">
      <c r="A111" s="120" t="s">
        <v>263</v>
      </c>
      <c r="B111" s="120" t="s">
        <v>213</v>
      </c>
      <c r="C111" s="120" t="s">
        <v>25</v>
      </c>
      <c r="D111" s="120" t="s">
        <v>26</v>
      </c>
      <c r="E111" s="120"/>
      <c r="F111" s="101">
        <v>85</v>
      </c>
      <c r="H111" s="1172" t="s">
        <v>1597</v>
      </c>
      <c r="I111" s="1167" t="s">
        <v>46</v>
      </c>
      <c r="J111" s="1166" t="s">
        <v>454</v>
      </c>
      <c r="K111" s="1163">
        <v>222000</v>
      </c>
      <c r="L111" s="1164">
        <v>24000</v>
      </c>
      <c r="M111" s="1164">
        <v>39300</v>
      </c>
      <c r="N111" s="1164">
        <v>45300</v>
      </c>
      <c r="O111" s="1164">
        <v>36000</v>
      </c>
      <c r="P111" s="1164">
        <v>22800</v>
      </c>
      <c r="Q111" s="1164">
        <v>24600</v>
      </c>
      <c r="R111" s="1164">
        <v>10700</v>
      </c>
      <c r="S111" s="1164">
        <v>2800</v>
      </c>
      <c r="T111" s="1164">
        <v>400</v>
      </c>
      <c r="U111" s="1164">
        <v>300</v>
      </c>
      <c r="V111" s="1164">
        <v>15700</v>
      </c>
      <c r="W111" s="94"/>
    </row>
    <row r="112" spans="1:23" ht="12" customHeight="1">
      <c r="A112" s="120" t="s">
        <v>263</v>
      </c>
      <c r="B112" s="120" t="s">
        <v>213</v>
      </c>
      <c r="C112" s="120" t="s">
        <v>25</v>
      </c>
      <c r="D112" s="120" t="s">
        <v>26</v>
      </c>
      <c r="E112" s="120"/>
      <c r="F112" s="101">
        <v>86</v>
      </c>
      <c r="H112" s="1172" t="s">
        <v>315</v>
      </c>
      <c r="I112" s="1167" t="s">
        <v>28</v>
      </c>
      <c r="J112" s="1166"/>
      <c r="K112" s="1163">
        <v>106900</v>
      </c>
      <c r="L112" s="1164">
        <v>6100</v>
      </c>
      <c r="M112" s="1164">
        <v>16000</v>
      </c>
      <c r="N112" s="1164">
        <v>22600</v>
      </c>
      <c r="O112" s="1164">
        <v>21900</v>
      </c>
      <c r="P112" s="1164">
        <v>14100</v>
      </c>
      <c r="Q112" s="1164">
        <v>16700</v>
      </c>
      <c r="R112" s="1164">
        <v>6500</v>
      </c>
      <c r="S112" s="1164">
        <v>1600</v>
      </c>
      <c r="T112" s="1164">
        <v>300</v>
      </c>
      <c r="U112" s="1164">
        <v>200</v>
      </c>
      <c r="V112" s="1164">
        <v>800</v>
      </c>
      <c r="W112" s="94"/>
    </row>
    <row r="113" spans="1:23" ht="12" customHeight="1">
      <c r="A113" s="120" t="s">
        <v>263</v>
      </c>
      <c r="B113" s="120" t="s">
        <v>213</v>
      </c>
      <c r="C113" s="120" t="s">
        <v>25</v>
      </c>
      <c r="D113" s="120" t="s">
        <v>26</v>
      </c>
      <c r="E113" s="120"/>
      <c r="F113" s="101">
        <v>87</v>
      </c>
      <c r="H113" s="1172" t="s">
        <v>313</v>
      </c>
      <c r="I113" s="1167" t="s">
        <v>29</v>
      </c>
      <c r="J113" s="1166"/>
      <c r="K113" s="1163">
        <v>98800</v>
      </c>
      <c r="L113" s="1164">
        <v>5600</v>
      </c>
      <c r="M113" s="1164">
        <v>14700</v>
      </c>
      <c r="N113" s="1164">
        <v>20900</v>
      </c>
      <c r="O113" s="1164">
        <v>20200</v>
      </c>
      <c r="P113" s="1164">
        <v>13500</v>
      </c>
      <c r="Q113" s="1164">
        <v>15600</v>
      </c>
      <c r="R113" s="1164">
        <v>5700</v>
      </c>
      <c r="S113" s="1164">
        <v>1500</v>
      </c>
      <c r="T113" s="1164">
        <v>300</v>
      </c>
      <c r="U113" s="1164">
        <v>200</v>
      </c>
      <c r="V113" s="1164">
        <v>800</v>
      </c>
      <c r="W113" s="94"/>
    </row>
    <row r="114" spans="1:23" ht="12" customHeight="1">
      <c r="A114" s="120" t="s">
        <v>263</v>
      </c>
      <c r="B114" s="120" t="s">
        <v>213</v>
      </c>
      <c r="C114" s="120" t="s">
        <v>25</v>
      </c>
      <c r="D114" s="120" t="s">
        <v>26</v>
      </c>
      <c r="E114" s="120"/>
      <c r="F114" s="101">
        <v>88</v>
      </c>
      <c r="H114" s="1172" t="s">
        <v>311</v>
      </c>
      <c r="I114" s="1165" t="s">
        <v>30</v>
      </c>
      <c r="J114" s="1166"/>
      <c r="K114" s="1163">
        <v>28300</v>
      </c>
      <c r="L114" s="1164">
        <v>1700</v>
      </c>
      <c r="M114" s="1164">
        <v>4400</v>
      </c>
      <c r="N114" s="1164">
        <v>6400</v>
      </c>
      <c r="O114" s="1164">
        <v>5200</v>
      </c>
      <c r="P114" s="1164">
        <v>3200</v>
      </c>
      <c r="Q114" s="1164">
        <v>4400</v>
      </c>
      <c r="R114" s="1164">
        <v>2200</v>
      </c>
      <c r="S114" s="1164">
        <v>300</v>
      </c>
      <c r="T114" s="1164">
        <v>100</v>
      </c>
      <c r="U114" s="1164">
        <v>100</v>
      </c>
      <c r="V114" s="1164">
        <v>400</v>
      </c>
      <c r="W114" s="94"/>
    </row>
    <row r="115" spans="1:23" ht="12" customHeight="1">
      <c r="A115" s="120" t="s">
        <v>263</v>
      </c>
      <c r="B115" s="120" t="s">
        <v>213</v>
      </c>
      <c r="C115" s="120" t="s">
        <v>25</v>
      </c>
      <c r="D115" s="120" t="s">
        <v>26</v>
      </c>
      <c r="E115" s="120"/>
      <c r="F115" s="101">
        <v>89</v>
      </c>
      <c r="H115" s="1172" t="s">
        <v>309</v>
      </c>
      <c r="I115" s="1167" t="s">
        <v>31</v>
      </c>
      <c r="J115" s="1166"/>
      <c r="K115" s="1163">
        <v>47900</v>
      </c>
      <c r="L115" s="1164">
        <v>900</v>
      </c>
      <c r="M115" s="1164">
        <v>3200</v>
      </c>
      <c r="N115" s="1164">
        <v>8800</v>
      </c>
      <c r="O115" s="1164">
        <v>11700</v>
      </c>
      <c r="P115" s="1164">
        <v>8700</v>
      </c>
      <c r="Q115" s="1164">
        <v>9800</v>
      </c>
      <c r="R115" s="1164">
        <v>3300</v>
      </c>
      <c r="S115" s="1164">
        <v>1100</v>
      </c>
      <c r="T115" s="1164">
        <v>200</v>
      </c>
      <c r="U115" s="1164">
        <v>100</v>
      </c>
      <c r="V115" s="1164">
        <v>200</v>
      </c>
      <c r="W115" s="94"/>
    </row>
    <row r="116" spans="1:23" ht="12" customHeight="1">
      <c r="A116" s="120" t="s">
        <v>263</v>
      </c>
      <c r="B116" s="120" t="s">
        <v>213</v>
      </c>
      <c r="C116" s="120" t="s">
        <v>25</v>
      </c>
      <c r="D116" s="120" t="s">
        <v>26</v>
      </c>
      <c r="E116" s="120"/>
      <c r="F116" s="101">
        <v>90</v>
      </c>
      <c r="H116" s="1172" t="s">
        <v>307</v>
      </c>
      <c r="I116" s="1167" t="s">
        <v>32</v>
      </c>
      <c r="J116" s="1166"/>
      <c r="K116" s="1163">
        <v>47500</v>
      </c>
      <c r="L116" s="1164">
        <v>900</v>
      </c>
      <c r="M116" s="1164">
        <v>3100</v>
      </c>
      <c r="N116" s="1164">
        <v>8700</v>
      </c>
      <c r="O116" s="1164">
        <v>11700</v>
      </c>
      <c r="P116" s="1164">
        <v>8600</v>
      </c>
      <c r="Q116" s="1164">
        <v>9700</v>
      </c>
      <c r="R116" s="1164">
        <v>3300</v>
      </c>
      <c r="S116" s="1164">
        <v>1100</v>
      </c>
      <c r="T116" s="1164">
        <v>200</v>
      </c>
      <c r="U116" s="1164">
        <v>100</v>
      </c>
      <c r="V116" s="1164">
        <v>200</v>
      </c>
      <c r="W116" s="94"/>
    </row>
    <row r="117" spans="1:23" ht="12" customHeight="1">
      <c r="A117" s="120" t="s">
        <v>263</v>
      </c>
      <c r="B117" s="120" t="s">
        <v>213</v>
      </c>
      <c r="C117" s="120" t="s">
        <v>25</v>
      </c>
      <c r="D117" s="120" t="s">
        <v>26</v>
      </c>
      <c r="E117" s="120"/>
      <c r="F117" s="101">
        <v>91</v>
      </c>
      <c r="H117" s="1172" t="s">
        <v>296</v>
      </c>
      <c r="I117" s="1167" t="s">
        <v>33</v>
      </c>
      <c r="J117" s="1166"/>
      <c r="K117" s="1163">
        <v>300</v>
      </c>
      <c r="L117" s="1168" t="s">
        <v>34</v>
      </c>
      <c r="M117" s="1164">
        <v>100</v>
      </c>
      <c r="N117" s="1164">
        <v>100</v>
      </c>
      <c r="O117" s="1164">
        <v>0</v>
      </c>
      <c r="P117" s="1164">
        <v>100</v>
      </c>
      <c r="Q117" s="1164">
        <v>0</v>
      </c>
      <c r="R117" s="1168" t="s">
        <v>34</v>
      </c>
      <c r="S117" s="1168" t="s">
        <v>34</v>
      </c>
      <c r="T117" s="1168" t="s">
        <v>34</v>
      </c>
      <c r="U117" s="1168" t="s">
        <v>34</v>
      </c>
      <c r="V117" s="1168" t="s">
        <v>34</v>
      </c>
      <c r="W117" s="94"/>
    </row>
    <row r="118" spans="1:23" ht="12" customHeight="1">
      <c r="A118" s="120" t="s">
        <v>263</v>
      </c>
      <c r="B118" s="120" t="s">
        <v>213</v>
      </c>
      <c r="C118" s="120" t="s">
        <v>25</v>
      </c>
      <c r="D118" s="120" t="s">
        <v>26</v>
      </c>
      <c r="E118" s="120"/>
      <c r="F118" s="101">
        <v>92</v>
      </c>
      <c r="H118" s="1172" t="s">
        <v>304</v>
      </c>
      <c r="I118" s="1167" t="s">
        <v>1580</v>
      </c>
      <c r="J118" s="1166"/>
      <c r="K118" s="1163">
        <v>2300</v>
      </c>
      <c r="L118" s="1164">
        <v>100</v>
      </c>
      <c r="M118" s="1164">
        <v>400</v>
      </c>
      <c r="N118" s="1164">
        <v>600</v>
      </c>
      <c r="O118" s="1164">
        <v>600</v>
      </c>
      <c r="P118" s="1164">
        <v>200</v>
      </c>
      <c r="Q118" s="1164">
        <v>200</v>
      </c>
      <c r="R118" s="1164">
        <v>0</v>
      </c>
      <c r="S118" s="1164">
        <v>100</v>
      </c>
      <c r="T118" s="1168" t="s">
        <v>34</v>
      </c>
      <c r="U118" s="1164">
        <v>0</v>
      </c>
      <c r="V118" s="1164">
        <v>0</v>
      </c>
      <c r="W118" s="94"/>
    </row>
    <row r="119" spans="1:23" ht="12" customHeight="1">
      <c r="A119" s="120" t="s">
        <v>263</v>
      </c>
      <c r="B119" s="120" t="s">
        <v>213</v>
      </c>
      <c r="C119" s="120" t="s">
        <v>25</v>
      </c>
      <c r="D119" s="120" t="s">
        <v>26</v>
      </c>
      <c r="E119" s="120"/>
      <c r="F119" s="101">
        <v>93</v>
      </c>
      <c r="H119" s="1172" t="s">
        <v>302</v>
      </c>
      <c r="I119" s="1167" t="s">
        <v>1581</v>
      </c>
      <c r="J119" s="1166"/>
      <c r="K119" s="1163">
        <v>2000</v>
      </c>
      <c r="L119" s="1164">
        <v>100</v>
      </c>
      <c r="M119" s="1164">
        <v>400</v>
      </c>
      <c r="N119" s="1164">
        <v>500</v>
      </c>
      <c r="O119" s="1164">
        <v>500</v>
      </c>
      <c r="P119" s="1164">
        <v>200</v>
      </c>
      <c r="Q119" s="1164">
        <v>200</v>
      </c>
      <c r="R119" s="1164">
        <v>0</v>
      </c>
      <c r="S119" s="1164">
        <v>100</v>
      </c>
      <c r="T119" s="1168" t="s">
        <v>34</v>
      </c>
      <c r="U119" s="1164">
        <v>0</v>
      </c>
      <c r="V119" s="1164">
        <v>0</v>
      </c>
      <c r="W119" s="94"/>
    </row>
    <row r="120" spans="1:23" ht="12" customHeight="1">
      <c r="A120" s="120" t="s">
        <v>263</v>
      </c>
      <c r="B120" s="120" t="s">
        <v>213</v>
      </c>
      <c r="C120" s="120" t="s">
        <v>25</v>
      </c>
      <c r="D120" s="120" t="s">
        <v>26</v>
      </c>
      <c r="E120" s="120"/>
      <c r="F120" s="101">
        <v>94</v>
      </c>
      <c r="H120" s="1172" t="s">
        <v>296</v>
      </c>
      <c r="I120" s="1167" t="s">
        <v>33</v>
      </c>
      <c r="J120" s="1166"/>
      <c r="K120" s="1163">
        <v>300</v>
      </c>
      <c r="L120" s="1168" t="s">
        <v>34</v>
      </c>
      <c r="M120" s="1164">
        <v>100</v>
      </c>
      <c r="N120" s="1164">
        <v>100</v>
      </c>
      <c r="O120" s="1164">
        <v>200</v>
      </c>
      <c r="P120" s="1168" t="s">
        <v>34</v>
      </c>
      <c r="Q120" s="1164">
        <v>0</v>
      </c>
      <c r="R120" s="1168" t="s">
        <v>34</v>
      </c>
      <c r="S120" s="1168" t="s">
        <v>34</v>
      </c>
      <c r="T120" s="1168" t="s">
        <v>34</v>
      </c>
      <c r="U120" s="1168" t="s">
        <v>34</v>
      </c>
      <c r="V120" s="1168" t="s">
        <v>34</v>
      </c>
      <c r="W120" s="94"/>
    </row>
    <row r="121" spans="1:23" ht="12" customHeight="1">
      <c r="A121" s="120" t="s">
        <v>263</v>
      </c>
      <c r="B121" s="120" t="s">
        <v>213</v>
      </c>
      <c r="C121" s="120" t="s">
        <v>25</v>
      </c>
      <c r="D121" s="120" t="s">
        <v>26</v>
      </c>
      <c r="E121" s="120"/>
      <c r="F121" s="101">
        <v>95</v>
      </c>
      <c r="H121" s="1172" t="s">
        <v>300</v>
      </c>
      <c r="I121" s="1167" t="s">
        <v>1582</v>
      </c>
      <c r="J121" s="1166"/>
      <c r="K121" s="1163">
        <v>20400</v>
      </c>
      <c r="L121" s="1164">
        <v>3000</v>
      </c>
      <c r="M121" s="1164">
        <v>6700</v>
      </c>
      <c r="N121" s="1164">
        <v>5000</v>
      </c>
      <c r="O121" s="1164">
        <v>2700</v>
      </c>
      <c r="P121" s="1164">
        <v>1400</v>
      </c>
      <c r="Q121" s="1164">
        <v>1200</v>
      </c>
      <c r="R121" s="1164">
        <v>200</v>
      </c>
      <c r="S121" s="1164">
        <v>0</v>
      </c>
      <c r="T121" s="1168" t="s">
        <v>34</v>
      </c>
      <c r="U121" s="1164">
        <v>0</v>
      </c>
      <c r="V121" s="1164">
        <v>200</v>
      </c>
      <c r="W121" s="94"/>
    </row>
    <row r="122" spans="1:23" ht="12" customHeight="1">
      <c r="A122" s="120" t="s">
        <v>263</v>
      </c>
      <c r="B122" s="120" t="s">
        <v>213</v>
      </c>
      <c r="C122" s="120" t="s">
        <v>25</v>
      </c>
      <c r="D122" s="120" t="s">
        <v>26</v>
      </c>
      <c r="E122" s="120"/>
      <c r="F122" s="101">
        <v>96</v>
      </c>
      <c r="H122" s="1172" t="s">
        <v>298</v>
      </c>
      <c r="I122" s="1167" t="s">
        <v>1583</v>
      </c>
      <c r="J122" s="1166"/>
      <c r="K122" s="1163">
        <v>16500</v>
      </c>
      <c r="L122" s="1164">
        <v>2500</v>
      </c>
      <c r="M122" s="1164">
        <v>5800</v>
      </c>
      <c r="N122" s="1164">
        <v>3800</v>
      </c>
      <c r="O122" s="1164">
        <v>2100</v>
      </c>
      <c r="P122" s="1164">
        <v>900</v>
      </c>
      <c r="Q122" s="1164">
        <v>900</v>
      </c>
      <c r="R122" s="1164">
        <v>200</v>
      </c>
      <c r="S122" s="1164">
        <v>0</v>
      </c>
      <c r="T122" s="1168" t="s">
        <v>34</v>
      </c>
      <c r="U122" s="1168" t="s">
        <v>34</v>
      </c>
      <c r="V122" s="1164">
        <v>200</v>
      </c>
      <c r="W122" s="94"/>
    </row>
    <row r="123" spans="1:23" ht="12" customHeight="1">
      <c r="A123" s="120" t="s">
        <v>263</v>
      </c>
      <c r="B123" s="120" t="s">
        <v>213</v>
      </c>
      <c r="C123" s="120" t="s">
        <v>25</v>
      </c>
      <c r="D123" s="120" t="s">
        <v>26</v>
      </c>
      <c r="E123" s="120"/>
      <c r="F123" s="101">
        <v>97</v>
      </c>
      <c r="H123" s="1172" t="s">
        <v>296</v>
      </c>
      <c r="I123" s="1167" t="s">
        <v>33</v>
      </c>
      <c r="J123" s="1166"/>
      <c r="K123" s="1163">
        <v>3900</v>
      </c>
      <c r="L123" s="1164">
        <v>500</v>
      </c>
      <c r="M123" s="1164">
        <v>900</v>
      </c>
      <c r="N123" s="1164">
        <v>1200</v>
      </c>
      <c r="O123" s="1164">
        <v>600</v>
      </c>
      <c r="P123" s="1164">
        <v>500</v>
      </c>
      <c r="Q123" s="1164">
        <v>300</v>
      </c>
      <c r="R123" s="1164">
        <v>0</v>
      </c>
      <c r="S123" s="1168" t="s">
        <v>34</v>
      </c>
      <c r="T123" s="1168" t="s">
        <v>34</v>
      </c>
      <c r="U123" s="1164">
        <v>0</v>
      </c>
      <c r="V123" s="1168" t="s">
        <v>34</v>
      </c>
      <c r="W123" s="94"/>
    </row>
    <row r="124" spans="1:23" ht="12" customHeight="1">
      <c r="A124" s="120" t="s">
        <v>263</v>
      </c>
      <c r="B124" s="120" t="s">
        <v>213</v>
      </c>
      <c r="C124" s="120" t="s">
        <v>25</v>
      </c>
      <c r="D124" s="120" t="s">
        <v>26</v>
      </c>
      <c r="E124" s="120"/>
      <c r="F124" s="101">
        <v>98</v>
      </c>
      <c r="H124" s="1172" t="s">
        <v>294</v>
      </c>
      <c r="I124" s="1167" t="s">
        <v>37</v>
      </c>
      <c r="J124" s="1166"/>
      <c r="K124" s="1163">
        <v>8100</v>
      </c>
      <c r="L124" s="1164">
        <v>500</v>
      </c>
      <c r="M124" s="1164">
        <v>1300</v>
      </c>
      <c r="N124" s="1164">
        <v>1700</v>
      </c>
      <c r="O124" s="1164">
        <v>1700</v>
      </c>
      <c r="P124" s="1164">
        <v>700</v>
      </c>
      <c r="Q124" s="1164">
        <v>1100</v>
      </c>
      <c r="R124" s="1164">
        <v>800</v>
      </c>
      <c r="S124" s="1164">
        <v>100</v>
      </c>
      <c r="T124" s="1164">
        <v>0</v>
      </c>
      <c r="U124" s="1164">
        <v>100</v>
      </c>
      <c r="V124" s="1164">
        <v>100</v>
      </c>
      <c r="W124" s="94"/>
    </row>
    <row r="125" spans="1:23" ht="12" customHeight="1">
      <c r="A125" s="120" t="s">
        <v>263</v>
      </c>
      <c r="B125" s="120" t="s">
        <v>213</v>
      </c>
      <c r="C125" s="120" t="s">
        <v>25</v>
      </c>
      <c r="D125" s="120" t="s">
        <v>26</v>
      </c>
      <c r="E125" s="120"/>
      <c r="F125" s="101">
        <v>99</v>
      </c>
      <c r="H125" s="1172" t="s">
        <v>292</v>
      </c>
      <c r="I125" s="1167" t="s">
        <v>1584</v>
      </c>
      <c r="J125" s="1166"/>
      <c r="K125" s="1163">
        <v>300</v>
      </c>
      <c r="L125" s="1168" t="s">
        <v>34</v>
      </c>
      <c r="M125" s="1164">
        <v>0</v>
      </c>
      <c r="N125" s="1164">
        <v>0</v>
      </c>
      <c r="O125" s="1164">
        <v>0</v>
      </c>
      <c r="P125" s="1164">
        <v>0</v>
      </c>
      <c r="Q125" s="1164">
        <v>100</v>
      </c>
      <c r="R125" s="1164">
        <v>0</v>
      </c>
      <c r="S125" s="1168" t="s">
        <v>34</v>
      </c>
      <c r="T125" s="1168" t="s">
        <v>34</v>
      </c>
      <c r="U125" s="1168" t="s">
        <v>34</v>
      </c>
      <c r="V125" s="1164">
        <v>0</v>
      </c>
      <c r="W125" s="94"/>
    </row>
    <row r="126" spans="1:23" ht="12" customHeight="1">
      <c r="A126" s="120" t="s">
        <v>263</v>
      </c>
      <c r="B126" s="120" t="s">
        <v>213</v>
      </c>
      <c r="C126" s="120" t="s">
        <v>25</v>
      </c>
      <c r="D126" s="120" t="s">
        <v>26</v>
      </c>
      <c r="E126" s="120"/>
      <c r="F126" s="101">
        <v>100</v>
      </c>
      <c r="H126" s="1172" t="s">
        <v>290</v>
      </c>
      <c r="I126" s="1167" t="s">
        <v>1585</v>
      </c>
      <c r="J126" s="1166"/>
      <c r="K126" s="1163">
        <v>1500</v>
      </c>
      <c r="L126" s="1164">
        <v>0</v>
      </c>
      <c r="M126" s="1164">
        <v>200</v>
      </c>
      <c r="N126" s="1164">
        <v>400</v>
      </c>
      <c r="O126" s="1164">
        <v>400</v>
      </c>
      <c r="P126" s="1164">
        <v>100</v>
      </c>
      <c r="Q126" s="1164">
        <v>200</v>
      </c>
      <c r="R126" s="1164">
        <v>200</v>
      </c>
      <c r="S126" s="1168" t="s">
        <v>34</v>
      </c>
      <c r="T126" s="1168" t="s">
        <v>34</v>
      </c>
      <c r="U126" s="1164">
        <v>0</v>
      </c>
      <c r="V126" s="1168" t="s">
        <v>34</v>
      </c>
      <c r="W126" s="94"/>
    </row>
    <row r="127" spans="1:23" ht="12" customHeight="1">
      <c r="A127" s="120" t="s">
        <v>263</v>
      </c>
      <c r="B127" s="120" t="s">
        <v>213</v>
      </c>
      <c r="C127" s="120" t="s">
        <v>25</v>
      </c>
      <c r="D127" s="120" t="s">
        <v>26</v>
      </c>
      <c r="E127" s="120"/>
      <c r="F127" s="101">
        <v>101</v>
      </c>
      <c r="H127" s="1172" t="s">
        <v>1586</v>
      </c>
      <c r="I127" s="1165" t="s">
        <v>1587</v>
      </c>
      <c r="J127" s="1166"/>
      <c r="K127" s="1163">
        <v>400</v>
      </c>
      <c r="L127" s="1168" t="s">
        <v>34</v>
      </c>
      <c r="M127" s="1168" t="s">
        <v>34</v>
      </c>
      <c r="N127" s="1164">
        <v>0</v>
      </c>
      <c r="O127" s="1164">
        <v>100</v>
      </c>
      <c r="P127" s="1164">
        <v>100</v>
      </c>
      <c r="Q127" s="1164">
        <v>100</v>
      </c>
      <c r="R127" s="1164">
        <v>0</v>
      </c>
      <c r="S127" s="1164">
        <v>0</v>
      </c>
      <c r="T127" s="1164">
        <v>0</v>
      </c>
      <c r="U127" s="1168" t="s">
        <v>34</v>
      </c>
      <c r="V127" s="1168" t="s">
        <v>34</v>
      </c>
      <c r="W127" s="94"/>
    </row>
    <row r="128" spans="1:23" ht="12" customHeight="1">
      <c r="A128" s="120" t="s">
        <v>263</v>
      </c>
      <c r="B128" s="120" t="s">
        <v>213</v>
      </c>
      <c r="C128" s="120" t="s">
        <v>25</v>
      </c>
      <c r="D128" s="120" t="s">
        <v>26</v>
      </c>
      <c r="E128" s="120"/>
      <c r="F128" s="101">
        <v>102</v>
      </c>
      <c r="H128" s="1172" t="s">
        <v>286</v>
      </c>
      <c r="I128" s="1167" t="s">
        <v>1588</v>
      </c>
      <c r="J128" s="1166"/>
      <c r="K128" s="1163">
        <v>1400</v>
      </c>
      <c r="L128" s="1164">
        <v>100</v>
      </c>
      <c r="M128" s="1164">
        <v>100</v>
      </c>
      <c r="N128" s="1164">
        <v>200</v>
      </c>
      <c r="O128" s="1164">
        <v>300</v>
      </c>
      <c r="P128" s="1164">
        <v>100</v>
      </c>
      <c r="Q128" s="1164">
        <v>300</v>
      </c>
      <c r="R128" s="1164">
        <v>300</v>
      </c>
      <c r="S128" s="1164">
        <v>0</v>
      </c>
      <c r="T128" s="1164">
        <v>0</v>
      </c>
      <c r="U128" s="1164">
        <v>0</v>
      </c>
      <c r="V128" s="1168" t="s">
        <v>34</v>
      </c>
      <c r="W128" s="94"/>
    </row>
    <row r="129" spans="1:24" ht="12" customHeight="1">
      <c r="A129" s="120" t="s">
        <v>263</v>
      </c>
      <c r="B129" s="120" t="s">
        <v>213</v>
      </c>
      <c r="C129" s="120" t="s">
        <v>25</v>
      </c>
      <c r="D129" s="120" t="s">
        <v>26</v>
      </c>
      <c r="E129" s="120"/>
      <c r="F129" s="101">
        <v>103</v>
      </c>
      <c r="H129" s="1172" t="s">
        <v>284</v>
      </c>
      <c r="I129" s="1167" t="s">
        <v>1589</v>
      </c>
      <c r="J129" s="1166"/>
      <c r="K129" s="1163">
        <v>100</v>
      </c>
      <c r="L129" s="1164">
        <v>0</v>
      </c>
      <c r="M129" s="1164">
        <v>0</v>
      </c>
      <c r="N129" s="1164">
        <v>100</v>
      </c>
      <c r="O129" s="1164">
        <v>0</v>
      </c>
      <c r="P129" s="1168" t="s">
        <v>34</v>
      </c>
      <c r="Q129" s="1164">
        <v>0</v>
      </c>
      <c r="R129" s="1168" t="s">
        <v>34</v>
      </c>
      <c r="S129" s="1168" t="s">
        <v>34</v>
      </c>
      <c r="T129" s="1168" t="s">
        <v>34</v>
      </c>
      <c r="U129" s="1168" t="s">
        <v>34</v>
      </c>
      <c r="V129" s="1168" t="s">
        <v>34</v>
      </c>
      <c r="W129" s="94"/>
    </row>
    <row r="130" spans="1:24" ht="12" customHeight="1">
      <c r="A130" s="120" t="s">
        <v>263</v>
      </c>
      <c r="B130" s="120" t="s">
        <v>213</v>
      </c>
      <c r="C130" s="120" t="s">
        <v>25</v>
      </c>
      <c r="D130" s="120" t="s">
        <v>26</v>
      </c>
      <c r="E130" s="120"/>
      <c r="F130" s="101">
        <v>104</v>
      </c>
      <c r="H130" s="1172" t="s">
        <v>282</v>
      </c>
      <c r="I130" s="1167" t="s">
        <v>1590</v>
      </c>
      <c r="J130" s="1166"/>
      <c r="K130" s="1163">
        <v>800</v>
      </c>
      <c r="L130" s="1168" t="s">
        <v>34</v>
      </c>
      <c r="M130" s="1164">
        <v>200</v>
      </c>
      <c r="N130" s="1164">
        <v>200</v>
      </c>
      <c r="O130" s="1164">
        <v>100</v>
      </c>
      <c r="P130" s="1164">
        <v>100</v>
      </c>
      <c r="Q130" s="1164">
        <v>100</v>
      </c>
      <c r="R130" s="1164">
        <v>100</v>
      </c>
      <c r="S130" s="1164">
        <v>0</v>
      </c>
      <c r="T130" s="1168" t="s">
        <v>34</v>
      </c>
      <c r="U130" s="1168" t="s">
        <v>34</v>
      </c>
      <c r="V130" s="1168" t="s">
        <v>34</v>
      </c>
      <c r="W130" s="94"/>
    </row>
    <row r="131" spans="1:24" s="288" customFormat="1" ht="12" customHeight="1">
      <c r="A131" s="164" t="s">
        <v>263</v>
      </c>
      <c r="B131" s="164" t="s">
        <v>213</v>
      </c>
      <c r="C131" s="164" t="s">
        <v>25</v>
      </c>
      <c r="D131" s="164" t="s">
        <v>26</v>
      </c>
      <c r="E131" s="164"/>
      <c r="F131" s="289">
        <v>105</v>
      </c>
      <c r="G131" s="237"/>
      <c r="H131" s="1172" t="s">
        <v>280</v>
      </c>
      <c r="I131" s="1165" t="s">
        <v>1591</v>
      </c>
      <c r="J131" s="1166"/>
      <c r="K131" s="1163">
        <v>300</v>
      </c>
      <c r="L131" s="1168" t="s">
        <v>34</v>
      </c>
      <c r="M131" s="1164">
        <v>0</v>
      </c>
      <c r="N131" s="1164">
        <v>100</v>
      </c>
      <c r="O131" s="1164">
        <v>100</v>
      </c>
      <c r="P131" s="1168" t="s">
        <v>34</v>
      </c>
      <c r="Q131" s="1164">
        <v>0</v>
      </c>
      <c r="R131" s="1164">
        <v>0</v>
      </c>
      <c r="S131" s="1168" t="s">
        <v>34</v>
      </c>
      <c r="T131" s="1168" t="s">
        <v>34</v>
      </c>
      <c r="U131" s="1164">
        <v>0</v>
      </c>
      <c r="V131" s="1168" t="s">
        <v>34</v>
      </c>
      <c r="W131" s="237"/>
    </row>
    <row r="132" spans="1:24" ht="12" customHeight="1">
      <c r="A132" s="120" t="s">
        <v>263</v>
      </c>
      <c r="B132" s="120" t="s">
        <v>213</v>
      </c>
      <c r="C132" s="120" t="s">
        <v>25</v>
      </c>
      <c r="D132" s="120" t="s">
        <v>26</v>
      </c>
      <c r="E132" s="120"/>
      <c r="F132" s="101">
        <v>106</v>
      </c>
      <c r="H132" s="1172" t="s">
        <v>278</v>
      </c>
      <c r="I132" s="1167" t="s">
        <v>1592</v>
      </c>
      <c r="J132" s="1166"/>
      <c r="K132" s="1163">
        <v>300</v>
      </c>
      <c r="L132" s="1164">
        <v>0</v>
      </c>
      <c r="M132" s="1168" t="s">
        <v>34</v>
      </c>
      <c r="N132" s="1164">
        <v>0</v>
      </c>
      <c r="O132" s="1164">
        <v>100</v>
      </c>
      <c r="P132" s="1164">
        <v>0</v>
      </c>
      <c r="Q132" s="1164">
        <v>0</v>
      </c>
      <c r="R132" s="1164">
        <v>100</v>
      </c>
      <c r="S132" s="1164">
        <v>0</v>
      </c>
      <c r="T132" s="1168" t="s">
        <v>34</v>
      </c>
      <c r="U132" s="1168" t="s">
        <v>34</v>
      </c>
      <c r="V132" s="1168" t="s">
        <v>34</v>
      </c>
      <c r="W132" s="94"/>
    </row>
    <row r="133" spans="1:24" ht="12" customHeight="1">
      <c r="A133" s="120" t="s">
        <v>263</v>
      </c>
      <c r="B133" s="120" t="s">
        <v>213</v>
      </c>
      <c r="C133" s="120" t="s">
        <v>25</v>
      </c>
      <c r="D133" s="120" t="s">
        <v>26</v>
      </c>
      <c r="E133" s="120"/>
      <c r="F133" s="101">
        <v>107</v>
      </c>
      <c r="H133" s="1172" t="s">
        <v>276</v>
      </c>
      <c r="I133" s="1167" t="s">
        <v>1593</v>
      </c>
      <c r="J133" s="1166"/>
      <c r="K133" s="1163">
        <v>900</v>
      </c>
      <c r="L133" s="1164">
        <v>200</v>
      </c>
      <c r="M133" s="1164">
        <v>300</v>
      </c>
      <c r="N133" s="1164">
        <v>200</v>
      </c>
      <c r="O133" s="1164">
        <v>100</v>
      </c>
      <c r="P133" s="1164">
        <v>100</v>
      </c>
      <c r="Q133" s="1168" t="s">
        <v>34</v>
      </c>
      <c r="R133" s="1168" t="s">
        <v>34</v>
      </c>
      <c r="S133" s="1168" t="s">
        <v>34</v>
      </c>
      <c r="T133" s="1168" t="s">
        <v>34</v>
      </c>
      <c r="U133" s="1168" t="s">
        <v>34</v>
      </c>
      <c r="V133" s="1168" t="s">
        <v>34</v>
      </c>
      <c r="W133" s="94"/>
    </row>
    <row r="134" spans="1:24" ht="12" customHeight="1">
      <c r="A134" s="120" t="s">
        <v>263</v>
      </c>
      <c r="B134" s="120" t="s">
        <v>213</v>
      </c>
      <c r="C134" s="120" t="s">
        <v>25</v>
      </c>
      <c r="D134" s="120" t="s">
        <v>26</v>
      </c>
      <c r="E134" s="120"/>
      <c r="F134" s="101">
        <v>108</v>
      </c>
      <c r="H134" s="1172" t="s">
        <v>274</v>
      </c>
      <c r="I134" s="1167" t="s">
        <v>1594</v>
      </c>
      <c r="J134" s="1166"/>
      <c r="K134" s="1163">
        <v>2100</v>
      </c>
      <c r="L134" s="1164">
        <v>200</v>
      </c>
      <c r="M134" s="1164">
        <v>600</v>
      </c>
      <c r="N134" s="1164">
        <v>400</v>
      </c>
      <c r="O134" s="1164">
        <v>400</v>
      </c>
      <c r="P134" s="1164">
        <v>100</v>
      </c>
      <c r="Q134" s="1164">
        <v>200</v>
      </c>
      <c r="R134" s="1164">
        <v>0</v>
      </c>
      <c r="S134" s="1164">
        <v>0</v>
      </c>
      <c r="T134" s="1168" t="s">
        <v>34</v>
      </c>
      <c r="U134" s="1168" t="s">
        <v>34</v>
      </c>
      <c r="V134" s="1164">
        <v>0</v>
      </c>
      <c r="W134" s="94"/>
    </row>
    <row r="135" spans="1:24" s="173" customFormat="1" ht="12" customHeight="1">
      <c r="A135" s="168" t="s">
        <v>263</v>
      </c>
      <c r="B135" s="168" t="s">
        <v>213</v>
      </c>
      <c r="C135" s="168" t="s">
        <v>25</v>
      </c>
      <c r="D135" s="168" t="s">
        <v>26</v>
      </c>
      <c r="E135" s="168"/>
      <c r="F135" s="169">
        <v>109</v>
      </c>
      <c r="G135" s="170"/>
      <c r="H135" s="1172" t="s">
        <v>272</v>
      </c>
      <c r="I135" s="1167" t="s">
        <v>38</v>
      </c>
      <c r="J135" s="1166"/>
      <c r="K135" s="1163">
        <v>2600</v>
      </c>
      <c r="L135" s="1164">
        <v>100</v>
      </c>
      <c r="M135" s="1164">
        <v>400</v>
      </c>
      <c r="N135" s="1164">
        <v>700</v>
      </c>
      <c r="O135" s="1164">
        <v>500</v>
      </c>
      <c r="P135" s="1164">
        <v>400</v>
      </c>
      <c r="Q135" s="1164">
        <v>200</v>
      </c>
      <c r="R135" s="1164">
        <v>200</v>
      </c>
      <c r="S135" s="1164">
        <v>0</v>
      </c>
      <c r="T135" s="1168" t="s">
        <v>34</v>
      </c>
      <c r="U135" s="1168" t="s">
        <v>34</v>
      </c>
      <c r="V135" s="1168" t="s">
        <v>34</v>
      </c>
      <c r="W135" s="171"/>
      <c r="X135" s="172"/>
    </row>
    <row r="136" spans="1:24" s="173" customFormat="1" ht="12" customHeight="1">
      <c r="A136" s="168" t="s">
        <v>263</v>
      </c>
      <c r="B136" s="168" t="s">
        <v>213</v>
      </c>
      <c r="C136" s="168" t="s">
        <v>25</v>
      </c>
      <c r="D136" s="168" t="s">
        <v>26</v>
      </c>
      <c r="E136" s="168"/>
      <c r="F136" s="169">
        <v>110</v>
      </c>
      <c r="G136" s="170"/>
      <c r="H136" s="1172" t="s">
        <v>270</v>
      </c>
      <c r="I136" s="1167" t="s">
        <v>39</v>
      </c>
      <c r="J136" s="1166"/>
      <c r="K136" s="1163">
        <v>109700</v>
      </c>
      <c r="L136" s="1164">
        <v>17700</v>
      </c>
      <c r="M136" s="1164">
        <v>22900</v>
      </c>
      <c r="N136" s="1164">
        <v>21900</v>
      </c>
      <c r="O136" s="1164">
        <v>13500</v>
      </c>
      <c r="P136" s="1164">
        <v>8200</v>
      </c>
      <c r="Q136" s="1164">
        <v>7700</v>
      </c>
      <c r="R136" s="1164">
        <v>4000</v>
      </c>
      <c r="S136" s="1164">
        <v>1100</v>
      </c>
      <c r="T136" s="1164">
        <v>100</v>
      </c>
      <c r="U136" s="1164">
        <v>100</v>
      </c>
      <c r="V136" s="1164">
        <v>12400</v>
      </c>
      <c r="W136" s="171"/>
      <c r="X136" s="172"/>
    </row>
    <row r="137" spans="1:24" s="173" customFormat="1" ht="12" customHeight="1">
      <c r="A137" s="168"/>
      <c r="B137" s="168"/>
      <c r="C137" s="168"/>
      <c r="D137" s="168"/>
      <c r="E137" s="168"/>
      <c r="F137" s="287"/>
      <c r="G137" s="170"/>
      <c r="H137" s="1172" t="s">
        <v>1523</v>
      </c>
      <c r="I137" s="1167" t="s">
        <v>41</v>
      </c>
      <c r="J137" s="1166"/>
      <c r="K137" s="1163"/>
      <c r="L137" s="1164"/>
      <c r="M137" s="1164"/>
      <c r="N137" s="1164"/>
      <c r="O137" s="1164"/>
      <c r="P137" s="1164"/>
      <c r="Q137" s="1164"/>
      <c r="R137" s="1164"/>
      <c r="S137" s="1164"/>
      <c r="T137" s="1164"/>
      <c r="U137" s="1164"/>
      <c r="V137" s="1164"/>
      <c r="W137" s="171"/>
      <c r="X137" s="172"/>
    </row>
    <row r="138" spans="1:24" s="173" customFormat="1" ht="12" customHeight="1">
      <c r="A138" s="168" t="s">
        <v>263</v>
      </c>
      <c r="B138" s="168" t="s">
        <v>213</v>
      </c>
      <c r="C138" s="168" t="s">
        <v>25</v>
      </c>
      <c r="D138" s="168" t="s">
        <v>26</v>
      </c>
      <c r="E138" s="168"/>
      <c r="F138" s="169">
        <v>111</v>
      </c>
      <c r="G138" s="170"/>
      <c r="H138" s="1172" t="s">
        <v>267</v>
      </c>
      <c r="I138" s="1165" t="s">
        <v>42</v>
      </c>
      <c r="J138" s="1166"/>
      <c r="K138" s="1163">
        <v>7900</v>
      </c>
      <c r="L138" s="1164">
        <v>900</v>
      </c>
      <c r="M138" s="1164">
        <v>3000</v>
      </c>
      <c r="N138" s="1164">
        <v>2400</v>
      </c>
      <c r="O138" s="1164">
        <v>1100</v>
      </c>
      <c r="P138" s="1164">
        <v>300</v>
      </c>
      <c r="Q138" s="1164">
        <v>200</v>
      </c>
      <c r="R138" s="1164">
        <v>0</v>
      </c>
      <c r="S138" s="1168" t="s">
        <v>34</v>
      </c>
      <c r="T138" s="1168" t="s">
        <v>34</v>
      </c>
      <c r="U138" s="1164">
        <v>0</v>
      </c>
      <c r="V138" s="1168" t="s">
        <v>34</v>
      </c>
      <c r="W138" s="171"/>
      <c r="X138" s="172"/>
    </row>
    <row r="139" spans="1:24" s="173" customFormat="1" ht="12" customHeight="1">
      <c r="A139" s="168"/>
      <c r="B139" s="168"/>
      <c r="C139" s="168"/>
      <c r="D139" s="168"/>
      <c r="E139" s="168"/>
      <c r="F139" s="287"/>
      <c r="G139" s="170"/>
      <c r="H139" s="1172" t="s">
        <v>1523</v>
      </c>
      <c r="I139" s="1167" t="s">
        <v>41</v>
      </c>
      <c r="J139" s="1166"/>
      <c r="K139" s="1163"/>
      <c r="L139" s="1164"/>
      <c r="M139" s="1164"/>
      <c r="N139" s="1164"/>
      <c r="O139" s="1164"/>
      <c r="P139" s="1164"/>
      <c r="Q139" s="1164"/>
      <c r="R139" s="1164"/>
      <c r="S139" s="1164"/>
      <c r="T139" s="1164"/>
      <c r="U139" s="1164"/>
      <c r="V139" s="1164"/>
      <c r="W139" s="171"/>
      <c r="X139" s="172"/>
    </row>
    <row r="140" spans="1:24" ht="12" customHeight="1">
      <c r="A140" s="120" t="s">
        <v>263</v>
      </c>
      <c r="B140" s="120" t="s">
        <v>213</v>
      </c>
      <c r="C140" s="120" t="s">
        <v>25</v>
      </c>
      <c r="D140" s="120" t="s">
        <v>26</v>
      </c>
      <c r="E140" s="120"/>
      <c r="F140" s="101">
        <v>112</v>
      </c>
      <c r="H140" s="1172" t="s">
        <v>262</v>
      </c>
      <c r="I140" s="1167" t="s">
        <v>43</v>
      </c>
      <c r="J140" s="1166"/>
      <c r="K140" s="1163">
        <v>41000</v>
      </c>
      <c r="L140" s="1164">
        <v>9400</v>
      </c>
      <c r="M140" s="1164">
        <v>13900</v>
      </c>
      <c r="N140" s="1164">
        <v>8100</v>
      </c>
      <c r="O140" s="1164">
        <v>4700</v>
      </c>
      <c r="P140" s="1164">
        <v>1800</v>
      </c>
      <c r="Q140" s="1164">
        <v>1800</v>
      </c>
      <c r="R140" s="1164">
        <v>900</v>
      </c>
      <c r="S140" s="1164">
        <v>100</v>
      </c>
      <c r="T140" s="1164">
        <v>100</v>
      </c>
      <c r="U140" s="1164">
        <v>100</v>
      </c>
      <c r="V140" s="1164">
        <v>0</v>
      </c>
      <c r="W140" s="94"/>
    </row>
    <row r="141" spans="1:24" ht="12" customHeight="1">
      <c r="A141" s="120" t="s">
        <v>263</v>
      </c>
      <c r="B141" s="120" t="s">
        <v>213</v>
      </c>
      <c r="C141" s="120" t="s">
        <v>25</v>
      </c>
      <c r="D141" s="120" t="s">
        <v>26</v>
      </c>
      <c r="E141" s="120"/>
      <c r="F141" s="101">
        <v>113</v>
      </c>
      <c r="H141" s="1172" t="s">
        <v>1598</v>
      </c>
      <c r="I141" s="1167" t="s">
        <v>47</v>
      </c>
      <c r="J141" s="1166" t="s">
        <v>454</v>
      </c>
      <c r="K141" s="1163">
        <v>36700</v>
      </c>
      <c r="L141" s="1164">
        <v>7100</v>
      </c>
      <c r="M141" s="1164">
        <v>10300</v>
      </c>
      <c r="N141" s="1164">
        <v>7600</v>
      </c>
      <c r="O141" s="1164">
        <v>5900</v>
      </c>
      <c r="P141" s="1164">
        <v>2200</v>
      </c>
      <c r="Q141" s="1164">
        <v>1700</v>
      </c>
      <c r="R141" s="1164">
        <v>600</v>
      </c>
      <c r="S141" s="1164">
        <v>0</v>
      </c>
      <c r="T141" s="1168" t="s">
        <v>34</v>
      </c>
      <c r="U141" s="1168" t="s">
        <v>34</v>
      </c>
      <c r="V141" s="1164">
        <v>1300</v>
      </c>
      <c r="W141" s="94"/>
    </row>
    <row r="142" spans="1:24" ht="12" customHeight="1">
      <c r="A142" s="120" t="s">
        <v>263</v>
      </c>
      <c r="B142" s="120" t="s">
        <v>213</v>
      </c>
      <c r="C142" s="120" t="s">
        <v>25</v>
      </c>
      <c r="D142" s="120" t="s">
        <v>26</v>
      </c>
      <c r="E142" s="120"/>
      <c r="F142" s="101">
        <v>114</v>
      </c>
      <c r="H142" s="1172" t="s">
        <v>315</v>
      </c>
      <c r="I142" s="1167" t="s">
        <v>28</v>
      </c>
      <c r="J142" s="1166"/>
      <c r="K142" s="1163">
        <v>24400</v>
      </c>
      <c r="L142" s="1164">
        <v>2500</v>
      </c>
      <c r="M142" s="1164">
        <v>6300</v>
      </c>
      <c r="N142" s="1164">
        <v>6100</v>
      </c>
      <c r="O142" s="1164">
        <v>5400</v>
      </c>
      <c r="P142" s="1164">
        <v>2000</v>
      </c>
      <c r="Q142" s="1164">
        <v>1500</v>
      </c>
      <c r="R142" s="1164">
        <v>500</v>
      </c>
      <c r="S142" s="1164">
        <v>0</v>
      </c>
      <c r="T142" s="1168" t="s">
        <v>34</v>
      </c>
      <c r="U142" s="1168" t="s">
        <v>34</v>
      </c>
      <c r="V142" s="1164">
        <v>200</v>
      </c>
      <c r="W142" s="94"/>
    </row>
    <row r="143" spans="1:24" ht="12" customHeight="1">
      <c r="A143" s="120" t="s">
        <v>263</v>
      </c>
      <c r="B143" s="120" t="s">
        <v>213</v>
      </c>
      <c r="C143" s="120" t="s">
        <v>25</v>
      </c>
      <c r="D143" s="120" t="s">
        <v>26</v>
      </c>
      <c r="E143" s="120"/>
      <c r="F143" s="101">
        <v>115</v>
      </c>
      <c r="H143" s="1172" t="s">
        <v>313</v>
      </c>
      <c r="I143" s="1167" t="s">
        <v>29</v>
      </c>
      <c r="J143" s="1166"/>
      <c r="K143" s="1163">
        <v>22000</v>
      </c>
      <c r="L143" s="1164">
        <v>2300</v>
      </c>
      <c r="M143" s="1164">
        <v>5800</v>
      </c>
      <c r="N143" s="1164">
        <v>5600</v>
      </c>
      <c r="O143" s="1164">
        <v>4900</v>
      </c>
      <c r="P143" s="1164">
        <v>1900</v>
      </c>
      <c r="Q143" s="1164">
        <v>1100</v>
      </c>
      <c r="R143" s="1164">
        <v>200</v>
      </c>
      <c r="S143" s="1164">
        <v>0</v>
      </c>
      <c r="T143" s="1168" t="s">
        <v>34</v>
      </c>
      <c r="U143" s="1168" t="s">
        <v>34</v>
      </c>
      <c r="V143" s="1164">
        <v>200</v>
      </c>
      <c r="W143" s="94"/>
    </row>
    <row r="144" spans="1:24" ht="12" customHeight="1">
      <c r="A144" s="120" t="s">
        <v>263</v>
      </c>
      <c r="B144" s="120" t="s">
        <v>213</v>
      </c>
      <c r="C144" s="120" t="s">
        <v>25</v>
      </c>
      <c r="D144" s="120" t="s">
        <v>26</v>
      </c>
      <c r="E144" s="120"/>
      <c r="F144" s="101">
        <v>116</v>
      </c>
      <c r="H144" s="1172" t="s">
        <v>311</v>
      </c>
      <c r="I144" s="1165" t="s">
        <v>30</v>
      </c>
      <c r="J144" s="1166"/>
      <c r="K144" s="1163">
        <v>5200</v>
      </c>
      <c r="L144" s="1164">
        <v>800</v>
      </c>
      <c r="M144" s="1164">
        <v>1700</v>
      </c>
      <c r="N144" s="1164">
        <v>1300</v>
      </c>
      <c r="O144" s="1164">
        <v>1100</v>
      </c>
      <c r="P144" s="1164">
        <v>200</v>
      </c>
      <c r="Q144" s="1164">
        <v>100</v>
      </c>
      <c r="R144" s="1168" t="s">
        <v>34</v>
      </c>
      <c r="S144" s="1168" t="s">
        <v>34</v>
      </c>
      <c r="T144" s="1168" t="s">
        <v>34</v>
      </c>
      <c r="U144" s="1168" t="s">
        <v>34</v>
      </c>
      <c r="V144" s="1164">
        <v>100</v>
      </c>
      <c r="W144" s="94"/>
    </row>
    <row r="145" spans="1:23" ht="12" customHeight="1">
      <c r="A145" s="120" t="s">
        <v>263</v>
      </c>
      <c r="B145" s="120" t="s">
        <v>213</v>
      </c>
      <c r="C145" s="120" t="s">
        <v>25</v>
      </c>
      <c r="D145" s="120" t="s">
        <v>26</v>
      </c>
      <c r="E145" s="120"/>
      <c r="F145" s="101">
        <v>117</v>
      </c>
      <c r="H145" s="1172" t="s">
        <v>309</v>
      </c>
      <c r="I145" s="1167" t="s">
        <v>31</v>
      </c>
      <c r="J145" s="1166"/>
      <c r="K145" s="1163">
        <v>9300</v>
      </c>
      <c r="L145" s="1164">
        <v>200</v>
      </c>
      <c r="M145" s="1164">
        <v>1200</v>
      </c>
      <c r="N145" s="1164">
        <v>2300</v>
      </c>
      <c r="O145" s="1164">
        <v>2800</v>
      </c>
      <c r="P145" s="1164">
        <v>1500</v>
      </c>
      <c r="Q145" s="1164">
        <v>900</v>
      </c>
      <c r="R145" s="1164">
        <v>200</v>
      </c>
      <c r="S145" s="1164">
        <v>0</v>
      </c>
      <c r="T145" s="1168" t="s">
        <v>34</v>
      </c>
      <c r="U145" s="1168" t="s">
        <v>34</v>
      </c>
      <c r="V145" s="1164">
        <v>0</v>
      </c>
      <c r="W145" s="94"/>
    </row>
    <row r="146" spans="1:23" ht="12" customHeight="1">
      <c r="A146" s="120" t="s">
        <v>263</v>
      </c>
      <c r="B146" s="120" t="s">
        <v>213</v>
      </c>
      <c r="C146" s="120" t="s">
        <v>25</v>
      </c>
      <c r="D146" s="120" t="s">
        <v>26</v>
      </c>
      <c r="E146" s="120"/>
      <c r="F146" s="101">
        <v>118</v>
      </c>
      <c r="H146" s="1172" t="s">
        <v>307</v>
      </c>
      <c r="I146" s="1167" t="s">
        <v>32</v>
      </c>
      <c r="J146" s="1166"/>
      <c r="K146" s="1163">
        <v>9100</v>
      </c>
      <c r="L146" s="1164">
        <v>200</v>
      </c>
      <c r="M146" s="1164">
        <v>1200</v>
      </c>
      <c r="N146" s="1164">
        <v>2200</v>
      </c>
      <c r="O146" s="1164">
        <v>2800</v>
      </c>
      <c r="P146" s="1164">
        <v>1500</v>
      </c>
      <c r="Q146" s="1164">
        <v>900</v>
      </c>
      <c r="R146" s="1164">
        <v>200</v>
      </c>
      <c r="S146" s="1164">
        <v>0</v>
      </c>
      <c r="T146" s="1168" t="s">
        <v>34</v>
      </c>
      <c r="U146" s="1168" t="s">
        <v>34</v>
      </c>
      <c r="V146" s="1164">
        <v>0</v>
      </c>
      <c r="W146" s="94"/>
    </row>
    <row r="147" spans="1:23" ht="12" customHeight="1">
      <c r="A147" s="120" t="s">
        <v>263</v>
      </c>
      <c r="B147" s="120" t="s">
        <v>213</v>
      </c>
      <c r="C147" s="120" t="s">
        <v>25</v>
      </c>
      <c r="D147" s="120" t="s">
        <v>26</v>
      </c>
      <c r="E147" s="120"/>
      <c r="F147" s="101">
        <v>119</v>
      </c>
      <c r="H147" s="1172" t="s">
        <v>296</v>
      </c>
      <c r="I147" s="1167" t="s">
        <v>33</v>
      </c>
      <c r="J147" s="1166"/>
      <c r="K147" s="1163">
        <v>200</v>
      </c>
      <c r="L147" s="1168" t="s">
        <v>34</v>
      </c>
      <c r="M147" s="1164">
        <v>100</v>
      </c>
      <c r="N147" s="1164">
        <v>100</v>
      </c>
      <c r="O147" s="1164">
        <v>0</v>
      </c>
      <c r="P147" s="1164">
        <v>0</v>
      </c>
      <c r="Q147" s="1168" t="s">
        <v>34</v>
      </c>
      <c r="R147" s="1168" t="s">
        <v>34</v>
      </c>
      <c r="S147" s="1168" t="s">
        <v>34</v>
      </c>
      <c r="T147" s="1168" t="s">
        <v>34</v>
      </c>
      <c r="U147" s="1168" t="s">
        <v>34</v>
      </c>
      <c r="V147" s="1168" t="s">
        <v>34</v>
      </c>
      <c r="W147" s="94"/>
    </row>
    <row r="148" spans="1:23" ht="12" customHeight="1">
      <c r="A148" s="120" t="s">
        <v>263</v>
      </c>
      <c r="B148" s="120" t="s">
        <v>213</v>
      </c>
      <c r="C148" s="120" t="s">
        <v>25</v>
      </c>
      <c r="D148" s="120" t="s">
        <v>26</v>
      </c>
      <c r="E148" s="120"/>
      <c r="F148" s="101">
        <v>120</v>
      </c>
      <c r="H148" s="1172" t="s">
        <v>304</v>
      </c>
      <c r="I148" s="1167" t="s">
        <v>1580</v>
      </c>
      <c r="J148" s="1166"/>
      <c r="K148" s="1163">
        <v>500</v>
      </c>
      <c r="L148" s="1164">
        <v>0</v>
      </c>
      <c r="M148" s="1164">
        <v>100</v>
      </c>
      <c r="N148" s="1164">
        <v>100</v>
      </c>
      <c r="O148" s="1164">
        <v>300</v>
      </c>
      <c r="P148" s="1168" t="s">
        <v>34</v>
      </c>
      <c r="Q148" s="1168" t="s">
        <v>34</v>
      </c>
      <c r="R148" s="1164">
        <v>0</v>
      </c>
      <c r="S148" s="1168" t="s">
        <v>34</v>
      </c>
      <c r="T148" s="1168" t="s">
        <v>34</v>
      </c>
      <c r="U148" s="1168" t="s">
        <v>34</v>
      </c>
      <c r="V148" s="1168" t="s">
        <v>34</v>
      </c>
      <c r="W148" s="94"/>
    </row>
    <row r="149" spans="1:23" ht="12" customHeight="1">
      <c r="A149" s="120" t="s">
        <v>263</v>
      </c>
      <c r="B149" s="120" t="s">
        <v>213</v>
      </c>
      <c r="C149" s="120" t="s">
        <v>25</v>
      </c>
      <c r="D149" s="120" t="s">
        <v>26</v>
      </c>
      <c r="E149" s="120"/>
      <c r="F149" s="101">
        <v>121</v>
      </c>
      <c r="H149" s="1172" t="s">
        <v>302</v>
      </c>
      <c r="I149" s="1167" t="s">
        <v>1581</v>
      </c>
      <c r="J149" s="1166"/>
      <c r="K149" s="1163">
        <v>500</v>
      </c>
      <c r="L149" s="1164">
        <v>0</v>
      </c>
      <c r="M149" s="1164">
        <v>100</v>
      </c>
      <c r="N149" s="1164">
        <v>100</v>
      </c>
      <c r="O149" s="1164">
        <v>200</v>
      </c>
      <c r="P149" s="1168" t="s">
        <v>34</v>
      </c>
      <c r="Q149" s="1168" t="s">
        <v>34</v>
      </c>
      <c r="R149" s="1164">
        <v>0</v>
      </c>
      <c r="S149" s="1168" t="s">
        <v>34</v>
      </c>
      <c r="T149" s="1168" t="s">
        <v>34</v>
      </c>
      <c r="U149" s="1168" t="s">
        <v>34</v>
      </c>
      <c r="V149" s="1168" t="s">
        <v>34</v>
      </c>
      <c r="W149" s="94"/>
    </row>
    <row r="150" spans="1:23" ht="12" customHeight="1">
      <c r="A150" s="120" t="s">
        <v>263</v>
      </c>
      <c r="B150" s="120" t="s">
        <v>213</v>
      </c>
      <c r="C150" s="120" t="s">
        <v>25</v>
      </c>
      <c r="D150" s="120" t="s">
        <v>26</v>
      </c>
      <c r="E150" s="120"/>
      <c r="F150" s="101">
        <v>122</v>
      </c>
      <c r="H150" s="1172" t="s">
        <v>296</v>
      </c>
      <c r="I150" s="1167" t="s">
        <v>33</v>
      </c>
      <c r="J150" s="1166"/>
      <c r="K150" s="1163">
        <v>0</v>
      </c>
      <c r="L150" s="1168" t="s">
        <v>34</v>
      </c>
      <c r="M150" s="1168" t="s">
        <v>34</v>
      </c>
      <c r="N150" s="1168" t="s">
        <v>34</v>
      </c>
      <c r="O150" s="1164">
        <v>0</v>
      </c>
      <c r="P150" s="1168" t="s">
        <v>34</v>
      </c>
      <c r="Q150" s="1168" t="s">
        <v>34</v>
      </c>
      <c r="R150" s="1168" t="s">
        <v>34</v>
      </c>
      <c r="S150" s="1168" t="s">
        <v>34</v>
      </c>
      <c r="T150" s="1168" t="s">
        <v>34</v>
      </c>
      <c r="U150" s="1168" t="s">
        <v>34</v>
      </c>
      <c r="V150" s="1168" t="s">
        <v>34</v>
      </c>
      <c r="W150" s="94"/>
    </row>
    <row r="151" spans="1:23" ht="12" customHeight="1">
      <c r="A151" s="120" t="s">
        <v>263</v>
      </c>
      <c r="B151" s="120" t="s">
        <v>213</v>
      </c>
      <c r="C151" s="120" t="s">
        <v>25</v>
      </c>
      <c r="D151" s="120" t="s">
        <v>26</v>
      </c>
      <c r="E151" s="120"/>
      <c r="F151" s="101">
        <v>123</v>
      </c>
      <c r="H151" s="1172" t="s">
        <v>300</v>
      </c>
      <c r="I151" s="1167" t="s">
        <v>1582</v>
      </c>
      <c r="J151" s="1166"/>
      <c r="K151" s="1163">
        <v>7000</v>
      </c>
      <c r="L151" s="1164">
        <v>1300</v>
      </c>
      <c r="M151" s="1164">
        <v>2800</v>
      </c>
      <c r="N151" s="1164">
        <v>1800</v>
      </c>
      <c r="O151" s="1164">
        <v>700</v>
      </c>
      <c r="P151" s="1164">
        <v>200</v>
      </c>
      <c r="Q151" s="1164">
        <v>100</v>
      </c>
      <c r="R151" s="1168" t="s">
        <v>34</v>
      </c>
      <c r="S151" s="1168" t="s">
        <v>34</v>
      </c>
      <c r="T151" s="1168" t="s">
        <v>34</v>
      </c>
      <c r="U151" s="1168" t="s">
        <v>34</v>
      </c>
      <c r="V151" s="1164">
        <v>100</v>
      </c>
      <c r="W151" s="94"/>
    </row>
    <row r="152" spans="1:23" ht="12" customHeight="1">
      <c r="A152" s="120" t="s">
        <v>263</v>
      </c>
      <c r="B152" s="120" t="s">
        <v>213</v>
      </c>
      <c r="C152" s="120" t="s">
        <v>25</v>
      </c>
      <c r="D152" s="120" t="s">
        <v>26</v>
      </c>
      <c r="E152" s="120"/>
      <c r="F152" s="101">
        <v>124</v>
      </c>
      <c r="H152" s="1172" t="s">
        <v>298</v>
      </c>
      <c r="I152" s="1167" t="s">
        <v>1583</v>
      </c>
      <c r="J152" s="1166"/>
      <c r="K152" s="1163">
        <v>5800</v>
      </c>
      <c r="L152" s="1164">
        <v>1000</v>
      </c>
      <c r="M152" s="1164">
        <v>2400</v>
      </c>
      <c r="N152" s="1164">
        <v>1400</v>
      </c>
      <c r="O152" s="1164">
        <v>600</v>
      </c>
      <c r="P152" s="1164">
        <v>200</v>
      </c>
      <c r="Q152" s="1164">
        <v>100</v>
      </c>
      <c r="R152" s="1168" t="s">
        <v>34</v>
      </c>
      <c r="S152" s="1168" t="s">
        <v>34</v>
      </c>
      <c r="T152" s="1168" t="s">
        <v>34</v>
      </c>
      <c r="U152" s="1168" t="s">
        <v>34</v>
      </c>
      <c r="V152" s="1164">
        <v>100</v>
      </c>
      <c r="W152" s="94"/>
    </row>
    <row r="153" spans="1:23" ht="12" customHeight="1">
      <c r="A153" s="120" t="s">
        <v>263</v>
      </c>
      <c r="B153" s="120" t="s">
        <v>213</v>
      </c>
      <c r="C153" s="120" t="s">
        <v>25</v>
      </c>
      <c r="D153" s="120" t="s">
        <v>26</v>
      </c>
      <c r="E153" s="120"/>
      <c r="F153" s="101">
        <v>125</v>
      </c>
      <c r="H153" s="1172" t="s">
        <v>296</v>
      </c>
      <c r="I153" s="1167" t="s">
        <v>33</v>
      </c>
      <c r="J153" s="1166"/>
      <c r="K153" s="1163">
        <v>1200</v>
      </c>
      <c r="L153" s="1164">
        <v>300</v>
      </c>
      <c r="M153" s="1164">
        <v>300</v>
      </c>
      <c r="N153" s="1164">
        <v>400</v>
      </c>
      <c r="O153" s="1164">
        <v>100</v>
      </c>
      <c r="P153" s="1164">
        <v>0</v>
      </c>
      <c r="Q153" s="1168" t="s">
        <v>34</v>
      </c>
      <c r="R153" s="1168" t="s">
        <v>34</v>
      </c>
      <c r="S153" s="1168" t="s">
        <v>34</v>
      </c>
      <c r="T153" s="1168" t="s">
        <v>34</v>
      </c>
      <c r="U153" s="1168" t="s">
        <v>34</v>
      </c>
      <c r="V153" s="1168" t="s">
        <v>34</v>
      </c>
      <c r="W153" s="94"/>
    </row>
    <row r="154" spans="1:23" ht="12" customHeight="1">
      <c r="A154" s="120" t="s">
        <v>263</v>
      </c>
      <c r="B154" s="120" t="s">
        <v>213</v>
      </c>
      <c r="C154" s="120" t="s">
        <v>25</v>
      </c>
      <c r="D154" s="120" t="s">
        <v>26</v>
      </c>
      <c r="E154" s="120"/>
      <c r="F154" s="101">
        <v>126</v>
      </c>
      <c r="H154" s="1172" t="s">
        <v>294</v>
      </c>
      <c r="I154" s="1167" t="s">
        <v>37</v>
      </c>
      <c r="J154" s="1166"/>
      <c r="K154" s="1163">
        <v>2400</v>
      </c>
      <c r="L154" s="1164">
        <v>100</v>
      </c>
      <c r="M154" s="1164">
        <v>500</v>
      </c>
      <c r="N154" s="1164">
        <v>500</v>
      </c>
      <c r="O154" s="1164">
        <v>500</v>
      </c>
      <c r="P154" s="1164">
        <v>0</v>
      </c>
      <c r="Q154" s="1164">
        <v>500</v>
      </c>
      <c r="R154" s="1164">
        <v>300</v>
      </c>
      <c r="S154" s="1168" t="s">
        <v>34</v>
      </c>
      <c r="T154" s="1168" t="s">
        <v>34</v>
      </c>
      <c r="U154" s="1168" t="s">
        <v>34</v>
      </c>
      <c r="V154" s="1168" t="s">
        <v>34</v>
      </c>
      <c r="W154" s="94"/>
    </row>
    <row r="155" spans="1:23" ht="12" customHeight="1">
      <c r="A155" s="120" t="s">
        <v>263</v>
      </c>
      <c r="B155" s="120" t="s">
        <v>213</v>
      </c>
      <c r="C155" s="120" t="s">
        <v>25</v>
      </c>
      <c r="D155" s="120" t="s">
        <v>26</v>
      </c>
      <c r="E155" s="120"/>
      <c r="F155" s="101">
        <v>127</v>
      </c>
      <c r="H155" s="1172" t="s">
        <v>292</v>
      </c>
      <c r="I155" s="1167" t="s">
        <v>1584</v>
      </c>
      <c r="J155" s="1166"/>
      <c r="K155" s="1163">
        <v>100</v>
      </c>
      <c r="L155" s="1168" t="s">
        <v>34</v>
      </c>
      <c r="M155" s="1168" t="s">
        <v>34</v>
      </c>
      <c r="N155" s="1168" t="s">
        <v>34</v>
      </c>
      <c r="O155" s="1164">
        <v>0</v>
      </c>
      <c r="P155" s="1168" t="s">
        <v>34</v>
      </c>
      <c r="Q155" s="1164">
        <v>100</v>
      </c>
      <c r="R155" s="1168" t="s">
        <v>34</v>
      </c>
      <c r="S155" s="1168" t="s">
        <v>34</v>
      </c>
      <c r="T155" s="1168" t="s">
        <v>34</v>
      </c>
      <c r="U155" s="1168" t="s">
        <v>34</v>
      </c>
      <c r="V155" s="1168" t="s">
        <v>34</v>
      </c>
      <c r="W155" s="94"/>
    </row>
    <row r="156" spans="1:23" ht="12" customHeight="1">
      <c r="A156" s="120" t="s">
        <v>263</v>
      </c>
      <c r="B156" s="120" t="s">
        <v>213</v>
      </c>
      <c r="C156" s="120" t="s">
        <v>25</v>
      </c>
      <c r="D156" s="120" t="s">
        <v>26</v>
      </c>
      <c r="E156" s="120"/>
      <c r="F156" s="101">
        <v>128</v>
      </c>
      <c r="H156" s="1172" t="s">
        <v>290</v>
      </c>
      <c r="I156" s="1167" t="s">
        <v>1585</v>
      </c>
      <c r="J156" s="1166"/>
      <c r="K156" s="1163">
        <v>600</v>
      </c>
      <c r="L156" s="1164">
        <v>0</v>
      </c>
      <c r="M156" s="1164">
        <v>100</v>
      </c>
      <c r="N156" s="1164">
        <v>200</v>
      </c>
      <c r="O156" s="1164">
        <v>200</v>
      </c>
      <c r="P156" s="1168" t="s">
        <v>34</v>
      </c>
      <c r="Q156" s="1164">
        <v>100</v>
      </c>
      <c r="R156" s="1164">
        <v>100</v>
      </c>
      <c r="S156" s="1168" t="s">
        <v>34</v>
      </c>
      <c r="T156" s="1168" t="s">
        <v>34</v>
      </c>
      <c r="U156" s="1168" t="s">
        <v>34</v>
      </c>
      <c r="V156" s="1168" t="s">
        <v>34</v>
      </c>
      <c r="W156" s="94"/>
    </row>
    <row r="157" spans="1:23" ht="12" customHeight="1">
      <c r="A157" s="120" t="s">
        <v>263</v>
      </c>
      <c r="B157" s="120" t="s">
        <v>213</v>
      </c>
      <c r="C157" s="120" t="s">
        <v>25</v>
      </c>
      <c r="D157" s="120" t="s">
        <v>26</v>
      </c>
      <c r="E157" s="120"/>
      <c r="F157" s="101">
        <v>129</v>
      </c>
      <c r="H157" s="1172" t="s">
        <v>1586</v>
      </c>
      <c r="I157" s="1165" t="s">
        <v>1587</v>
      </c>
      <c r="J157" s="1166"/>
      <c r="K157" s="1163">
        <v>100</v>
      </c>
      <c r="L157" s="1168" t="s">
        <v>34</v>
      </c>
      <c r="M157" s="1168" t="s">
        <v>34</v>
      </c>
      <c r="N157" s="1164">
        <v>0</v>
      </c>
      <c r="O157" s="1168" t="s">
        <v>34</v>
      </c>
      <c r="P157" s="1168" t="s">
        <v>34</v>
      </c>
      <c r="Q157" s="1164">
        <v>0</v>
      </c>
      <c r="R157" s="1168" t="s">
        <v>34</v>
      </c>
      <c r="S157" s="1168" t="s">
        <v>34</v>
      </c>
      <c r="T157" s="1168" t="s">
        <v>34</v>
      </c>
      <c r="U157" s="1168" t="s">
        <v>34</v>
      </c>
      <c r="V157" s="1168" t="s">
        <v>34</v>
      </c>
      <c r="W157" s="94"/>
    </row>
    <row r="158" spans="1:23" ht="12" customHeight="1">
      <c r="A158" s="120" t="s">
        <v>263</v>
      </c>
      <c r="B158" s="120" t="s">
        <v>213</v>
      </c>
      <c r="C158" s="120" t="s">
        <v>25</v>
      </c>
      <c r="D158" s="120" t="s">
        <v>26</v>
      </c>
      <c r="E158" s="120"/>
      <c r="F158" s="101">
        <v>130</v>
      </c>
      <c r="H158" s="1172" t="s">
        <v>286</v>
      </c>
      <c r="I158" s="1167" t="s">
        <v>1588</v>
      </c>
      <c r="J158" s="1166"/>
      <c r="K158" s="1163">
        <v>300</v>
      </c>
      <c r="L158" s="1164">
        <v>0</v>
      </c>
      <c r="M158" s="1168" t="s">
        <v>34</v>
      </c>
      <c r="N158" s="1164">
        <v>0</v>
      </c>
      <c r="O158" s="1164">
        <v>0</v>
      </c>
      <c r="P158" s="1168" t="s">
        <v>34</v>
      </c>
      <c r="Q158" s="1164">
        <v>100</v>
      </c>
      <c r="R158" s="1164">
        <v>100</v>
      </c>
      <c r="S158" s="1168" t="s">
        <v>34</v>
      </c>
      <c r="T158" s="1168" t="s">
        <v>34</v>
      </c>
      <c r="U158" s="1168" t="s">
        <v>34</v>
      </c>
      <c r="V158" s="1168" t="s">
        <v>34</v>
      </c>
      <c r="W158" s="94"/>
    </row>
    <row r="159" spans="1:23" ht="12" customHeight="1">
      <c r="A159" s="120" t="s">
        <v>263</v>
      </c>
      <c r="B159" s="120" t="s">
        <v>213</v>
      </c>
      <c r="C159" s="120" t="s">
        <v>25</v>
      </c>
      <c r="D159" s="120" t="s">
        <v>26</v>
      </c>
      <c r="E159" s="120"/>
      <c r="F159" s="101">
        <v>131</v>
      </c>
      <c r="H159" s="1172" t="s">
        <v>284</v>
      </c>
      <c r="I159" s="1167" t="s">
        <v>1589</v>
      </c>
      <c r="J159" s="1166"/>
      <c r="K159" s="1163">
        <v>0</v>
      </c>
      <c r="L159" s="1168" t="s">
        <v>34</v>
      </c>
      <c r="M159" s="1164">
        <v>0</v>
      </c>
      <c r="N159" s="1164">
        <v>0</v>
      </c>
      <c r="O159" s="1168" t="s">
        <v>34</v>
      </c>
      <c r="P159" s="1168" t="s">
        <v>34</v>
      </c>
      <c r="Q159" s="1168" t="s">
        <v>34</v>
      </c>
      <c r="R159" s="1168" t="s">
        <v>34</v>
      </c>
      <c r="S159" s="1168" t="s">
        <v>34</v>
      </c>
      <c r="T159" s="1168" t="s">
        <v>34</v>
      </c>
      <c r="U159" s="1168" t="s">
        <v>34</v>
      </c>
      <c r="V159" s="1168" t="s">
        <v>34</v>
      </c>
      <c r="W159" s="94"/>
    </row>
    <row r="160" spans="1:23" ht="12" customHeight="1">
      <c r="A160" s="120" t="s">
        <v>263</v>
      </c>
      <c r="B160" s="120" t="s">
        <v>213</v>
      </c>
      <c r="C160" s="120" t="s">
        <v>25</v>
      </c>
      <c r="D160" s="120" t="s">
        <v>26</v>
      </c>
      <c r="E160" s="120"/>
      <c r="F160" s="101">
        <v>132</v>
      </c>
      <c r="H160" s="1172" t="s">
        <v>282</v>
      </c>
      <c r="I160" s="1167" t="s">
        <v>1590</v>
      </c>
      <c r="J160" s="1166"/>
      <c r="K160" s="1163">
        <v>300</v>
      </c>
      <c r="L160" s="1168" t="s">
        <v>34</v>
      </c>
      <c r="M160" s="1164">
        <v>100</v>
      </c>
      <c r="N160" s="1164">
        <v>100</v>
      </c>
      <c r="O160" s="1164">
        <v>0</v>
      </c>
      <c r="P160" s="1164">
        <v>0</v>
      </c>
      <c r="Q160" s="1168" t="s">
        <v>34</v>
      </c>
      <c r="R160" s="1164">
        <v>100</v>
      </c>
      <c r="S160" s="1168" t="s">
        <v>34</v>
      </c>
      <c r="T160" s="1168" t="s">
        <v>34</v>
      </c>
      <c r="U160" s="1168" t="s">
        <v>34</v>
      </c>
      <c r="V160" s="1168" t="s">
        <v>34</v>
      </c>
      <c r="W160" s="94"/>
    </row>
    <row r="161" spans="1:23" ht="12" customHeight="1">
      <c r="A161" s="120" t="s">
        <v>263</v>
      </c>
      <c r="B161" s="120" t="s">
        <v>213</v>
      </c>
      <c r="C161" s="120" t="s">
        <v>25</v>
      </c>
      <c r="D161" s="120" t="s">
        <v>26</v>
      </c>
      <c r="E161" s="120"/>
      <c r="F161" s="101">
        <v>133</v>
      </c>
      <c r="H161" s="1172" t="s">
        <v>280</v>
      </c>
      <c r="I161" s="1165" t="s">
        <v>1591</v>
      </c>
      <c r="J161" s="1166"/>
      <c r="K161" s="1163">
        <v>100</v>
      </c>
      <c r="L161" s="1168" t="s">
        <v>34</v>
      </c>
      <c r="M161" s="1168" t="s">
        <v>34</v>
      </c>
      <c r="N161" s="1168" t="s">
        <v>34</v>
      </c>
      <c r="O161" s="1164">
        <v>100</v>
      </c>
      <c r="P161" s="1168" t="s">
        <v>34</v>
      </c>
      <c r="Q161" s="1168" t="s">
        <v>34</v>
      </c>
      <c r="R161" s="1168" t="s">
        <v>34</v>
      </c>
      <c r="S161" s="1168" t="s">
        <v>34</v>
      </c>
      <c r="T161" s="1168" t="s">
        <v>34</v>
      </c>
      <c r="U161" s="1168" t="s">
        <v>34</v>
      </c>
      <c r="V161" s="1168" t="s">
        <v>34</v>
      </c>
      <c r="W161" s="94"/>
    </row>
    <row r="162" spans="1:23" ht="12" customHeight="1">
      <c r="A162" s="120" t="s">
        <v>263</v>
      </c>
      <c r="B162" s="120" t="s">
        <v>213</v>
      </c>
      <c r="C162" s="120" t="s">
        <v>25</v>
      </c>
      <c r="D162" s="120" t="s">
        <v>26</v>
      </c>
      <c r="E162" s="120"/>
      <c r="F162" s="101">
        <v>134</v>
      </c>
      <c r="H162" s="1172" t="s">
        <v>278</v>
      </c>
      <c r="I162" s="1167" t="s">
        <v>1592</v>
      </c>
      <c r="J162" s="1166"/>
      <c r="K162" s="1163">
        <v>0</v>
      </c>
      <c r="L162" s="1168" t="s">
        <v>34</v>
      </c>
      <c r="M162" s="1168" t="s">
        <v>34</v>
      </c>
      <c r="N162" s="1164">
        <v>0</v>
      </c>
      <c r="O162" s="1168" t="s">
        <v>34</v>
      </c>
      <c r="P162" s="1168" t="s">
        <v>34</v>
      </c>
      <c r="Q162" s="1168" t="s">
        <v>34</v>
      </c>
      <c r="R162" s="1168" t="s">
        <v>34</v>
      </c>
      <c r="S162" s="1168" t="s">
        <v>34</v>
      </c>
      <c r="T162" s="1168" t="s">
        <v>34</v>
      </c>
      <c r="U162" s="1168" t="s">
        <v>34</v>
      </c>
      <c r="V162" s="1168" t="s">
        <v>34</v>
      </c>
      <c r="W162" s="94"/>
    </row>
    <row r="163" spans="1:23" ht="12" customHeight="1">
      <c r="A163" s="120" t="s">
        <v>263</v>
      </c>
      <c r="B163" s="120" t="s">
        <v>213</v>
      </c>
      <c r="C163" s="120" t="s">
        <v>25</v>
      </c>
      <c r="D163" s="120" t="s">
        <v>26</v>
      </c>
      <c r="E163" s="120"/>
      <c r="F163" s="101">
        <v>135</v>
      </c>
      <c r="H163" s="1172" t="s">
        <v>276</v>
      </c>
      <c r="I163" s="1167" t="s">
        <v>1593</v>
      </c>
      <c r="J163" s="1166"/>
      <c r="K163" s="1163">
        <v>200</v>
      </c>
      <c r="L163" s="1164">
        <v>0</v>
      </c>
      <c r="M163" s="1164">
        <v>100</v>
      </c>
      <c r="N163" s="1164">
        <v>0</v>
      </c>
      <c r="O163" s="1164">
        <v>0</v>
      </c>
      <c r="P163" s="1168" t="s">
        <v>34</v>
      </c>
      <c r="Q163" s="1168" t="s">
        <v>34</v>
      </c>
      <c r="R163" s="1168" t="s">
        <v>34</v>
      </c>
      <c r="S163" s="1168" t="s">
        <v>34</v>
      </c>
      <c r="T163" s="1168" t="s">
        <v>34</v>
      </c>
      <c r="U163" s="1168" t="s">
        <v>34</v>
      </c>
      <c r="V163" s="1168" t="s">
        <v>34</v>
      </c>
      <c r="W163" s="94"/>
    </row>
    <row r="164" spans="1:23" ht="12" customHeight="1">
      <c r="A164" s="120" t="s">
        <v>263</v>
      </c>
      <c r="B164" s="120" t="s">
        <v>213</v>
      </c>
      <c r="C164" s="120" t="s">
        <v>25</v>
      </c>
      <c r="D164" s="120" t="s">
        <v>26</v>
      </c>
      <c r="E164" s="120"/>
      <c r="F164" s="101">
        <v>136</v>
      </c>
      <c r="H164" s="1172" t="s">
        <v>274</v>
      </c>
      <c r="I164" s="1167" t="s">
        <v>1594</v>
      </c>
      <c r="J164" s="1166"/>
      <c r="K164" s="1163">
        <v>800</v>
      </c>
      <c r="L164" s="1164">
        <v>100</v>
      </c>
      <c r="M164" s="1164">
        <v>300</v>
      </c>
      <c r="N164" s="1164">
        <v>100</v>
      </c>
      <c r="O164" s="1164">
        <v>100</v>
      </c>
      <c r="P164" s="1164">
        <v>0</v>
      </c>
      <c r="Q164" s="1164">
        <v>100</v>
      </c>
      <c r="R164" s="1168" t="s">
        <v>34</v>
      </c>
      <c r="S164" s="1168" t="s">
        <v>34</v>
      </c>
      <c r="T164" s="1168" t="s">
        <v>34</v>
      </c>
      <c r="U164" s="1168" t="s">
        <v>34</v>
      </c>
      <c r="V164" s="1168" t="s">
        <v>34</v>
      </c>
      <c r="W164" s="94"/>
    </row>
    <row r="165" spans="1:23" ht="12" customHeight="1">
      <c r="A165" s="120" t="s">
        <v>263</v>
      </c>
      <c r="B165" s="120" t="s">
        <v>213</v>
      </c>
      <c r="C165" s="120" t="s">
        <v>25</v>
      </c>
      <c r="D165" s="120" t="s">
        <v>26</v>
      </c>
      <c r="E165" s="120"/>
      <c r="F165" s="101">
        <v>137</v>
      </c>
      <c r="H165" s="1172" t="s">
        <v>272</v>
      </c>
      <c r="I165" s="1167" t="s">
        <v>38</v>
      </c>
      <c r="J165" s="1166"/>
      <c r="K165" s="1163">
        <v>0</v>
      </c>
      <c r="L165" s="1168" t="s">
        <v>34</v>
      </c>
      <c r="M165" s="1164">
        <v>0</v>
      </c>
      <c r="N165" s="1168" t="s">
        <v>34</v>
      </c>
      <c r="O165" s="1168" t="s">
        <v>34</v>
      </c>
      <c r="P165" s="1168" t="s">
        <v>34</v>
      </c>
      <c r="Q165" s="1168" t="s">
        <v>34</v>
      </c>
      <c r="R165" s="1168" t="s">
        <v>34</v>
      </c>
      <c r="S165" s="1168" t="s">
        <v>34</v>
      </c>
      <c r="T165" s="1168" t="s">
        <v>34</v>
      </c>
      <c r="U165" s="1168" t="s">
        <v>34</v>
      </c>
      <c r="V165" s="1168" t="s">
        <v>34</v>
      </c>
      <c r="W165" s="94"/>
    </row>
    <row r="166" spans="1:23" ht="12" customHeight="1">
      <c r="A166" s="120" t="s">
        <v>263</v>
      </c>
      <c r="B166" s="120" t="s">
        <v>213</v>
      </c>
      <c r="C166" s="120" t="s">
        <v>25</v>
      </c>
      <c r="D166" s="120" t="s">
        <v>26</v>
      </c>
      <c r="E166" s="120"/>
      <c r="F166" s="101">
        <v>138</v>
      </c>
      <c r="H166" s="1172" t="s">
        <v>270</v>
      </c>
      <c r="I166" s="1167" t="s">
        <v>39</v>
      </c>
      <c r="J166" s="1166"/>
      <c r="K166" s="1163">
        <v>11800</v>
      </c>
      <c r="L166" s="1164">
        <v>4600</v>
      </c>
      <c r="M166" s="1164">
        <v>3900</v>
      </c>
      <c r="N166" s="1164">
        <v>1500</v>
      </c>
      <c r="O166" s="1164">
        <v>500</v>
      </c>
      <c r="P166" s="1164">
        <v>200</v>
      </c>
      <c r="Q166" s="1164">
        <v>200</v>
      </c>
      <c r="R166" s="1164">
        <v>100</v>
      </c>
      <c r="S166" s="1164">
        <v>0</v>
      </c>
      <c r="T166" s="1168" t="s">
        <v>34</v>
      </c>
      <c r="U166" s="1168" t="s">
        <v>34</v>
      </c>
      <c r="V166" s="1164">
        <v>800</v>
      </c>
      <c r="W166" s="94"/>
    </row>
    <row r="167" spans="1:23" ht="12" customHeight="1">
      <c r="F167" s="235"/>
      <c r="H167" s="1172" t="s">
        <v>1523</v>
      </c>
      <c r="I167" s="1167" t="s">
        <v>41</v>
      </c>
      <c r="J167" s="1166"/>
      <c r="K167" s="1163"/>
      <c r="L167" s="1164"/>
      <c r="M167" s="1164"/>
      <c r="N167" s="1164"/>
      <c r="O167" s="1164"/>
      <c r="P167" s="1164"/>
      <c r="Q167" s="1164"/>
      <c r="R167" s="1164"/>
      <c r="S167" s="1164"/>
      <c r="T167" s="1164"/>
      <c r="U167" s="1164"/>
      <c r="V167" s="1164"/>
      <c r="W167" s="94"/>
    </row>
    <row r="168" spans="1:23" ht="12" customHeight="1">
      <c r="A168" s="120" t="s">
        <v>263</v>
      </c>
      <c r="B168" s="120" t="s">
        <v>213</v>
      </c>
      <c r="C168" s="120" t="s">
        <v>25</v>
      </c>
      <c r="D168" s="120" t="s">
        <v>26</v>
      </c>
      <c r="E168" s="120"/>
      <c r="F168" s="101">
        <v>139</v>
      </c>
      <c r="H168" s="1172" t="s">
        <v>267</v>
      </c>
      <c r="I168" s="1165" t="s">
        <v>42</v>
      </c>
      <c r="J168" s="1166"/>
      <c r="K168" s="1163">
        <v>3000</v>
      </c>
      <c r="L168" s="1164">
        <v>500</v>
      </c>
      <c r="M168" s="1164">
        <v>1200</v>
      </c>
      <c r="N168" s="1164">
        <v>800</v>
      </c>
      <c r="O168" s="1164">
        <v>400</v>
      </c>
      <c r="P168" s="1164">
        <v>100</v>
      </c>
      <c r="Q168" s="1164">
        <v>0</v>
      </c>
      <c r="R168" s="1168" t="s">
        <v>34</v>
      </c>
      <c r="S168" s="1168" t="s">
        <v>34</v>
      </c>
      <c r="T168" s="1168" t="s">
        <v>34</v>
      </c>
      <c r="U168" s="1168" t="s">
        <v>34</v>
      </c>
      <c r="V168" s="1168" t="s">
        <v>34</v>
      </c>
      <c r="W168" s="94"/>
    </row>
    <row r="169" spans="1:23" ht="12" customHeight="1">
      <c r="F169" s="235"/>
      <c r="H169" s="1172" t="s">
        <v>1523</v>
      </c>
      <c r="I169" s="1167" t="s">
        <v>41</v>
      </c>
      <c r="J169" s="1166"/>
      <c r="K169" s="1163"/>
      <c r="L169" s="1164"/>
      <c r="M169" s="1164"/>
      <c r="N169" s="1164"/>
      <c r="O169" s="1164"/>
      <c r="P169" s="1164"/>
      <c r="Q169" s="1164"/>
      <c r="R169" s="1164"/>
      <c r="S169" s="1164"/>
      <c r="T169" s="1164"/>
      <c r="U169" s="1164"/>
      <c r="V169" s="1164"/>
      <c r="W169" s="94"/>
    </row>
    <row r="170" spans="1:23" ht="12" customHeight="1">
      <c r="A170" s="120" t="s">
        <v>263</v>
      </c>
      <c r="B170" s="120" t="s">
        <v>213</v>
      </c>
      <c r="C170" s="120" t="s">
        <v>25</v>
      </c>
      <c r="D170" s="120" t="s">
        <v>26</v>
      </c>
      <c r="E170" s="120"/>
      <c r="F170" s="101">
        <v>140</v>
      </c>
      <c r="H170" s="1172" t="s">
        <v>262</v>
      </c>
      <c r="I170" s="1167" t="s">
        <v>43</v>
      </c>
      <c r="J170" s="1166"/>
      <c r="K170" s="1163">
        <v>14000</v>
      </c>
      <c r="L170" s="1164">
        <v>4600</v>
      </c>
      <c r="M170" s="1164">
        <v>4600</v>
      </c>
      <c r="N170" s="1164">
        <v>2400</v>
      </c>
      <c r="O170" s="1164">
        <v>1300</v>
      </c>
      <c r="P170" s="1164">
        <v>200</v>
      </c>
      <c r="Q170" s="1164">
        <v>600</v>
      </c>
      <c r="R170" s="1164">
        <v>300</v>
      </c>
      <c r="S170" s="1164">
        <v>0</v>
      </c>
      <c r="T170" s="1168" t="s">
        <v>34</v>
      </c>
      <c r="U170" s="1168" t="s">
        <v>34</v>
      </c>
      <c r="V170" s="1168" t="s">
        <v>34</v>
      </c>
      <c r="W170" s="94"/>
    </row>
    <row r="171" spans="1:23" ht="12" customHeight="1">
      <c r="A171" s="120" t="s">
        <v>263</v>
      </c>
      <c r="B171" s="120" t="s">
        <v>213</v>
      </c>
      <c r="C171" s="120" t="s">
        <v>25</v>
      </c>
      <c r="D171" s="120" t="s">
        <v>26</v>
      </c>
      <c r="E171" s="120"/>
      <c r="F171" s="101">
        <v>141</v>
      </c>
      <c r="H171" s="1172" t="s">
        <v>364</v>
      </c>
      <c r="I171" s="1167" t="s">
        <v>48</v>
      </c>
      <c r="J171" s="1166" t="s">
        <v>454</v>
      </c>
      <c r="K171" s="1163">
        <v>300</v>
      </c>
      <c r="L171" s="1164">
        <v>100</v>
      </c>
      <c r="M171" s="1164">
        <v>100</v>
      </c>
      <c r="N171" s="1164">
        <v>0</v>
      </c>
      <c r="O171" s="1164">
        <v>100</v>
      </c>
      <c r="P171" s="1164">
        <v>0</v>
      </c>
      <c r="Q171" s="1164">
        <v>0</v>
      </c>
      <c r="R171" s="1168" t="s">
        <v>34</v>
      </c>
      <c r="S171" s="1168" t="s">
        <v>34</v>
      </c>
      <c r="T171" s="1168" t="s">
        <v>34</v>
      </c>
      <c r="U171" s="1168" t="s">
        <v>34</v>
      </c>
      <c r="V171" s="1164">
        <v>0</v>
      </c>
      <c r="W171" s="94"/>
    </row>
    <row r="172" spans="1:23" ht="12" customHeight="1">
      <c r="A172" s="120" t="s">
        <v>263</v>
      </c>
      <c r="B172" s="120" t="s">
        <v>213</v>
      </c>
      <c r="C172" s="120" t="s">
        <v>25</v>
      </c>
      <c r="D172" s="120" t="s">
        <v>26</v>
      </c>
      <c r="E172" s="120"/>
      <c r="F172" s="101">
        <v>142</v>
      </c>
      <c r="H172" s="1172" t="s">
        <v>315</v>
      </c>
      <c r="I172" s="1167" t="s">
        <v>28</v>
      </c>
      <c r="J172" s="1166"/>
      <c r="K172" s="1163">
        <v>100</v>
      </c>
      <c r="L172" s="1164">
        <v>0</v>
      </c>
      <c r="M172" s="1164">
        <v>0</v>
      </c>
      <c r="N172" s="1168" t="s">
        <v>34</v>
      </c>
      <c r="O172" s="1164">
        <v>0</v>
      </c>
      <c r="P172" s="1168" t="s">
        <v>34</v>
      </c>
      <c r="Q172" s="1164">
        <v>0</v>
      </c>
      <c r="R172" s="1168" t="s">
        <v>34</v>
      </c>
      <c r="S172" s="1168" t="s">
        <v>34</v>
      </c>
      <c r="T172" s="1168" t="s">
        <v>34</v>
      </c>
      <c r="U172" s="1168" t="s">
        <v>34</v>
      </c>
      <c r="V172" s="1168" t="s">
        <v>34</v>
      </c>
      <c r="W172" s="94"/>
    </row>
    <row r="173" spans="1:23" ht="12" customHeight="1">
      <c r="A173" s="120" t="s">
        <v>263</v>
      </c>
      <c r="B173" s="120" t="s">
        <v>213</v>
      </c>
      <c r="C173" s="120" t="s">
        <v>25</v>
      </c>
      <c r="D173" s="120" t="s">
        <v>26</v>
      </c>
      <c r="E173" s="120"/>
      <c r="F173" s="101">
        <v>143</v>
      </c>
      <c r="H173" s="1172" t="s">
        <v>313</v>
      </c>
      <c r="I173" s="1167" t="s">
        <v>29</v>
      </c>
      <c r="J173" s="1166"/>
      <c r="K173" s="1163">
        <v>100</v>
      </c>
      <c r="L173" s="1164">
        <v>0</v>
      </c>
      <c r="M173" s="1164">
        <v>0</v>
      </c>
      <c r="N173" s="1168" t="s">
        <v>34</v>
      </c>
      <c r="O173" s="1164">
        <v>0</v>
      </c>
      <c r="P173" s="1168" t="s">
        <v>34</v>
      </c>
      <c r="Q173" s="1164">
        <v>0</v>
      </c>
      <c r="R173" s="1168" t="s">
        <v>34</v>
      </c>
      <c r="S173" s="1168" t="s">
        <v>34</v>
      </c>
      <c r="T173" s="1168" t="s">
        <v>34</v>
      </c>
      <c r="U173" s="1168" t="s">
        <v>34</v>
      </c>
      <c r="V173" s="1168" t="s">
        <v>34</v>
      </c>
      <c r="W173" s="94"/>
    </row>
    <row r="174" spans="1:23" ht="12" customHeight="1">
      <c r="A174" s="120" t="s">
        <v>263</v>
      </c>
      <c r="B174" s="120" t="s">
        <v>213</v>
      </c>
      <c r="C174" s="120" t="s">
        <v>25</v>
      </c>
      <c r="D174" s="120" t="s">
        <v>26</v>
      </c>
      <c r="E174" s="120"/>
      <c r="F174" s="101">
        <v>144</v>
      </c>
      <c r="H174" s="1172" t="s">
        <v>311</v>
      </c>
      <c r="I174" s="1165" t="s">
        <v>30</v>
      </c>
      <c r="J174" s="1166"/>
      <c r="K174" s="1163">
        <v>0</v>
      </c>
      <c r="L174" s="1168" t="s">
        <v>34</v>
      </c>
      <c r="M174" s="1168" t="s">
        <v>34</v>
      </c>
      <c r="N174" s="1168" t="s">
        <v>34</v>
      </c>
      <c r="O174" s="1164">
        <v>0</v>
      </c>
      <c r="P174" s="1168" t="s">
        <v>34</v>
      </c>
      <c r="Q174" s="1168" t="s">
        <v>34</v>
      </c>
      <c r="R174" s="1168" t="s">
        <v>34</v>
      </c>
      <c r="S174" s="1168" t="s">
        <v>34</v>
      </c>
      <c r="T174" s="1168" t="s">
        <v>34</v>
      </c>
      <c r="U174" s="1168" t="s">
        <v>34</v>
      </c>
      <c r="V174" s="1168" t="s">
        <v>34</v>
      </c>
      <c r="W174" s="94"/>
    </row>
    <row r="175" spans="1:23" ht="12" customHeight="1">
      <c r="A175" s="120" t="s">
        <v>263</v>
      </c>
      <c r="B175" s="120" t="s">
        <v>213</v>
      </c>
      <c r="C175" s="120" t="s">
        <v>25</v>
      </c>
      <c r="D175" s="120" t="s">
        <v>26</v>
      </c>
      <c r="E175" s="120"/>
      <c r="F175" s="101">
        <v>145</v>
      </c>
      <c r="H175" s="1172" t="s">
        <v>309</v>
      </c>
      <c r="I175" s="1167" t="s">
        <v>31</v>
      </c>
      <c r="J175" s="1166"/>
      <c r="K175" s="1163">
        <v>0</v>
      </c>
      <c r="L175" s="1168" t="s">
        <v>34</v>
      </c>
      <c r="M175" s="1168" t="s">
        <v>34</v>
      </c>
      <c r="N175" s="1168" t="s">
        <v>34</v>
      </c>
      <c r="O175" s="1164">
        <v>0</v>
      </c>
      <c r="P175" s="1168" t="s">
        <v>34</v>
      </c>
      <c r="Q175" s="1164">
        <v>0</v>
      </c>
      <c r="R175" s="1168" t="s">
        <v>34</v>
      </c>
      <c r="S175" s="1168" t="s">
        <v>34</v>
      </c>
      <c r="T175" s="1168" t="s">
        <v>34</v>
      </c>
      <c r="U175" s="1168" t="s">
        <v>34</v>
      </c>
      <c r="V175" s="1168" t="s">
        <v>34</v>
      </c>
      <c r="W175" s="94"/>
    </row>
    <row r="176" spans="1:23" ht="12" customHeight="1">
      <c r="A176" s="120" t="s">
        <v>263</v>
      </c>
      <c r="B176" s="120" t="s">
        <v>213</v>
      </c>
      <c r="C176" s="120" t="s">
        <v>25</v>
      </c>
      <c r="D176" s="120" t="s">
        <v>26</v>
      </c>
      <c r="E176" s="120"/>
      <c r="F176" s="101">
        <v>146</v>
      </c>
      <c r="H176" s="1172" t="s">
        <v>307</v>
      </c>
      <c r="I176" s="1167" t="s">
        <v>32</v>
      </c>
      <c r="J176" s="1166"/>
      <c r="K176" s="1163">
        <v>0</v>
      </c>
      <c r="L176" s="1168" t="s">
        <v>34</v>
      </c>
      <c r="M176" s="1168" t="s">
        <v>34</v>
      </c>
      <c r="N176" s="1168" t="s">
        <v>34</v>
      </c>
      <c r="O176" s="1164">
        <v>0</v>
      </c>
      <c r="P176" s="1168" t="s">
        <v>34</v>
      </c>
      <c r="Q176" s="1164">
        <v>0</v>
      </c>
      <c r="R176" s="1168" t="s">
        <v>34</v>
      </c>
      <c r="S176" s="1168" t="s">
        <v>34</v>
      </c>
      <c r="T176" s="1168" t="s">
        <v>34</v>
      </c>
      <c r="U176" s="1168" t="s">
        <v>34</v>
      </c>
      <c r="V176" s="1168" t="s">
        <v>34</v>
      </c>
      <c r="W176" s="94"/>
    </row>
    <row r="177" spans="1:23" ht="12" customHeight="1">
      <c r="A177" s="120" t="s">
        <v>263</v>
      </c>
      <c r="B177" s="120" t="s">
        <v>213</v>
      </c>
      <c r="C177" s="120" t="s">
        <v>25</v>
      </c>
      <c r="D177" s="120" t="s">
        <v>26</v>
      </c>
      <c r="E177" s="120"/>
      <c r="F177" s="101">
        <v>147</v>
      </c>
      <c r="H177" s="1172" t="s">
        <v>296</v>
      </c>
      <c r="I177" s="1167" t="s">
        <v>33</v>
      </c>
      <c r="J177" s="1166"/>
      <c r="K177" s="1169" t="s">
        <v>34</v>
      </c>
      <c r="L177" s="1168" t="s">
        <v>34</v>
      </c>
      <c r="M177" s="1168" t="s">
        <v>34</v>
      </c>
      <c r="N177" s="1168" t="s">
        <v>34</v>
      </c>
      <c r="O177" s="1168" t="s">
        <v>34</v>
      </c>
      <c r="P177" s="1168" t="s">
        <v>34</v>
      </c>
      <c r="Q177" s="1168" t="s">
        <v>34</v>
      </c>
      <c r="R177" s="1168" t="s">
        <v>34</v>
      </c>
      <c r="S177" s="1168" t="s">
        <v>34</v>
      </c>
      <c r="T177" s="1168" t="s">
        <v>34</v>
      </c>
      <c r="U177" s="1168" t="s">
        <v>34</v>
      </c>
      <c r="V177" s="1168" t="s">
        <v>34</v>
      </c>
      <c r="W177" s="94"/>
    </row>
    <row r="178" spans="1:23" ht="12" customHeight="1">
      <c r="A178" s="120" t="s">
        <v>263</v>
      </c>
      <c r="B178" s="120" t="s">
        <v>213</v>
      </c>
      <c r="C178" s="120" t="s">
        <v>25</v>
      </c>
      <c r="D178" s="120" t="s">
        <v>26</v>
      </c>
      <c r="E178" s="120"/>
      <c r="F178" s="101">
        <v>148</v>
      </c>
      <c r="H178" s="1172" t="s">
        <v>304</v>
      </c>
      <c r="I178" s="1167" t="s">
        <v>1580</v>
      </c>
      <c r="J178" s="1166"/>
      <c r="K178" s="1169" t="s">
        <v>34</v>
      </c>
      <c r="L178" s="1168" t="s">
        <v>34</v>
      </c>
      <c r="M178" s="1168" t="s">
        <v>34</v>
      </c>
      <c r="N178" s="1168" t="s">
        <v>34</v>
      </c>
      <c r="O178" s="1168" t="s">
        <v>34</v>
      </c>
      <c r="P178" s="1168" t="s">
        <v>34</v>
      </c>
      <c r="Q178" s="1168" t="s">
        <v>34</v>
      </c>
      <c r="R178" s="1168" t="s">
        <v>34</v>
      </c>
      <c r="S178" s="1168" t="s">
        <v>34</v>
      </c>
      <c r="T178" s="1168" t="s">
        <v>34</v>
      </c>
      <c r="U178" s="1168" t="s">
        <v>34</v>
      </c>
      <c r="V178" s="1168" t="s">
        <v>34</v>
      </c>
      <c r="W178" s="94"/>
    </row>
    <row r="179" spans="1:23" ht="12" customHeight="1">
      <c r="A179" s="120" t="s">
        <v>263</v>
      </c>
      <c r="B179" s="120" t="s">
        <v>213</v>
      </c>
      <c r="C179" s="120" t="s">
        <v>25</v>
      </c>
      <c r="D179" s="120" t="s">
        <v>26</v>
      </c>
      <c r="E179" s="120"/>
      <c r="F179" s="101">
        <v>149</v>
      </c>
      <c r="H179" s="1172" t="s">
        <v>302</v>
      </c>
      <c r="I179" s="1167" t="s">
        <v>1581</v>
      </c>
      <c r="J179" s="1166"/>
      <c r="K179" s="1169" t="s">
        <v>34</v>
      </c>
      <c r="L179" s="1168" t="s">
        <v>34</v>
      </c>
      <c r="M179" s="1168" t="s">
        <v>34</v>
      </c>
      <c r="N179" s="1168" t="s">
        <v>34</v>
      </c>
      <c r="O179" s="1168" t="s">
        <v>34</v>
      </c>
      <c r="P179" s="1168" t="s">
        <v>34</v>
      </c>
      <c r="Q179" s="1168" t="s">
        <v>34</v>
      </c>
      <c r="R179" s="1168" t="s">
        <v>34</v>
      </c>
      <c r="S179" s="1168" t="s">
        <v>34</v>
      </c>
      <c r="T179" s="1168" t="s">
        <v>34</v>
      </c>
      <c r="U179" s="1168" t="s">
        <v>34</v>
      </c>
      <c r="V179" s="1168" t="s">
        <v>34</v>
      </c>
      <c r="W179" s="94"/>
    </row>
    <row r="180" spans="1:23" ht="12" customHeight="1">
      <c r="A180" s="120" t="s">
        <v>263</v>
      </c>
      <c r="B180" s="120" t="s">
        <v>213</v>
      </c>
      <c r="C180" s="120" t="s">
        <v>25</v>
      </c>
      <c r="D180" s="120" t="s">
        <v>26</v>
      </c>
      <c r="E180" s="120"/>
      <c r="F180" s="101">
        <v>150</v>
      </c>
      <c r="H180" s="1172" t="s">
        <v>296</v>
      </c>
      <c r="I180" s="1167" t="s">
        <v>33</v>
      </c>
      <c r="J180" s="1166"/>
      <c r="K180" s="1169" t="s">
        <v>34</v>
      </c>
      <c r="L180" s="1168" t="s">
        <v>34</v>
      </c>
      <c r="M180" s="1168" t="s">
        <v>34</v>
      </c>
      <c r="N180" s="1168" t="s">
        <v>34</v>
      </c>
      <c r="O180" s="1168" t="s">
        <v>34</v>
      </c>
      <c r="P180" s="1168" t="s">
        <v>34</v>
      </c>
      <c r="Q180" s="1168" t="s">
        <v>34</v>
      </c>
      <c r="R180" s="1168" t="s">
        <v>34</v>
      </c>
      <c r="S180" s="1168" t="s">
        <v>34</v>
      </c>
      <c r="T180" s="1168" t="s">
        <v>34</v>
      </c>
      <c r="U180" s="1168" t="s">
        <v>34</v>
      </c>
      <c r="V180" s="1168" t="s">
        <v>34</v>
      </c>
      <c r="W180" s="94"/>
    </row>
    <row r="181" spans="1:23" ht="12" customHeight="1">
      <c r="A181" s="120" t="s">
        <v>263</v>
      </c>
      <c r="B181" s="120" t="s">
        <v>213</v>
      </c>
      <c r="C181" s="120" t="s">
        <v>25</v>
      </c>
      <c r="D181" s="120" t="s">
        <v>26</v>
      </c>
      <c r="E181" s="120"/>
      <c r="F181" s="101">
        <v>151</v>
      </c>
      <c r="H181" s="1172" t="s">
        <v>300</v>
      </c>
      <c r="I181" s="1167" t="s">
        <v>1582</v>
      </c>
      <c r="J181" s="1166"/>
      <c r="K181" s="1163">
        <v>0</v>
      </c>
      <c r="L181" s="1164">
        <v>0</v>
      </c>
      <c r="M181" s="1164">
        <v>0</v>
      </c>
      <c r="N181" s="1168" t="s">
        <v>34</v>
      </c>
      <c r="O181" s="1168" t="s">
        <v>34</v>
      </c>
      <c r="P181" s="1168" t="s">
        <v>34</v>
      </c>
      <c r="Q181" s="1168" t="s">
        <v>34</v>
      </c>
      <c r="R181" s="1168" t="s">
        <v>34</v>
      </c>
      <c r="S181" s="1168" t="s">
        <v>34</v>
      </c>
      <c r="T181" s="1168" t="s">
        <v>34</v>
      </c>
      <c r="U181" s="1168" t="s">
        <v>34</v>
      </c>
      <c r="V181" s="1168" t="s">
        <v>34</v>
      </c>
      <c r="W181" s="94"/>
    </row>
    <row r="182" spans="1:23" ht="12" customHeight="1">
      <c r="A182" s="120" t="s">
        <v>263</v>
      </c>
      <c r="B182" s="120" t="s">
        <v>213</v>
      </c>
      <c r="C182" s="120" t="s">
        <v>25</v>
      </c>
      <c r="D182" s="120" t="s">
        <v>26</v>
      </c>
      <c r="E182" s="120"/>
      <c r="F182" s="101">
        <v>152</v>
      </c>
      <c r="H182" s="1172" t="s">
        <v>298</v>
      </c>
      <c r="I182" s="1167" t="s">
        <v>1583</v>
      </c>
      <c r="J182" s="1166"/>
      <c r="K182" s="1163">
        <v>0</v>
      </c>
      <c r="L182" s="1164">
        <v>0</v>
      </c>
      <c r="M182" s="1164">
        <v>0</v>
      </c>
      <c r="N182" s="1168" t="s">
        <v>34</v>
      </c>
      <c r="O182" s="1168" t="s">
        <v>34</v>
      </c>
      <c r="P182" s="1168" t="s">
        <v>34</v>
      </c>
      <c r="Q182" s="1168" t="s">
        <v>34</v>
      </c>
      <c r="R182" s="1168" t="s">
        <v>34</v>
      </c>
      <c r="S182" s="1168" t="s">
        <v>34</v>
      </c>
      <c r="T182" s="1168" t="s">
        <v>34</v>
      </c>
      <c r="U182" s="1168" t="s">
        <v>34</v>
      </c>
      <c r="V182" s="1168" t="s">
        <v>34</v>
      </c>
      <c r="W182" s="94"/>
    </row>
    <row r="183" spans="1:23" ht="12" customHeight="1">
      <c r="A183" s="120" t="s">
        <v>263</v>
      </c>
      <c r="B183" s="120" t="s">
        <v>213</v>
      </c>
      <c r="C183" s="120" t="s">
        <v>25</v>
      </c>
      <c r="D183" s="120" t="s">
        <v>26</v>
      </c>
      <c r="E183" s="120"/>
      <c r="F183" s="101">
        <v>153</v>
      </c>
      <c r="H183" s="1172" t="s">
        <v>296</v>
      </c>
      <c r="I183" s="1167" t="s">
        <v>33</v>
      </c>
      <c r="J183" s="1166"/>
      <c r="K183" s="1169" t="s">
        <v>34</v>
      </c>
      <c r="L183" s="1168" t="s">
        <v>34</v>
      </c>
      <c r="M183" s="1168" t="s">
        <v>34</v>
      </c>
      <c r="N183" s="1168" t="s">
        <v>34</v>
      </c>
      <c r="O183" s="1168" t="s">
        <v>34</v>
      </c>
      <c r="P183" s="1168" t="s">
        <v>34</v>
      </c>
      <c r="Q183" s="1168" t="s">
        <v>34</v>
      </c>
      <c r="R183" s="1168" t="s">
        <v>34</v>
      </c>
      <c r="S183" s="1168" t="s">
        <v>34</v>
      </c>
      <c r="T183" s="1168" t="s">
        <v>34</v>
      </c>
      <c r="U183" s="1168" t="s">
        <v>34</v>
      </c>
      <c r="V183" s="1168" t="s">
        <v>34</v>
      </c>
      <c r="W183" s="94"/>
    </row>
    <row r="184" spans="1:23" ht="12" customHeight="1">
      <c r="A184" s="120" t="s">
        <v>263</v>
      </c>
      <c r="B184" s="120" t="s">
        <v>213</v>
      </c>
      <c r="C184" s="120" t="s">
        <v>25</v>
      </c>
      <c r="D184" s="120" t="s">
        <v>26</v>
      </c>
      <c r="E184" s="120"/>
      <c r="F184" s="101">
        <v>154</v>
      </c>
      <c r="H184" s="1172" t="s">
        <v>294</v>
      </c>
      <c r="I184" s="1167" t="s">
        <v>37</v>
      </c>
      <c r="J184" s="1166"/>
      <c r="K184" s="1169" t="s">
        <v>34</v>
      </c>
      <c r="L184" s="1168" t="s">
        <v>34</v>
      </c>
      <c r="M184" s="1168" t="s">
        <v>34</v>
      </c>
      <c r="N184" s="1168" t="s">
        <v>34</v>
      </c>
      <c r="O184" s="1168" t="s">
        <v>34</v>
      </c>
      <c r="P184" s="1168" t="s">
        <v>34</v>
      </c>
      <c r="Q184" s="1168" t="s">
        <v>34</v>
      </c>
      <c r="R184" s="1168" t="s">
        <v>34</v>
      </c>
      <c r="S184" s="1168" t="s">
        <v>34</v>
      </c>
      <c r="T184" s="1168" t="s">
        <v>34</v>
      </c>
      <c r="U184" s="1168" t="s">
        <v>34</v>
      </c>
      <c r="V184" s="1168" t="s">
        <v>34</v>
      </c>
      <c r="W184" s="94"/>
    </row>
    <row r="185" spans="1:23" ht="12" customHeight="1">
      <c r="A185" s="120" t="s">
        <v>263</v>
      </c>
      <c r="B185" s="120" t="s">
        <v>213</v>
      </c>
      <c r="C185" s="120" t="s">
        <v>25</v>
      </c>
      <c r="D185" s="120" t="s">
        <v>26</v>
      </c>
      <c r="E185" s="120"/>
      <c r="F185" s="101">
        <v>155</v>
      </c>
      <c r="H185" s="1172" t="s">
        <v>292</v>
      </c>
      <c r="I185" s="1167" t="s">
        <v>1584</v>
      </c>
      <c r="J185" s="1166"/>
      <c r="K185" s="1169" t="s">
        <v>34</v>
      </c>
      <c r="L185" s="1168" t="s">
        <v>34</v>
      </c>
      <c r="M185" s="1168" t="s">
        <v>34</v>
      </c>
      <c r="N185" s="1168" t="s">
        <v>34</v>
      </c>
      <c r="O185" s="1168" t="s">
        <v>34</v>
      </c>
      <c r="P185" s="1168" t="s">
        <v>34</v>
      </c>
      <c r="Q185" s="1168" t="s">
        <v>34</v>
      </c>
      <c r="R185" s="1168" t="s">
        <v>34</v>
      </c>
      <c r="S185" s="1168" t="s">
        <v>34</v>
      </c>
      <c r="T185" s="1168" t="s">
        <v>34</v>
      </c>
      <c r="U185" s="1168" t="s">
        <v>34</v>
      </c>
      <c r="V185" s="1168" t="s">
        <v>34</v>
      </c>
      <c r="W185" s="94"/>
    </row>
    <row r="186" spans="1:23" ht="12" customHeight="1">
      <c r="A186" s="120" t="s">
        <v>263</v>
      </c>
      <c r="B186" s="120" t="s">
        <v>213</v>
      </c>
      <c r="C186" s="120" t="s">
        <v>25</v>
      </c>
      <c r="D186" s="120" t="s">
        <v>26</v>
      </c>
      <c r="E186" s="120"/>
      <c r="F186" s="101">
        <v>156</v>
      </c>
      <c r="H186" s="1172" t="s">
        <v>290</v>
      </c>
      <c r="I186" s="1167" t="s">
        <v>1585</v>
      </c>
      <c r="J186" s="1166"/>
      <c r="K186" s="1169" t="s">
        <v>34</v>
      </c>
      <c r="L186" s="1168" t="s">
        <v>34</v>
      </c>
      <c r="M186" s="1168" t="s">
        <v>34</v>
      </c>
      <c r="N186" s="1168" t="s">
        <v>34</v>
      </c>
      <c r="O186" s="1168" t="s">
        <v>34</v>
      </c>
      <c r="P186" s="1168" t="s">
        <v>34</v>
      </c>
      <c r="Q186" s="1168" t="s">
        <v>34</v>
      </c>
      <c r="R186" s="1168" t="s">
        <v>34</v>
      </c>
      <c r="S186" s="1168" t="s">
        <v>34</v>
      </c>
      <c r="T186" s="1168" t="s">
        <v>34</v>
      </c>
      <c r="U186" s="1168" t="s">
        <v>34</v>
      </c>
      <c r="V186" s="1168" t="s">
        <v>34</v>
      </c>
      <c r="W186" s="94"/>
    </row>
    <row r="187" spans="1:23" ht="12" customHeight="1">
      <c r="A187" s="120" t="s">
        <v>263</v>
      </c>
      <c r="B187" s="120" t="s">
        <v>213</v>
      </c>
      <c r="C187" s="120" t="s">
        <v>25</v>
      </c>
      <c r="D187" s="120" t="s">
        <v>26</v>
      </c>
      <c r="E187" s="120"/>
      <c r="F187" s="101">
        <v>157</v>
      </c>
      <c r="H187" s="1172" t="s">
        <v>1586</v>
      </c>
      <c r="I187" s="1165" t="s">
        <v>1587</v>
      </c>
      <c r="J187" s="1166"/>
      <c r="K187" s="1169" t="s">
        <v>34</v>
      </c>
      <c r="L187" s="1168" t="s">
        <v>34</v>
      </c>
      <c r="M187" s="1168" t="s">
        <v>34</v>
      </c>
      <c r="N187" s="1168" t="s">
        <v>34</v>
      </c>
      <c r="O187" s="1168" t="s">
        <v>34</v>
      </c>
      <c r="P187" s="1168" t="s">
        <v>34</v>
      </c>
      <c r="Q187" s="1168" t="s">
        <v>34</v>
      </c>
      <c r="R187" s="1168" t="s">
        <v>34</v>
      </c>
      <c r="S187" s="1168" t="s">
        <v>34</v>
      </c>
      <c r="T187" s="1168" t="s">
        <v>34</v>
      </c>
      <c r="U187" s="1168" t="s">
        <v>34</v>
      </c>
      <c r="V187" s="1168" t="s">
        <v>34</v>
      </c>
      <c r="W187" s="94"/>
    </row>
    <row r="188" spans="1:23" ht="12" customHeight="1">
      <c r="A188" s="120" t="s">
        <v>263</v>
      </c>
      <c r="B188" s="120" t="s">
        <v>213</v>
      </c>
      <c r="C188" s="120" t="s">
        <v>25</v>
      </c>
      <c r="D188" s="120" t="s">
        <v>26</v>
      </c>
      <c r="E188" s="120"/>
      <c r="F188" s="101">
        <v>158</v>
      </c>
      <c r="H188" s="1172" t="s">
        <v>286</v>
      </c>
      <c r="I188" s="1167" t="s">
        <v>1588</v>
      </c>
      <c r="J188" s="1166"/>
      <c r="K188" s="1169" t="s">
        <v>34</v>
      </c>
      <c r="L188" s="1168" t="s">
        <v>34</v>
      </c>
      <c r="M188" s="1168" t="s">
        <v>34</v>
      </c>
      <c r="N188" s="1168" t="s">
        <v>34</v>
      </c>
      <c r="O188" s="1168" t="s">
        <v>34</v>
      </c>
      <c r="P188" s="1168" t="s">
        <v>34</v>
      </c>
      <c r="Q188" s="1168" t="s">
        <v>34</v>
      </c>
      <c r="R188" s="1168" t="s">
        <v>34</v>
      </c>
      <c r="S188" s="1168" t="s">
        <v>34</v>
      </c>
      <c r="T188" s="1168" t="s">
        <v>34</v>
      </c>
      <c r="U188" s="1168" t="s">
        <v>34</v>
      </c>
      <c r="V188" s="1168" t="s">
        <v>34</v>
      </c>
      <c r="W188" s="94"/>
    </row>
    <row r="189" spans="1:23" ht="12" customHeight="1">
      <c r="A189" s="120" t="s">
        <v>263</v>
      </c>
      <c r="B189" s="120" t="s">
        <v>213</v>
      </c>
      <c r="C189" s="120" t="s">
        <v>25</v>
      </c>
      <c r="D189" s="120" t="s">
        <v>26</v>
      </c>
      <c r="E189" s="120"/>
      <c r="F189" s="101">
        <v>159</v>
      </c>
      <c r="H189" s="1172" t="s">
        <v>284</v>
      </c>
      <c r="I189" s="1167" t="s">
        <v>1589</v>
      </c>
      <c r="J189" s="1166"/>
      <c r="K189" s="1169" t="s">
        <v>34</v>
      </c>
      <c r="L189" s="1168" t="s">
        <v>34</v>
      </c>
      <c r="M189" s="1168" t="s">
        <v>34</v>
      </c>
      <c r="N189" s="1168" t="s">
        <v>34</v>
      </c>
      <c r="O189" s="1168" t="s">
        <v>34</v>
      </c>
      <c r="P189" s="1168" t="s">
        <v>34</v>
      </c>
      <c r="Q189" s="1168" t="s">
        <v>34</v>
      </c>
      <c r="R189" s="1168" t="s">
        <v>34</v>
      </c>
      <c r="S189" s="1168" t="s">
        <v>34</v>
      </c>
      <c r="T189" s="1168" t="s">
        <v>34</v>
      </c>
      <c r="U189" s="1168" t="s">
        <v>34</v>
      </c>
      <c r="V189" s="1168" t="s">
        <v>34</v>
      </c>
      <c r="W189" s="94"/>
    </row>
    <row r="190" spans="1:23" ht="12" customHeight="1">
      <c r="A190" s="120" t="s">
        <v>263</v>
      </c>
      <c r="B190" s="120" t="s">
        <v>213</v>
      </c>
      <c r="C190" s="120" t="s">
        <v>25</v>
      </c>
      <c r="D190" s="120" t="s">
        <v>26</v>
      </c>
      <c r="E190" s="120"/>
      <c r="F190" s="101">
        <v>160</v>
      </c>
      <c r="H190" s="1172" t="s">
        <v>282</v>
      </c>
      <c r="I190" s="1167" t="s">
        <v>1590</v>
      </c>
      <c r="J190" s="1166"/>
      <c r="K190" s="1169" t="s">
        <v>34</v>
      </c>
      <c r="L190" s="1168" t="s">
        <v>34</v>
      </c>
      <c r="M190" s="1168" t="s">
        <v>34</v>
      </c>
      <c r="N190" s="1168" t="s">
        <v>34</v>
      </c>
      <c r="O190" s="1168" t="s">
        <v>34</v>
      </c>
      <c r="P190" s="1168" t="s">
        <v>34</v>
      </c>
      <c r="Q190" s="1168" t="s">
        <v>34</v>
      </c>
      <c r="R190" s="1168" t="s">
        <v>34</v>
      </c>
      <c r="S190" s="1168" t="s">
        <v>34</v>
      </c>
      <c r="T190" s="1168" t="s">
        <v>34</v>
      </c>
      <c r="U190" s="1168" t="s">
        <v>34</v>
      </c>
      <c r="V190" s="1168" t="s">
        <v>34</v>
      </c>
      <c r="W190" s="94"/>
    </row>
    <row r="191" spans="1:23" ht="12" customHeight="1">
      <c r="A191" s="120" t="s">
        <v>263</v>
      </c>
      <c r="B191" s="120" t="s">
        <v>213</v>
      </c>
      <c r="C191" s="120" t="s">
        <v>25</v>
      </c>
      <c r="D191" s="120" t="s">
        <v>26</v>
      </c>
      <c r="E191" s="120"/>
      <c r="F191" s="101">
        <v>161</v>
      </c>
      <c r="H191" s="1172" t="s">
        <v>280</v>
      </c>
      <c r="I191" s="1165" t="s">
        <v>1591</v>
      </c>
      <c r="J191" s="1166"/>
      <c r="K191" s="1169" t="s">
        <v>34</v>
      </c>
      <c r="L191" s="1168" t="s">
        <v>34</v>
      </c>
      <c r="M191" s="1168" t="s">
        <v>34</v>
      </c>
      <c r="N191" s="1168" t="s">
        <v>34</v>
      </c>
      <c r="O191" s="1168" t="s">
        <v>34</v>
      </c>
      <c r="P191" s="1168" t="s">
        <v>34</v>
      </c>
      <c r="Q191" s="1168" t="s">
        <v>34</v>
      </c>
      <c r="R191" s="1168" t="s">
        <v>34</v>
      </c>
      <c r="S191" s="1168" t="s">
        <v>34</v>
      </c>
      <c r="T191" s="1168" t="s">
        <v>34</v>
      </c>
      <c r="U191" s="1168" t="s">
        <v>34</v>
      </c>
      <c r="V191" s="1168" t="s">
        <v>34</v>
      </c>
      <c r="W191" s="94"/>
    </row>
    <row r="192" spans="1:23" ht="12" customHeight="1">
      <c r="A192" s="120" t="s">
        <v>263</v>
      </c>
      <c r="B192" s="120" t="s">
        <v>213</v>
      </c>
      <c r="C192" s="120" t="s">
        <v>25</v>
      </c>
      <c r="D192" s="120" t="s">
        <v>26</v>
      </c>
      <c r="E192" s="120"/>
      <c r="F192" s="101">
        <v>162</v>
      </c>
      <c r="H192" s="1172" t="s">
        <v>278</v>
      </c>
      <c r="I192" s="1167" t="s">
        <v>1592</v>
      </c>
      <c r="J192" s="1166"/>
      <c r="K192" s="1169" t="s">
        <v>34</v>
      </c>
      <c r="L192" s="1168" t="s">
        <v>34</v>
      </c>
      <c r="M192" s="1168" t="s">
        <v>34</v>
      </c>
      <c r="N192" s="1168" t="s">
        <v>34</v>
      </c>
      <c r="O192" s="1168" t="s">
        <v>34</v>
      </c>
      <c r="P192" s="1168" t="s">
        <v>34</v>
      </c>
      <c r="Q192" s="1168" t="s">
        <v>34</v>
      </c>
      <c r="R192" s="1168" t="s">
        <v>34</v>
      </c>
      <c r="S192" s="1168" t="s">
        <v>34</v>
      </c>
      <c r="T192" s="1168" t="s">
        <v>34</v>
      </c>
      <c r="U192" s="1168" t="s">
        <v>34</v>
      </c>
      <c r="V192" s="1168" t="s">
        <v>34</v>
      </c>
      <c r="W192" s="94"/>
    </row>
    <row r="193" spans="1:23" ht="12" customHeight="1">
      <c r="A193" s="120" t="s">
        <v>263</v>
      </c>
      <c r="B193" s="120" t="s">
        <v>213</v>
      </c>
      <c r="C193" s="120" t="s">
        <v>25</v>
      </c>
      <c r="D193" s="120" t="s">
        <v>26</v>
      </c>
      <c r="E193" s="120"/>
      <c r="F193" s="101">
        <v>163</v>
      </c>
      <c r="H193" s="1172" t="s">
        <v>276</v>
      </c>
      <c r="I193" s="1167" t="s">
        <v>1593</v>
      </c>
      <c r="J193" s="1166"/>
      <c r="K193" s="1169" t="s">
        <v>34</v>
      </c>
      <c r="L193" s="1168" t="s">
        <v>34</v>
      </c>
      <c r="M193" s="1168" t="s">
        <v>34</v>
      </c>
      <c r="N193" s="1168" t="s">
        <v>34</v>
      </c>
      <c r="O193" s="1168" t="s">
        <v>34</v>
      </c>
      <c r="P193" s="1168" t="s">
        <v>34</v>
      </c>
      <c r="Q193" s="1168" t="s">
        <v>34</v>
      </c>
      <c r="R193" s="1168" t="s">
        <v>34</v>
      </c>
      <c r="S193" s="1168" t="s">
        <v>34</v>
      </c>
      <c r="T193" s="1168" t="s">
        <v>34</v>
      </c>
      <c r="U193" s="1168" t="s">
        <v>34</v>
      </c>
      <c r="V193" s="1168" t="s">
        <v>34</v>
      </c>
      <c r="W193" s="94"/>
    </row>
    <row r="194" spans="1:23" ht="12" customHeight="1">
      <c r="A194" s="120" t="s">
        <v>263</v>
      </c>
      <c r="B194" s="120" t="s">
        <v>213</v>
      </c>
      <c r="C194" s="120" t="s">
        <v>25</v>
      </c>
      <c r="D194" s="120" t="s">
        <v>26</v>
      </c>
      <c r="E194" s="120"/>
      <c r="F194" s="101">
        <v>164</v>
      </c>
      <c r="H194" s="1172" t="s">
        <v>274</v>
      </c>
      <c r="I194" s="1167" t="s">
        <v>1594</v>
      </c>
      <c r="J194" s="1166"/>
      <c r="K194" s="1169" t="s">
        <v>34</v>
      </c>
      <c r="L194" s="1168" t="s">
        <v>34</v>
      </c>
      <c r="M194" s="1168" t="s">
        <v>34</v>
      </c>
      <c r="N194" s="1168" t="s">
        <v>34</v>
      </c>
      <c r="O194" s="1168" t="s">
        <v>34</v>
      </c>
      <c r="P194" s="1168" t="s">
        <v>34</v>
      </c>
      <c r="Q194" s="1168" t="s">
        <v>34</v>
      </c>
      <c r="R194" s="1168" t="s">
        <v>34</v>
      </c>
      <c r="S194" s="1168" t="s">
        <v>34</v>
      </c>
      <c r="T194" s="1168" t="s">
        <v>34</v>
      </c>
      <c r="U194" s="1168" t="s">
        <v>34</v>
      </c>
      <c r="V194" s="1168" t="s">
        <v>34</v>
      </c>
      <c r="W194" s="94"/>
    </row>
    <row r="195" spans="1:23" ht="12" customHeight="1">
      <c r="A195" s="120" t="s">
        <v>263</v>
      </c>
      <c r="B195" s="120" t="s">
        <v>213</v>
      </c>
      <c r="C195" s="120" t="s">
        <v>25</v>
      </c>
      <c r="D195" s="120" t="s">
        <v>26</v>
      </c>
      <c r="E195" s="120"/>
      <c r="F195" s="101">
        <v>165</v>
      </c>
      <c r="H195" s="1172" t="s">
        <v>272</v>
      </c>
      <c r="I195" s="1167" t="s">
        <v>38</v>
      </c>
      <c r="J195" s="1166"/>
      <c r="K195" s="1169" t="s">
        <v>34</v>
      </c>
      <c r="L195" s="1168" t="s">
        <v>34</v>
      </c>
      <c r="M195" s="1168" t="s">
        <v>34</v>
      </c>
      <c r="N195" s="1168" t="s">
        <v>34</v>
      </c>
      <c r="O195" s="1168" t="s">
        <v>34</v>
      </c>
      <c r="P195" s="1168" t="s">
        <v>34</v>
      </c>
      <c r="Q195" s="1168" t="s">
        <v>34</v>
      </c>
      <c r="R195" s="1168" t="s">
        <v>34</v>
      </c>
      <c r="S195" s="1168" t="s">
        <v>34</v>
      </c>
      <c r="T195" s="1168" t="s">
        <v>34</v>
      </c>
      <c r="U195" s="1168" t="s">
        <v>34</v>
      </c>
      <c r="V195" s="1168" t="s">
        <v>34</v>
      </c>
      <c r="W195" s="94"/>
    </row>
    <row r="196" spans="1:23" ht="12" customHeight="1">
      <c r="A196" s="120" t="s">
        <v>263</v>
      </c>
      <c r="B196" s="120" t="s">
        <v>213</v>
      </c>
      <c r="C196" s="120" t="s">
        <v>25</v>
      </c>
      <c r="D196" s="120" t="s">
        <v>26</v>
      </c>
      <c r="E196" s="120"/>
      <c r="F196" s="101">
        <v>166</v>
      </c>
      <c r="H196" s="1172" t="s">
        <v>270</v>
      </c>
      <c r="I196" s="1167" t="s">
        <v>39</v>
      </c>
      <c r="J196" s="1166"/>
      <c r="K196" s="1163">
        <v>200</v>
      </c>
      <c r="L196" s="1164">
        <v>100</v>
      </c>
      <c r="M196" s="1164">
        <v>100</v>
      </c>
      <c r="N196" s="1164">
        <v>0</v>
      </c>
      <c r="O196" s="1164">
        <v>100</v>
      </c>
      <c r="P196" s="1164">
        <v>0</v>
      </c>
      <c r="Q196" s="1168" t="s">
        <v>34</v>
      </c>
      <c r="R196" s="1168" t="s">
        <v>34</v>
      </c>
      <c r="S196" s="1168" t="s">
        <v>34</v>
      </c>
      <c r="T196" s="1168" t="s">
        <v>34</v>
      </c>
      <c r="U196" s="1168" t="s">
        <v>34</v>
      </c>
      <c r="V196" s="1164">
        <v>0</v>
      </c>
      <c r="W196" s="94"/>
    </row>
    <row r="197" spans="1:23" ht="12" customHeight="1">
      <c r="F197" s="235"/>
      <c r="H197" s="1172" t="s">
        <v>1523</v>
      </c>
      <c r="I197" s="1167" t="s">
        <v>41</v>
      </c>
      <c r="J197" s="1166"/>
      <c r="K197" s="1163"/>
      <c r="L197" s="1164"/>
      <c r="M197" s="1164"/>
      <c r="N197" s="1164"/>
      <c r="O197" s="1164"/>
      <c r="P197" s="1164"/>
      <c r="Q197" s="1164"/>
      <c r="R197" s="1164"/>
      <c r="S197" s="1164"/>
      <c r="T197" s="1164"/>
      <c r="U197" s="1164"/>
      <c r="V197" s="1164"/>
      <c r="W197" s="94"/>
    </row>
    <row r="198" spans="1:23" ht="12" customHeight="1">
      <c r="A198" s="120" t="s">
        <v>263</v>
      </c>
      <c r="B198" s="120" t="s">
        <v>213</v>
      </c>
      <c r="C198" s="120" t="s">
        <v>25</v>
      </c>
      <c r="D198" s="120" t="s">
        <v>26</v>
      </c>
      <c r="E198" s="120"/>
      <c r="F198" s="101">
        <v>167</v>
      </c>
      <c r="H198" s="1172" t="s">
        <v>267</v>
      </c>
      <c r="I198" s="1165" t="s">
        <v>42</v>
      </c>
      <c r="J198" s="1166"/>
      <c r="K198" s="1163">
        <v>0</v>
      </c>
      <c r="L198" s="1168" t="s">
        <v>34</v>
      </c>
      <c r="M198" s="1168" t="s">
        <v>34</v>
      </c>
      <c r="N198" s="1168" t="s">
        <v>34</v>
      </c>
      <c r="O198" s="1164">
        <v>0</v>
      </c>
      <c r="P198" s="1168" t="s">
        <v>34</v>
      </c>
      <c r="Q198" s="1168" t="s">
        <v>34</v>
      </c>
      <c r="R198" s="1168" t="s">
        <v>34</v>
      </c>
      <c r="S198" s="1168" t="s">
        <v>34</v>
      </c>
      <c r="T198" s="1168" t="s">
        <v>34</v>
      </c>
      <c r="U198" s="1168" t="s">
        <v>34</v>
      </c>
      <c r="V198" s="1168" t="s">
        <v>34</v>
      </c>
      <c r="W198" s="94"/>
    </row>
    <row r="199" spans="1:23" ht="12" customHeight="1">
      <c r="F199" s="235"/>
      <c r="H199" s="1172" t="s">
        <v>1523</v>
      </c>
      <c r="I199" s="1167" t="s">
        <v>41</v>
      </c>
      <c r="J199" s="1166"/>
      <c r="K199" s="1163"/>
      <c r="L199" s="1164"/>
      <c r="M199" s="1164"/>
      <c r="N199" s="1164"/>
      <c r="O199" s="1164"/>
      <c r="P199" s="1164"/>
      <c r="Q199" s="1164"/>
      <c r="R199" s="1164"/>
      <c r="S199" s="1164"/>
      <c r="T199" s="1164"/>
      <c r="U199" s="1164"/>
      <c r="V199" s="1164"/>
      <c r="W199" s="94"/>
    </row>
    <row r="200" spans="1:23" ht="12" customHeight="1">
      <c r="A200" s="120" t="s">
        <v>263</v>
      </c>
      <c r="B200" s="120" t="s">
        <v>213</v>
      </c>
      <c r="C200" s="120" t="s">
        <v>25</v>
      </c>
      <c r="D200" s="120" t="s">
        <v>26</v>
      </c>
      <c r="E200" s="120"/>
      <c r="F200" s="101">
        <v>168</v>
      </c>
      <c r="H200" s="1172" t="s">
        <v>262</v>
      </c>
      <c r="I200" s="1167" t="s">
        <v>43</v>
      </c>
      <c r="J200" s="1166"/>
      <c r="K200" s="1163">
        <v>100</v>
      </c>
      <c r="L200" s="1164">
        <v>0</v>
      </c>
      <c r="M200" s="1164">
        <v>0</v>
      </c>
      <c r="N200" s="1164">
        <v>0</v>
      </c>
      <c r="O200" s="1164">
        <v>0</v>
      </c>
      <c r="P200" s="1168" t="s">
        <v>34</v>
      </c>
      <c r="Q200" s="1168" t="s">
        <v>34</v>
      </c>
      <c r="R200" s="1168" t="s">
        <v>34</v>
      </c>
      <c r="S200" s="1168" t="s">
        <v>34</v>
      </c>
      <c r="T200" s="1168" t="s">
        <v>34</v>
      </c>
      <c r="U200" s="1168" t="s">
        <v>34</v>
      </c>
      <c r="V200" s="1168" t="s">
        <v>34</v>
      </c>
      <c r="W200" s="94"/>
    </row>
    <row r="201" spans="1:23" ht="12" customHeight="1">
      <c r="A201" s="120" t="s">
        <v>263</v>
      </c>
      <c r="B201" s="120" t="s">
        <v>213</v>
      </c>
      <c r="C201" s="120" t="s">
        <v>25</v>
      </c>
      <c r="D201" s="120" t="s">
        <v>26</v>
      </c>
      <c r="E201" s="120"/>
      <c r="F201" s="101">
        <v>169</v>
      </c>
      <c r="H201" s="1172" t="s">
        <v>1599</v>
      </c>
      <c r="I201" s="1167" t="s">
        <v>49</v>
      </c>
      <c r="J201" s="1166" t="s">
        <v>454</v>
      </c>
      <c r="K201" s="1163">
        <v>170900</v>
      </c>
      <c r="L201" s="1164">
        <v>16200</v>
      </c>
      <c r="M201" s="1164">
        <v>28500</v>
      </c>
      <c r="N201" s="1164">
        <v>35600</v>
      </c>
      <c r="O201" s="1164">
        <v>28100</v>
      </c>
      <c r="P201" s="1164">
        <v>18800</v>
      </c>
      <c r="Q201" s="1164">
        <v>19600</v>
      </c>
      <c r="R201" s="1164">
        <v>7600</v>
      </c>
      <c r="S201" s="1164">
        <v>2100</v>
      </c>
      <c r="T201" s="1164">
        <v>400</v>
      </c>
      <c r="U201" s="1164">
        <v>200</v>
      </c>
      <c r="V201" s="1164">
        <v>13800</v>
      </c>
      <c r="W201" s="94"/>
    </row>
    <row r="202" spans="1:23" ht="12" customHeight="1">
      <c r="A202" s="120" t="s">
        <v>263</v>
      </c>
      <c r="B202" s="120" t="s">
        <v>213</v>
      </c>
      <c r="C202" s="120" t="s">
        <v>25</v>
      </c>
      <c r="D202" s="120" t="s">
        <v>26</v>
      </c>
      <c r="E202" s="120"/>
      <c r="F202" s="101">
        <v>170</v>
      </c>
      <c r="H202" s="1172" t="s">
        <v>315</v>
      </c>
      <c r="I202" s="1167" t="s">
        <v>28</v>
      </c>
      <c r="J202" s="1166"/>
      <c r="K202" s="1163">
        <v>77400</v>
      </c>
      <c r="L202" s="1164">
        <v>3500</v>
      </c>
      <c r="M202" s="1164">
        <v>9600</v>
      </c>
      <c r="N202" s="1164">
        <v>16200</v>
      </c>
      <c r="O202" s="1164">
        <v>16000</v>
      </c>
      <c r="P202" s="1164">
        <v>11500</v>
      </c>
      <c r="Q202" s="1164">
        <v>13400</v>
      </c>
      <c r="R202" s="1164">
        <v>4800</v>
      </c>
      <c r="S202" s="1164">
        <v>1300</v>
      </c>
      <c r="T202" s="1164">
        <v>300</v>
      </c>
      <c r="U202" s="1164">
        <v>100</v>
      </c>
      <c r="V202" s="1164">
        <v>700</v>
      </c>
      <c r="W202" s="94"/>
    </row>
    <row r="203" spans="1:23" ht="12" customHeight="1">
      <c r="A203" s="120" t="s">
        <v>263</v>
      </c>
      <c r="B203" s="120" t="s">
        <v>213</v>
      </c>
      <c r="C203" s="120" t="s">
        <v>25</v>
      </c>
      <c r="D203" s="120" t="s">
        <v>26</v>
      </c>
      <c r="E203" s="120"/>
      <c r="F203" s="101">
        <v>171</v>
      </c>
      <c r="H203" s="1172" t="s">
        <v>313</v>
      </c>
      <c r="I203" s="1167" t="s">
        <v>29</v>
      </c>
      <c r="J203" s="1166"/>
      <c r="K203" s="1163">
        <v>71900</v>
      </c>
      <c r="L203" s="1164">
        <v>3200</v>
      </c>
      <c r="M203" s="1164">
        <v>8800</v>
      </c>
      <c r="N203" s="1164">
        <v>15000</v>
      </c>
      <c r="O203" s="1164">
        <v>14800</v>
      </c>
      <c r="P203" s="1164">
        <v>10900</v>
      </c>
      <c r="Q203" s="1164">
        <v>12800</v>
      </c>
      <c r="R203" s="1164">
        <v>4300</v>
      </c>
      <c r="S203" s="1164">
        <v>1200</v>
      </c>
      <c r="T203" s="1164">
        <v>200</v>
      </c>
      <c r="U203" s="1164">
        <v>100</v>
      </c>
      <c r="V203" s="1164">
        <v>600</v>
      </c>
      <c r="W203" s="94"/>
    </row>
    <row r="204" spans="1:23" ht="12" customHeight="1">
      <c r="A204" s="120" t="s">
        <v>263</v>
      </c>
      <c r="B204" s="120" t="s">
        <v>213</v>
      </c>
      <c r="C204" s="120" t="s">
        <v>25</v>
      </c>
      <c r="D204" s="120" t="s">
        <v>26</v>
      </c>
      <c r="E204" s="120"/>
      <c r="F204" s="101">
        <v>172</v>
      </c>
      <c r="H204" s="1172" t="s">
        <v>311</v>
      </c>
      <c r="I204" s="1165" t="s">
        <v>30</v>
      </c>
      <c r="J204" s="1166"/>
      <c r="K204" s="1163">
        <v>21500</v>
      </c>
      <c r="L204" s="1164">
        <v>900</v>
      </c>
      <c r="M204" s="1164">
        <v>2700</v>
      </c>
      <c r="N204" s="1164">
        <v>5000</v>
      </c>
      <c r="O204" s="1164">
        <v>4000</v>
      </c>
      <c r="P204" s="1164">
        <v>2700</v>
      </c>
      <c r="Q204" s="1164">
        <v>3800</v>
      </c>
      <c r="R204" s="1164">
        <v>1700</v>
      </c>
      <c r="S204" s="1164">
        <v>200</v>
      </c>
      <c r="T204" s="1164">
        <v>100</v>
      </c>
      <c r="U204" s="1164">
        <v>0</v>
      </c>
      <c r="V204" s="1164">
        <v>300</v>
      </c>
      <c r="W204" s="94"/>
    </row>
    <row r="205" spans="1:23" ht="12" customHeight="1">
      <c r="A205" s="120" t="s">
        <v>263</v>
      </c>
      <c r="B205" s="120" t="s">
        <v>213</v>
      </c>
      <c r="C205" s="120" t="s">
        <v>25</v>
      </c>
      <c r="D205" s="120" t="s">
        <v>26</v>
      </c>
      <c r="E205" s="120"/>
      <c r="F205" s="101">
        <v>173</v>
      </c>
      <c r="H205" s="1172" t="s">
        <v>309</v>
      </c>
      <c r="I205" s="1167" t="s">
        <v>31</v>
      </c>
      <c r="J205" s="1166"/>
      <c r="K205" s="1163">
        <v>35600</v>
      </c>
      <c r="L205" s="1164">
        <v>600</v>
      </c>
      <c r="M205" s="1164">
        <v>1900</v>
      </c>
      <c r="N205" s="1164">
        <v>6400</v>
      </c>
      <c r="O205" s="1164">
        <v>8500</v>
      </c>
      <c r="P205" s="1164">
        <v>6800</v>
      </c>
      <c r="Q205" s="1164">
        <v>7700</v>
      </c>
      <c r="R205" s="1164">
        <v>2400</v>
      </c>
      <c r="S205" s="1164">
        <v>900</v>
      </c>
      <c r="T205" s="1164">
        <v>200</v>
      </c>
      <c r="U205" s="1164">
        <v>100</v>
      </c>
      <c r="V205" s="1164">
        <v>100</v>
      </c>
      <c r="W205" s="94"/>
    </row>
    <row r="206" spans="1:23" ht="12" customHeight="1">
      <c r="A206" s="120" t="s">
        <v>263</v>
      </c>
      <c r="B206" s="120" t="s">
        <v>213</v>
      </c>
      <c r="C206" s="120" t="s">
        <v>25</v>
      </c>
      <c r="D206" s="120" t="s">
        <v>26</v>
      </c>
      <c r="E206" s="120"/>
      <c r="F206" s="101">
        <v>174</v>
      </c>
      <c r="H206" s="1172" t="s">
        <v>307</v>
      </c>
      <c r="I206" s="1167" t="s">
        <v>32</v>
      </c>
      <c r="J206" s="1166"/>
      <c r="K206" s="1163">
        <v>35500</v>
      </c>
      <c r="L206" s="1164">
        <v>600</v>
      </c>
      <c r="M206" s="1164">
        <v>1900</v>
      </c>
      <c r="N206" s="1164">
        <v>6400</v>
      </c>
      <c r="O206" s="1164">
        <v>8500</v>
      </c>
      <c r="P206" s="1164">
        <v>6700</v>
      </c>
      <c r="Q206" s="1164">
        <v>7600</v>
      </c>
      <c r="R206" s="1164">
        <v>2400</v>
      </c>
      <c r="S206" s="1164">
        <v>900</v>
      </c>
      <c r="T206" s="1164">
        <v>200</v>
      </c>
      <c r="U206" s="1164">
        <v>100</v>
      </c>
      <c r="V206" s="1164">
        <v>100</v>
      </c>
      <c r="W206" s="94"/>
    </row>
    <row r="207" spans="1:23" ht="12" customHeight="1">
      <c r="A207" s="120" t="s">
        <v>263</v>
      </c>
      <c r="B207" s="120" t="s">
        <v>213</v>
      </c>
      <c r="C207" s="120" t="s">
        <v>25</v>
      </c>
      <c r="D207" s="120" t="s">
        <v>26</v>
      </c>
      <c r="E207" s="120"/>
      <c r="F207" s="101">
        <v>175</v>
      </c>
      <c r="H207" s="1172" t="s">
        <v>296</v>
      </c>
      <c r="I207" s="1167" t="s">
        <v>33</v>
      </c>
      <c r="J207" s="1166"/>
      <c r="K207" s="1163">
        <v>100</v>
      </c>
      <c r="L207" s="1168" t="s">
        <v>34</v>
      </c>
      <c r="M207" s="1164">
        <v>0</v>
      </c>
      <c r="N207" s="1164">
        <v>0</v>
      </c>
      <c r="O207" s="1168" t="s">
        <v>34</v>
      </c>
      <c r="P207" s="1164">
        <v>100</v>
      </c>
      <c r="Q207" s="1164">
        <v>0</v>
      </c>
      <c r="R207" s="1168" t="s">
        <v>34</v>
      </c>
      <c r="S207" s="1168" t="s">
        <v>34</v>
      </c>
      <c r="T207" s="1168" t="s">
        <v>34</v>
      </c>
      <c r="U207" s="1168" t="s">
        <v>34</v>
      </c>
      <c r="V207" s="1168" t="s">
        <v>34</v>
      </c>
      <c r="W207" s="94"/>
    </row>
    <row r="208" spans="1:23" ht="12" customHeight="1">
      <c r="A208" s="120" t="s">
        <v>263</v>
      </c>
      <c r="B208" s="120" t="s">
        <v>213</v>
      </c>
      <c r="C208" s="120" t="s">
        <v>25</v>
      </c>
      <c r="D208" s="120" t="s">
        <v>26</v>
      </c>
      <c r="E208" s="120"/>
      <c r="F208" s="101">
        <v>176</v>
      </c>
      <c r="H208" s="1172" t="s">
        <v>304</v>
      </c>
      <c r="I208" s="1167" t="s">
        <v>1580</v>
      </c>
      <c r="J208" s="1166"/>
      <c r="K208" s="1163">
        <v>1700</v>
      </c>
      <c r="L208" s="1164">
        <v>0</v>
      </c>
      <c r="M208" s="1164">
        <v>400</v>
      </c>
      <c r="N208" s="1164">
        <v>400</v>
      </c>
      <c r="O208" s="1164">
        <v>300</v>
      </c>
      <c r="P208" s="1164">
        <v>200</v>
      </c>
      <c r="Q208" s="1164">
        <v>200</v>
      </c>
      <c r="R208" s="1164">
        <v>0</v>
      </c>
      <c r="S208" s="1164">
        <v>100</v>
      </c>
      <c r="T208" s="1168" t="s">
        <v>34</v>
      </c>
      <c r="U208" s="1168" t="s">
        <v>34</v>
      </c>
      <c r="V208" s="1164">
        <v>0</v>
      </c>
      <c r="W208" s="94"/>
    </row>
    <row r="209" spans="1:23" ht="12" customHeight="1">
      <c r="A209" s="120" t="s">
        <v>263</v>
      </c>
      <c r="B209" s="120" t="s">
        <v>213</v>
      </c>
      <c r="C209" s="120" t="s">
        <v>25</v>
      </c>
      <c r="D209" s="120" t="s">
        <v>26</v>
      </c>
      <c r="E209" s="120"/>
      <c r="F209" s="101">
        <v>177</v>
      </c>
      <c r="H209" s="1172" t="s">
        <v>302</v>
      </c>
      <c r="I209" s="1167" t="s">
        <v>1581</v>
      </c>
      <c r="J209" s="1166"/>
      <c r="K209" s="1163">
        <v>1500</v>
      </c>
      <c r="L209" s="1164">
        <v>0</v>
      </c>
      <c r="M209" s="1164">
        <v>300</v>
      </c>
      <c r="N209" s="1164">
        <v>300</v>
      </c>
      <c r="O209" s="1164">
        <v>200</v>
      </c>
      <c r="P209" s="1164">
        <v>200</v>
      </c>
      <c r="Q209" s="1164">
        <v>200</v>
      </c>
      <c r="R209" s="1164">
        <v>0</v>
      </c>
      <c r="S209" s="1164">
        <v>100</v>
      </c>
      <c r="T209" s="1168" t="s">
        <v>34</v>
      </c>
      <c r="U209" s="1168" t="s">
        <v>34</v>
      </c>
      <c r="V209" s="1164">
        <v>0</v>
      </c>
      <c r="W209" s="94"/>
    </row>
    <row r="210" spans="1:23" ht="12" customHeight="1">
      <c r="A210" s="120" t="s">
        <v>263</v>
      </c>
      <c r="B210" s="120" t="s">
        <v>213</v>
      </c>
      <c r="C210" s="120" t="s">
        <v>25</v>
      </c>
      <c r="D210" s="120" t="s">
        <v>26</v>
      </c>
      <c r="E210" s="120"/>
      <c r="F210" s="101">
        <v>178</v>
      </c>
      <c r="H210" s="1172" t="s">
        <v>296</v>
      </c>
      <c r="I210" s="1167" t="s">
        <v>33</v>
      </c>
      <c r="J210" s="1166"/>
      <c r="K210" s="1163">
        <v>300</v>
      </c>
      <c r="L210" s="1168" t="s">
        <v>34</v>
      </c>
      <c r="M210" s="1164">
        <v>100</v>
      </c>
      <c r="N210" s="1164">
        <v>100</v>
      </c>
      <c r="O210" s="1164">
        <v>100</v>
      </c>
      <c r="P210" s="1168" t="s">
        <v>34</v>
      </c>
      <c r="Q210" s="1164">
        <v>0</v>
      </c>
      <c r="R210" s="1168" t="s">
        <v>34</v>
      </c>
      <c r="S210" s="1168" t="s">
        <v>34</v>
      </c>
      <c r="T210" s="1168" t="s">
        <v>34</v>
      </c>
      <c r="U210" s="1168" t="s">
        <v>34</v>
      </c>
      <c r="V210" s="1168" t="s">
        <v>34</v>
      </c>
      <c r="W210" s="94"/>
    </row>
    <row r="211" spans="1:23" ht="12" customHeight="1">
      <c r="A211" s="120" t="s">
        <v>263</v>
      </c>
      <c r="B211" s="120" t="s">
        <v>213</v>
      </c>
      <c r="C211" s="120" t="s">
        <v>25</v>
      </c>
      <c r="D211" s="120" t="s">
        <v>26</v>
      </c>
      <c r="E211" s="120"/>
      <c r="F211" s="101">
        <v>179</v>
      </c>
      <c r="H211" s="1172" t="s">
        <v>300</v>
      </c>
      <c r="I211" s="1167" t="s">
        <v>1582</v>
      </c>
      <c r="J211" s="1166"/>
      <c r="K211" s="1163">
        <v>13100</v>
      </c>
      <c r="L211" s="1164">
        <v>1600</v>
      </c>
      <c r="M211" s="1164">
        <v>3800</v>
      </c>
      <c r="N211" s="1164">
        <v>3100</v>
      </c>
      <c r="O211" s="1164">
        <v>1900</v>
      </c>
      <c r="P211" s="1164">
        <v>1100</v>
      </c>
      <c r="Q211" s="1164">
        <v>1000</v>
      </c>
      <c r="R211" s="1164">
        <v>200</v>
      </c>
      <c r="S211" s="1164">
        <v>0</v>
      </c>
      <c r="T211" s="1168" t="s">
        <v>34</v>
      </c>
      <c r="U211" s="1168" t="s">
        <v>34</v>
      </c>
      <c r="V211" s="1164">
        <v>100</v>
      </c>
      <c r="W211" s="94"/>
    </row>
    <row r="212" spans="1:23" ht="12" customHeight="1">
      <c r="A212" s="120" t="s">
        <v>263</v>
      </c>
      <c r="B212" s="120" t="s">
        <v>213</v>
      </c>
      <c r="C212" s="120" t="s">
        <v>25</v>
      </c>
      <c r="D212" s="120" t="s">
        <v>26</v>
      </c>
      <c r="E212" s="120"/>
      <c r="F212" s="101">
        <v>180</v>
      </c>
      <c r="H212" s="1172" t="s">
        <v>298</v>
      </c>
      <c r="I212" s="1167" t="s">
        <v>1583</v>
      </c>
      <c r="J212" s="1166"/>
      <c r="K212" s="1163">
        <v>10400</v>
      </c>
      <c r="L212" s="1164">
        <v>1500</v>
      </c>
      <c r="M212" s="1164">
        <v>3300</v>
      </c>
      <c r="N212" s="1164">
        <v>2400</v>
      </c>
      <c r="O212" s="1164">
        <v>1500</v>
      </c>
      <c r="P212" s="1164">
        <v>700</v>
      </c>
      <c r="Q212" s="1164">
        <v>700</v>
      </c>
      <c r="R212" s="1164">
        <v>200</v>
      </c>
      <c r="S212" s="1164">
        <v>0</v>
      </c>
      <c r="T212" s="1168" t="s">
        <v>34</v>
      </c>
      <c r="U212" s="1168" t="s">
        <v>34</v>
      </c>
      <c r="V212" s="1164">
        <v>100</v>
      </c>
      <c r="W212" s="94"/>
    </row>
    <row r="213" spans="1:23" ht="12" customHeight="1">
      <c r="A213" s="120" t="s">
        <v>263</v>
      </c>
      <c r="B213" s="120" t="s">
        <v>213</v>
      </c>
      <c r="C213" s="120" t="s">
        <v>25</v>
      </c>
      <c r="D213" s="120" t="s">
        <v>26</v>
      </c>
      <c r="E213" s="120"/>
      <c r="F213" s="101">
        <v>181</v>
      </c>
      <c r="H213" s="1172" t="s">
        <v>296</v>
      </c>
      <c r="I213" s="1167" t="s">
        <v>33</v>
      </c>
      <c r="J213" s="1166"/>
      <c r="K213" s="1163">
        <v>2700</v>
      </c>
      <c r="L213" s="1164">
        <v>200</v>
      </c>
      <c r="M213" s="1164">
        <v>500</v>
      </c>
      <c r="N213" s="1164">
        <v>800</v>
      </c>
      <c r="O213" s="1164">
        <v>500</v>
      </c>
      <c r="P213" s="1164">
        <v>400</v>
      </c>
      <c r="Q213" s="1164">
        <v>300</v>
      </c>
      <c r="R213" s="1164">
        <v>0</v>
      </c>
      <c r="S213" s="1168" t="s">
        <v>34</v>
      </c>
      <c r="T213" s="1168" t="s">
        <v>34</v>
      </c>
      <c r="U213" s="1168" t="s">
        <v>34</v>
      </c>
      <c r="V213" s="1168" t="s">
        <v>34</v>
      </c>
      <c r="W213" s="94"/>
    </row>
    <row r="214" spans="1:23" ht="12" customHeight="1">
      <c r="A214" s="120" t="s">
        <v>263</v>
      </c>
      <c r="B214" s="120" t="s">
        <v>213</v>
      </c>
      <c r="C214" s="120" t="s">
        <v>25</v>
      </c>
      <c r="D214" s="120" t="s">
        <v>26</v>
      </c>
      <c r="E214" s="120"/>
      <c r="F214" s="101">
        <v>182</v>
      </c>
      <c r="H214" s="1172" t="s">
        <v>294</v>
      </c>
      <c r="I214" s="1167" t="s">
        <v>37</v>
      </c>
      <c r="J214" s="1166"/>
      <c r="K214" s="1163">
        <v>5400</v>
      </c>
      <c r="L214" s="1164">
        <v>400</v>
      </c>
      <c r="M214" s="1164">
        <v>800</v>
      </c>
      <c r="N214" s="1164">
        <v>1200</v>
      </c>
      <c r="O214" s="1164">
        <v>1200</v>
      </c>
      <c r="P214" s="1164">
        <v>600</v>
      </c>
      <c r="Q214" s="1164">
        <v>600</v>
      </c>
      <c r="R214" s="1164">
        <v>500</v>
      </c>
      <c r="S214" s="1164">
        <v>100</v>
      </c>
      <c r="T214" s="1164">
        <v>0</v>
      </c>
      <c r="U214" s="1164">
        <v>0</v>
      </c>
      <c r="V214" s="1164">
        <v>100</v>
      </c>
      <c r="W214" s="94"/>
    </row>
    <row r="215" spans="1:23" ht="12" customHeight="1">
      <c r="A215" s="120" t="s">
        <v>263</v>
      </c>
      <c r="B215" s="120" t="s">
        <v>213</v>
      </c>
      <c r="C215" s="120" t="s">
        <v>25</v>
      </c>
      <c r="D215" s="120" t="s">
        <v>26</v>
      </c>
      <c r="E215" s="120"/>
      <c r="F215" s="101">
        <v>183</v>
      </c>
      <c r="H215" s="1172" t="s">
        <v>292</v>
      </c>
      <c r="I215" s="1167" t="s">
        <v>1584</v>
      </c>
      <c r="J215" s="1166"/>
      <c r="K215" s="1163">
        <v>200</v>
      </c>
      <c r="L215" s="1168" t="s">
        <v>34</v>
      </c>
      <c r="M215" s="1164">
        <v>0</v>
      </c>
      <c r="N215" s="1164">
        <v>0</v>
      </c>
      <c r="O215" s="1164">
        <v>0</v>
      </c>
      <c r="P215" s="1164">
        <v>0</v>
      </c>
      <c r="Q215" s="1164">
        <v>0</v>
      </c>
      <c r="R215" s="1168" t="s">
        <v>34</v>
      </c>
      <c r="S215" s="1168" t="s">
        <v>34</v>
      </c>
      <c r="T215" s="1168" t="s">
        <v>34</v>
      </c>
      <c r="U215" s="1168" t="s">
        <v>34</v>
      </c>
      <c r="V215" s="1164">
        <v>0</v>
      </c>
      <c r="W215" s="94"/>
    </row>
    <row r="216" spans="1:23" ht="12" customHeight="1">
      <c r="A216" s="120" t="s">
        <v>263</v>
      </c>
      <c r="B216" s="120" t="s">
        <v>213</v>
      </c>
      <c r="C216" s="120" t="s">
        <v>25</v>
      </c>
      <c r="D216" s="120" t="s">
        <v>26</v>
      </c>
      <c r="E216" s="120"/>
      <c r="F216" s="101">
        <v>184</v>
      </c>
      <c r="H216" s="1172" t="s">
        <v>290</v>
      </c>
      <c r="I216" s="1167" t="s">
        <v>1585</v>
      </c>
      <c r="J216" s="1166"/>
      <c r="K216" s="1163">
        <v>800</v>
      </c>
      <c r="L216" s="1164">
        <v>0</v>
      </c>
      <c r="M216" s="1164">
        <v>100</v>
      </c>
      <c r="N216" s="1164">
        <v>200</v>
      </c>
      <c r="O216" s="1164">
        <v>300</v>
      </c>
      <c r="P216" s="1164">
        <v>100</v>
      </c>
      <c r="Q216" s="1164">
        <v>100</v>
      </c>
      <c r="R216" s="1164">
        <v>100</v>
      </c>
      <c r="S216" s="1168" t="s">
        <v>34</v>
      </c>
      <c r="T216" s="1168" t="s">
        <v>34</v>
      </c>
      <c r="U216" s="1164">
        <v>0</v>
      </c>
      <c r="V216" s="1168" t="s">
        <v>34</v>
      </c>
      <c r="W216" s="94"/>
    </row>
    <row r="217" spans="1:23" ht="12" customHeight="1">
      <c r="A217" s="120" t="s">
        <v>263</v>
      </c>
      <c r="B217" s="120" t="s">
        <v>213</v>
      </c>
      <c r="C217" s="120" t="s">
        <v>25</v>
      </c>
      <c r="D217" s="120" t="s">
        <v>26</v>
      </c>
      <c r="E217" s="120"/>
      <c r="F217" s="101">
        <v>185</v>
      </c>
      <c r="H217" s="1172" t="s">
        <v>1586</v>
      </c>
      <c r="I217" s="1165" t="s">
        <v>1587</v>
      </c>
      <c r="J217" s="1166"/>
      <c r="K217" s="1163">
        <v>300</v>
      </c>
      <c r="L217" s="1168" t="s">
        <v>34</v>
      </c>
      <c r="M217" s="1168" t="s">
        <v>34</v>
      </c>
      <c r="N217" s="1164">
        <v>0</v>
      </c>
      <c r="O217" s="1164">
        <v>100</v>
      </c>
      <c r="P217" s="1164">
        <v>100</v>
      </c>
      <c r="Q217" s="1164">
        <v>100</v>
      </c>
      <c r="R217" s="1164">
        <v>0</v>
      </c>
      <c r="S217" s="1164">
        <v>0</v>
      </c>
      <c r="T217" s="1168" t="s">
        <v>34</v>
      </c>
      <c r="U217" s="1168" t="s">
        <v>34</v>
      </c>
      <c r="V217" s="1168" t="s">
        <v>34</v>
      </c>
      <c r="W217" s="94"/>
    </row>
    <row r="218" spans="1:23" ht="12" customHeight="1">
      <c r="A218" s="120" t="s">
        <v>263</v>
      </c>
      <c r="B218" s="120" t="s">
        <v>213</v>
      </c>
      <c r="C218" s="120" t="s">
        <v>25</v>
      </c>
      <c r="D218" s="120" t="s">
        <v>26</v>
      </c>
      <c r="E218" s="120"/>
      <c r="F218" s="101">
        <v>186</v>
      </c>
      <c r="H218" s="1172" t="s">
        <v>286</v>
      </c>
      <c r="I218" s="1167" t="s">
        <v>1588</v>
      </c>
      <c r="J218" s="1166"/>
      <c r="K218" s="1163">
        <v>1000</v>
      </c>
      <c r="L218" s="1164">
        <v>0</v>
      </c>
      <c r="M218" s="1164">
        <v>100</v>
      </c>
      <c r="N218" s="1164">
        <v>200</v>
      </c>
      <c r="O218" s="1164">
        <v>200</v>
      </c>
      <c r="P218" s="1164">
        <v>100</v>
      </c>
      <c r="Q218" s="1164">
        <v>200</v>
      </c>
      <c r="R218" s="1164">
        <v>200</v>
      </c>
      <c r="S218" s="1168" t="s">
        <v>34</v>
      </c>
      <c r="T218" s="1164">
        <v>0</v>
      </c>
      <c r="U218" s="1164">
        <v>0</v>
      </c>
      <c r="V218" s="1168" t="s">
        <v>34</v>
      </c>
      <c r="W218" s="94"/>
    </row>
    <row r="219" spans="1:23" ht="12" customHeight="1">
      <c r="A219" s="120" t="s">
        <v>263</v>
      </c>
      <c r="B219" s="120" t="s">
        <v>213</v>
      </c>
      <c r="C219" s="120" t="s">
        <v>25</v>
      </c>
      <c r="D219" s="120" t="s">
        <v>26</v>
      </c>
      <c r="E219" s="120"/>
      <c r="F219" s="101">
        <v>187</v>
      </c>
      <c r="H219" s="1172" t="s">
        <v>284</v>
      </c>
      <c r="I219" s="1167" t="s">
        <v>1589</v>
      </c>
      <c r="J219" s="1166"/>
      <c r="K219" s="1163">
        <v>100</v>
      </c>
      <c r="L219" s="1164">
        <v>0</v>
      </c>
      <c r="M219" s="1168" t="s">
        <v>34</v>
      </c>
      <c r="N219" s="1164">
        <v>0</v>
      </c>
      <c r="O219" s="1164">
        <v>0</v>
      </c>
      <c r="P219" s="1168" t="s">
        <v>34</v>
      </c>
      <c r="Q219" s="1164">
        <v>0</v>
      </c>
      <c r="R219" s="1168" t="s">
        <v>34</v>
      </c>
      <c r="S219" s="1168" t="s">
        <v>34</v>
      </c>
      <c r="T219" s="1168" t="s">
        <v>34</v>
      </c>
      <c r="U219" s="1168" t="s">
        <v>34</v>
      </c>
      <c r="V219" s="1168" t="s">
        <v>34</v>
      </c>
      <c r="W219" s="94"/>
    </row>
    <row r="220" spans="1:23" ht="12" customHeight="1">
      <c r="A220" s="120" t="s">
        <v>263</v>
      </c>
      <c r="B220" s="120" t="s">
        <v>213</v>
      </c>
      <c r="C220" s="120" t="s">
        <v>25</v>
      </c>
      <c r="D220" s="120" t="s">
        <v>26</v>
      </c>
      <c r="E220" s="120"/>
      <c r="F220" s="101">
        <v>188</v>
      </c>
      <c r="H220" s="1172" t="s">
        <v>282</v>
      </c>
      <c r="I220" s="1167" t="s">
        <v>1590</v>
      </c>
      <c r="J220" s="1166"/>
      <c r="K220" s="1163">
        <v>500</v>
      </c>
      <c r="L220" s="1168" t="s">
        <v>34</v>
      </c>
      <c r="M220" s="1164">
        <v>100</v>
      </c>
      <c r="N220" s="1164">
        <v>200</v>
      </c>
      <c r="O220" s="1164">
        <v>100</v>
      </c>
      <c r="P220" s="1164">
        <v>0</v>
      </c>
      <c r="Q220" s="1164">
        <v>100</v>
      </c>
      <c r="R220" s="1164">
        <v>0</v>
      </c>
      <c r="S220" s="1164">
        <v>0</v>
      </c>
      <c r="T220" s="1168" t="s">
        <v>34</v>
      </c>
      <c r="U220" s="1168" t="s">
        <v>34</v>
      </c>
      <c r="V220" s="1168" t="s">
        <v>34</v>
      </c>
      <c r="W220" s="94"/>
    </row>
    <row r="221" spans="1:23" ht="12" customHeight="1">
      <c r="A221" s="120" t="s">
        <v>263</v>
      </c>
      <c r="B221" s="120" t="s">
        <v>213</v>
      </c>
      <c r="C221" s="120" t="s">
        <v>25</v>
      </c>
      <c r="D221" s="120" t="s">
        <v>26</v>
      </c>
      <c r="E221" s="120"/>
      <c r="F221" s="101">
        <v>189</v>
      </c>
      <c r="H221" s="1172" t="s">
        <v>280</v>
      </c>
      <c r="I221" s="1165" t="s">
        <v>1591</v>
      </c>
      <c r="J221" s="1166"/>
      <c r="K221" s="1163">
        <v>200</v>
      </c>
      <c r="L221" s="1168" t="s">
        <v>34</v>
      </c>
      <c r="M221" s="1164">
        <v>0</v>
      </c>
      <c r="N221" s="1164">
        <v>100</v>
      </c>
      <c r="O221" s="1164">
        <v>0</v>
      </c>
      <c r="P221" s="1168" t="s">
        <v>34</v>
      </c>
      <c r="Q221" s="1164">
        <v>0</v>
      </c>
      <c r="R221" s="1164">
        <v>0</v>
      </c>
      <c r="S221" s="1168" t="s">
        <v>34</v>
      </c>
      <c r="T221" s="1168" t="s">
        <v>34</v>
      </c>
      <c r="U221" s="1168" t="s">
        <v>34</v>
      </c>
      <c r="V221" s="1168" t="s">
        <v>34</v>
      </c>
      <c r="W221" s="94"/>
    </row>
    <row r="222" spans="1:23" ht="12" customHeight="1">
      <c r="A222" s="120" t="s">
        <v>263</v>
      </c>
      <c r="B222" s="120" t="s">
        <v>213</v>
      </c>
      <c r="C222" s="120" t="s">
        <v>25</v>
      </c>
      <c r="D222" s="120" t="s">
        <v>26</v>
      </c>
      <c r="E222" s="120"/>
      <c r="F222" s="101">
        <v>190</v>
      </c>
      <c r="H222" s="1172" t="s">
        <v>278</v>
      </c>
      <c r="I222" s="1167" t="s">
        <v>1592</v>
      </c>
      <c r="J222" s="1166"/>
      <c r="K222" s="1163">
        <v>200</v>
      </c>
      <c r="L222" s="1164">
        <v>0</v>
      </c>
      <c r="M222" s="1168" t="s">
        <v>34</v>
      </c>
      <c r="N222" s="1164">
        <v>0</v>
      </c>
      <c r="O222" s="1164">
        <v>100</v>
      </c>
      <c r="P222" s="1164">
        <v>0</v>
      </c>
      <c r="Q222" s="1164">
        <v>0</v>
      </c>
      <c r="R222" s="1164">
        <v>100</v>
      </c>
      <c r="S222" s="1164">
        <v>0</v>
      </c>
      <c r="T222" s="1168" t="s">
        <v>34</v>
      </c>
      <c r="U222" s="1168" t="s">
        <v>34</v>
      </c>
      <c r="V222" s="1168" t="s">
        <v>34</v>
      </c>
      <c r="W222" s="94"/>
    </row>
    <row r="223" spans="1:23" ht="12" customHeight="1">
      <c r="A223" s="120" t="s">
        <v>263</v>
      </c>
      <c r="B223" s="120" t="s">
        <v>213</v>
      </c>
      <c r="C223" s="120" t="s">
        <v>25</v>
      </c>
      <c r="D223" s="120" t="s">
        <v>26</v>
      </c>
      <c r="E223" s="120"/>
      <c r="F223" s="101">
        <v>191</v>
      </c>
      <c r="H223" s="1172" t="s">
        <v>276</v>
      </c>
      <c r="I223" s="1167" t="s">
        <v>1593</v>
      </c>
      <c r="J223" s="1166"/>
      <c r="K223" s="1163">
        <v>700</v>
      </c>
      <c r="L223" s="1164">
        <v>100</v>
      </c>
      <c r="M223" s="1164">
        <v>200</v>
      </c>
      <c r="N223" s="1164">
        <v>200</v>
      </c>
      <c r="O223" s="1164">
        <v>100</v>
      </c>
      <c r="P223" s="1164">
        <v>100</v>
      </c>
      <c r="Q223" s="1168" t="s">
        <v>34</v>
      </c>
      <c r="R223" s="1168" t="s">
        <v>34</v>
      </c>
      <c r="S223" s="1168" t="s">
        <v>34</v>
      </c>
      <c r="T223" s="1168" t="s">
        <v>34</v>
      </c>
      <c r="U223" s="1168" t="s">
        <v>34</v>
      </c>
      <c r="V223" s="1168" t="s">
        <v>34</v>
      </c>
      <c r="W223" s="94"/>
    </row>
    <row r="224" spans="1:23" ht="12" customHeight="1">
      <c r="A224" s="120" t="s">
        <v>263</v>
      </c>
      <c r="B224" s="120" t="s">
        <v>213</v>
      </c>
      <c r="C224" s="120" t="s">
        <v>25</v>
      </c>
      <c r="D224" s="120" t="s">
        <v>26</v>
      </c>
      <c r="E224" s="120"/>
      <c r="F224" s="101">
        <v>192</v>
      </c>
      <c r="H224" s="1172" t="s">
        <v>274</v>
      </c>
      <c r="I224" s="1167" t="s">
        <v>1594</v>
      </c>
      <c r="J224" s="1166"/>
      <c r="K224" s="1163">
        <v>1300</v>
      </c>
      <c r="L224" s="1164">
        <v>100</v>
      </c>
      <c r="M224" s="1164">
        <v>300</v>
      </c>
      <c r="N224" s="1164">
        <v>300</v>
      </c>
      <c r="O224" s="1164">
        <v>300</v>
      </c>
      <c r="P224" s="1164">
        <v>100</v>
      </c>
      <c r="Q224" s="1164">
        <v>100</v>
      </c>
      <c r="R224" s="1164">
        <v>0</v>
      </c>
      <c r="S224" s="1168" t="s">
        <v>34</v>
      </c>
      <c r="T224" s="1168" t="s">
        <v>34</v>
      </c>
      <c r="U224" s="1168" t="s">
        <v>34</v>
      </c>
      <c r="V224" s="1164">
        <v>0</v>
      </c>
      <c r="W224" s="94"/>
    </row>
    <row r="225" spans="1:23" ht="12" customHeight="1">
      <c r="A225" s="120" t="s">
        <v>263</v>
      </c>
      <c r="B225" s="120" t="s">
        <v>213</v>
      </c>
      <c r="C225" s="120" t="s">
        <v>25</v>
      </c>
      <c r="D225" s="120" t="s">
        <v>26</v>
      </c>
      <c r="E225" s="120"/>
      <c r="F225" s="101">
        <v>193</v>
      </c>
      <c r="H225" s="1172" t="s">
        <v>272</v>
      </c>
      <c r="I225" s="1167" t="s">
        <v>38</v>
      </c>
      <c r="J225" s="1166"/>
      <c r="K225" s="1163">
        <v>2400</v>
      </c>
      <c r="L225" s="1164">
        <v>100</v>
      </c>
      <c r="M225" s="1164">
        <v>300</v>
      </c>
      <c r="N225" s="1164">
        <v>700</v>
      </c>
      <c r="O225" s="1164">
        <v>500</v>
      </c>
      <c r="P225" s="1164">
        <v>400</v>
      </c>
      <c r="Q225" s="1164">
        <v>200</v>
      </c>
      <c r="R225" s="1164">
        <v>100</v>
      </c>
      <c r="S225" s="1164">
        <v>0</v>
      </c>
      <c r="T225" s="1168" t="s">
        <v>34</v>
      </c>
      <c r="U225" s="1168" t="s">
        <v>34</v>
      </c>
      <c r="V225" s="1168" t="s">
        <v>34</v>
      </c>
      <c r="W225" s="94"/>
    </row>
    <row r="226" spans="1:23" ht="12" customHeight="1">
      <c r="A226" s="120" t="s">
        <v>263</v>
      </c>
      <c r="B226" s="120" t="s">
        <v>213</v>
      </c>
      <c r="C226" s="120" t="s">
        <v>25</v>
      </c>
      <c r="D226" s="120" t="s">
        <v>26</v>
      </c>
      <c r="E226" s="120"/>
      <c r="F226" s="101">
        <v>194</v>
      </c>
      <c r="H226" s="1172" t="s">
        <v>270</v>
      </c>
      <c r="I226" s="1167" t="s">
        <v>39</v>
      </c>
      <c r="J226" s="1166"/>
      <c r="K226" s="1163">
        <v>88800</v>
      </c>
      <c r="L226" s="1164">
        <v>12500</v>
      </c>
      <c r="M226" s="1164">
        <v>18500</v>
      </c>
      <c r="N226" s="1164">
        <v>18700</v>
      </c>
      <c r="O226" s="1164">
        <v>11600</v>
      </c>
      <c r="P226" s="1164">
        <v>6900</v>
      </c>
      <c r="Q226" s="1164">
        <v>5900</v>
      </c>
      <c r="R226" s="1164">
        <v>2700</v>
      </c>
      <c r="S226" s="1164">
        <v>800</v>
      </c>
      <c r="T226" s="1164">
        <v>100</v>
      </c>
      <c r="U226" s="1164">
        <v>100</v>
      </c>
      <c r="V226" s="1164">
        <v>11100</v>
      </c>
      <c r="W226" s="94"/>
    </row>
    <row r="227" spans="1:23" ht="12" customHeight="1">
      <c r="F227" s="235"/>
      <c r="H227" s="1172" t="s">
        <v>1523</v>
      </c>
      <c r="I227" s="1167" t="s">
        <v>41</v>
      </c>
      <c r="J227" s="1166"/>
      <c r="K227" s="1163"/>
      <c r="L227" s="1164"/>
      <c r="M227" s="1164"/>
      <c r="N227" s="1164"/>
      <c r="O227" s="1164"/>
      <c r="P227" s="1164"/>
      <c r="Q227" s="1164"/>
      <c r="R227" s="1164"/>
      <c r="S227" s="1164"/>
      <c r="T227" s="1164"/>
      <c r="U227" s="1164"/>
      <c r="V227" s="1164"/>
      <c r="W227" s="94"/>
    </row>
    <row r="228" spans="1:23" ht="12" customHeight="1">
      <c r="A228" s="120" t="s">
        <v>263</v>
      </c>
      <c r="B228" s="120" t="s">
        <v>213</v>
      </c>
      <c r="C228" s="120" t="s">
        <v>25</v>
      </c>
      <c r="D228" s="120" t="s">
        <v>26</v>
      </c>
      <c r="E228" s="120"/>
      <c r="F228" s="101">
        <v>195</v>
      </c>
      <c r="H228" s="1172" t="s">
        <v>267</v>
      </c>
      <c r="I228" s="1165" t="s">
        <v>42</v>
      </c>
      <c r="J228" s="1166"/>
      <c r="K228" s="1163">
        <v>4900</v>
      </c>
      <c r="L228" s="1164">
        <v>300</v>
      </c>
      <c r="M228" s="1164">
        <v>1800</v>
      </c>
      <c r="N228" s="1164">
        <v>1700</v>
      </c>
      <c r="O228" s="1164">
        <v>700</v>
      </c>
      <c r="P228" s="1164">
        <v>200</v>
      </c>
      <c r="Q228" s="1164">
        <v>100</v>
      </c>
      <c r="R228" s="1164">
        <v>0</v>
      </c>
      <c r="S228" s="1168" t="s">
        <v>34</v>
      </c>
      <c r="T228" s="1168" t="s">
        <v>34</v>
      </c>
      <c r="U228" s="1164">
        <v>0</v>
      </c>
      <c r="V228" s="1168" t="s">
        <v>34</v>
      </c>
      <c r="W228" s="94"/>
    </row>
    <row r="229" spans="1:23" ht="12" customHeight="1">
      <c r="F229" s="235"/>
      <c r="H229" s="1172" t="s">
        <v>1523</v>
      </c>
      <c r="I229" s="1167" t="s">
        <v>41</v>
      </c>
      <c r="J229" s="1166"/>
      <c r="K229" s="1169"/>
      <c r="L229" s="1168"/>
      <c r="M229" s="1168"/>
      <c r="N229" s="1168"/>
      <c r="O229" s="1168"/>
      <c r="P229" s="1168"/>
      <c r="Q229" s="1168"/>
      <c r="R229" s="1168"/>
      <c r="S229" s="1168"/>
      <c r="T229" s="1168"/>
      <c r="U229" s="1168"/>
      <c r="V229" s="1168"/>
      <c r="W229" s="94"/>
    </row>
    <row r="230" spans="1:23" ht="12" customHeight="1">
      <c r="A230" s="120" t="s">
        <v>263</v>
      </c>
      <c r="B230" s="120" t="s">
        <v>213</v>
      </c>
      <c r="C230" s="120" t="s">
        <v>25</v>
      </c>
      <c r="D230" s="120" t="s">
        <v>26</v>
      </c>
      <c r="E230" s="120"/>
      <c r="F230" s="101">
        <v>196</v>
      </c>
      <c r="H230" s="1172" t="s">
        <v>262</v>
      </c>
      <c r="I230" s="1167" t="s">
        <v>43</v>
      </c>
      <c r="J230" s="1166"/>
      <c r="K230" s="1163">
        <v>26400</v>
      </c>
      <c r="L230" s="1164">
        <v>4700</v>
      </c>
      <c r="M230" s="1164">
        <v>9300</v>
      </c>
      <c r="N230" s="1164">
        <v>5700</v>
      </c>
      <c r="O230" s="1164">
        <v>3200</v>
      </c>
      <c r="P230" s="1164">
        <v>1500</v>
      </c>
      <c r="Q230" s="1164">
        <v>1200</v>
      </c>
      <c r="R230" s="1164">
        <v>600</v>
      </c>
      <c r="S230" s="1164">
        <v>0</v>
      </c>
      <c r="T230" s="1164">
        <v>100</v>
      </c>
      <c r="U230" s="1164">
        <v>100</v>
      </c>
      <c r="V230" s="1164">
        <v>0</v>
      </c>
      <c r="W230" s="94"/>
    </row>
    <row r="231" spans="1:23" ht="12" customHeight="1">
      <c r="A231" s="120" t="s">
        <v>263</v>
      </c>
      <c r="B231" s="120" t="s">
        <v>213</v>
      </c>
      <c r="C231" s="120" t="s">
        <v>25</v>
      </c>
      <c r="D231" s="120" t="s">
        <v>26</v>
      </c>
      <c r="E231" s="120"/>
      <c r="F231" s="101">
        <v>197</v>
      </c>
      <c r="H231" s="1172" t="s">
        <v>1600</v>
      </c>
      <c r="I231" s="1167" t="s">
        <v>50</v>
      </c>
      <c r="J231" s="1166" t="s">
        <v>454</v>
      </c>
      <c r="K231" s="1163">
        <v>14100</v>
      </c>
      <c r="L231" s="1164">
        <v>600</v>
      </c>
      <c r="M231" s="1164">
        <v>500</v>
      </c>
      <c r="N231" s="1164">
        <v>2100</v>
      </c>
      <c r="O231" s="1164">
        <v>1900</v>
      </c>
      <c r="P231" s="1164">
        <v>1800</v>
      </c>
      <c r="Q231" s="1164">
        <v>3300</v>
      </c>
      <c r="R231" s="1164">
        <v>2600</v>
      </c>
      <c r="S231" s="1164">
        <v>700</v>
      </c>
      <c r="T231" s="1164">
        <v>100</v>
      </c>
      <c r="U231" s="1164">
        <v>100</v>
      </c>
      <c r="V231" s="1164">
        <v>600</v>
      </c>
      <c r="W231" s="94"/>
    </row>
    <row r="232" spans="1:23" ht="12" customHeight="1">
      <c r="A232" s="120" t="s">
        <v>263</v>
      </c>
      <c r="B232" s="120" t="s">
        <v>213</v>
      </c>
      <c r="C232" s="120" t="s">
        <v>25</v>
      </c>
      <c r="D232" s="120" t="s">
        <v>26</v>
      </c>
      <c r="E232" s="120"/>
      <c r="F232" s="101">
        <v>198</v>
      </c>
      <c r="H232" s="1172" t="s">
        <v>315</v>
      </c>
      <c r="I232" s="1167" t="s">
        <v>28</v>
      </c>
      <c r="J232" s="1166"/>
      <c r="K232" s="1163">
        <v>5100</v>
      </c>
      <c r="L232" s="1164">
        <v>100</v>
      </c>
      <c r="M232" s="1164">
        <v>100</v>
      </c>
      <c r="N232" s="1164">
        <v>300</v>
      </c>
      <c r="O232" s="1164">
        <v>500</v>
      </c>
      <c r="P232" s="1164">
        <v>700</v>
      </c>
      <c r="Q232" s="1164">
        <v>1700</v>
      </c>
      <c r="R232" s="1164">
        <v>1300</v>
      </c>
      <c r="S232" s="1164">
        <v>300</v>
      </c>
      <c r="T232" s="1164">
        <v>0</v>
      </c>
      <c r="U232" s="1164">
        <v>100</v>
      </c>
      <c r="V232" s="1168" t="s">
        <v>34</v>
      </c>
      <c r="W232" s="94"/>
    </row>
    <row r="233" spans="1:23" ht="12" customHeight="1">
      <c r="A233" s="120" t="s">
        <v>263</v>
      </c>
      <c r="B233" s="120" t="s">
        <v>213</v>
      </c>
      <c r="C233" s="120" t="s">
        <v>25</v>
      </c>
      <c r="D233" s="120" t="s">
        <v>26</v>
      </c>
      <c r="E233" s="120"/>
      <c r="F233" s="101">
        <v>199</v>
      </c>
      <c r="H233" s="1172" t="s">
        <v>313</v>
      </c>
      <c r="I233" s="1167" t="s">
        <v>29</v>
      </c>
      <c r="J233" s="1166"/>
      <c r="K233" s="1163">
        <v>4900</v>
      </c>
      <c r="L233" s="1164">
        <v>100</v>
      </c>
      <c r="M233" s="1164">
        <v>100</v>
      </c>
      <c r="N233" s="1164">
        <v>300</v>
      </c>
      <c r="O233" s="1164">
        <v>500</v>
      </c>
      <c r="P233" s="1164">
        <v>700</v>
      </c>
      <c r="Q233" s="1164">
        <v>1700</v>
      </c>
      <c r="R233" s="1164">
        <v>1200</v>
      </c>
      <c r="S233" s="1164">
        <v>200</v>
      </c>
      <c r="T233" s="1164">
        <v>0</v>
      </c>
      <c r="U233" s="1164">
        <v>100</v>
      </c>
      <c r="V233" s="1168" t="s">
        <v>34</v>
      </c>
      <c r="W233" s="94"/>
    </row>
    <row r="234" spans="1:23" ht="12" customHeight="1">
      <c r="A234" s="120" t="s">
        <v>263</v>
      </c>
      <c r="B234" s="120" t="s">
        <v>213</v>
      </c>
      <c r="C234" s="120" t="s">
        <v>25</v>
      </c>
      <c r="D234" s="120" t="s">
        <v>26</v>
      </c>
      <c r="E234" s="120"/>
      <c r="F234" s="101">
        <v>200</v>
      </c>
      <c r="H234" s="1172" t="s">
        <v>311</v>
      </c>
      <c r="I234" s="1165" t="s">
        <v>30</v>
      </c>
      <c r="J234" s="1166"/>
      <c r="K234" s="1163">
        <v>1600</v>
      </c>
      <c r="L234" s="1164">
        <v>0</v>
      </c>
      <c r="M234" s="1164">
        <v>0</v>
      </c>
      <c r="N234" s="1164">
        <v>100</v>
      </c>
      <c r="O234" s="1164">
        <v>100</v>
      </c>
      <c r="P234" s="1164">
        <v>200</v>
      </c>
      <c r="Q234" s="1164">
        <v>400</v>
      </c>
      <c r="R234" s="1164">
        <v>500</v>
      </c>
      <c r="S234" s="1164">
        <v>100</v>
      </c>
      <c r="T234" s="1164">
        <v>0</v>
      </c>
      <c r="U234" s="1164">
        <v>0</v>
      </c>
      <c r="V234" s="1168" t="s">
        <v>34</v>
      </c>
      <c r="W234" s="94"/>
    </row>
    <row r="235" spans="1:23" ht="12" customHeight="1">
      <c r="A235" s="120" t="s">
        <v>263</v>
      </c>
      <c r="B235" s="120" t="s">
        <v>213</v>
      </c>
      <c r="C235" s="120" t="s">
        <v>25</v>
      </c>
      <c r="D235" s="120" t="s">
        <v>26</v>
      </c>
      <c r="E235" s="120"/>
      <c r="F235" s="101">
        <v>201</v>
      </c>
      <c r="H235" s="1172" t="s">
        <v>309</v>
      </c>
      <c r="I235" s="1167" t="s">
        <v>31</v>
      </c>
      <c r="J235" s="1166"/>
      <c r="K235" s="1163">
        <v>3000</v>
      </c>
      <c r="L235" s="1164">
        <v>0</v>
      </c>
      <c r="M235" s="1164">
        <v>0</v>
      </c>
      <c r="N235" s="1164">
        <v>100</v>
      </c>
      <c r="O235" s="1164">
        <v>300</v>
      </c>
      <c r="P235" s="1164">
        <v>400</v>
      </c>
      <c r="Q235" s="1164">
        <v>1200</v>
      </c>
      <c r="R235" s="1164">
        <v>700</v>
      </c>
      <c r="S235" s="1164">
        <v>200</v>
      </c>
      <c r="T235" s="1164">
        <v>0</v>
      </c>
      <c r="U235" s="1164">
        <v>0</v>
      </c>
      <c r="V235" s="1168" t="s">
        <v>34</v>
      </c>
      <c r="W235" s="94"/>
    </row>
    <row r="236" spans="1:23" ht="12" customHeight="1">
      <c r="A236" s="120" t="s">
        <v>263</v>
      </c>
      <c r="B236" s="120" t="s">
        <v>213</v>
      </c>
      <c r="C236" s="120" t="s">
        <v>25</v>
      </c>
      <c r="D236" s="120" t="s">
        <v>26</v>
      </c>
      <c r="E236" s="120"/>
      <c r="F236" s="101">
        <v>202</v>
      </c>
      <c r="H236" s="1172" t="s">
        <v>307</v>
      </c>
      <c r="I236" s="1167" t="s">
        <v>32</v>
      </c>
      <c r="J236" s="1166"/>
      <c r="K236" s="1163">
        <v>3000</v>
      </c>
      <c r="L236" s="1164">
        <v>0</v>
      </c>
      <c r="M236" s="1164">
        <v>0</v>
      </c>
      <c r="N236" s="1164">
        <v>100</v>
      </c>
      <c r="O236" s="1164">
        <v>300</v>
      </c>
      <c r="P236" s="1164">
        <v>400</v>
      </c>
      <c r="Q236" s="1164">
        <v>1200</v>
      </c>
      <c r="R236" s="1164">
        <v>700</v>
      </c>
      <c r="S236" s="1164">
        <v>200</v>
      </c>
      <c r="T236" s="1164">
        <v>0</v>
      </c>
      <c r="U236" s="1164">
        <v>0</v>
      </c>
      <c r="V236" s="1168" t="s">
        <v>34</v>
      </c>
      <c r="W236" s="94"/>
    </row>
    <row r="237" spans="1:23" ht="12" customHeight="1">
      <c r="A237" s="120" t="s">
        <v>263</v>
      </c>
      <c r="B237" s="120" t="s">
        <v>213</v>
      </c>
      <c r="C237" s="120" t="s">
        <v>25</v>
      </c>
      <c r="D237" s="120" t="s">
        <v>26</v>
      </c>
      <c r="E237" s="120"/>
      <c r="F237" s="101">
        <v>203</v>
      </c>
      <c r="H237" s="1172" t="s">
        <v>296</v>
      </c>
      <c r="I237" s="1167" t="s">
        <v>33</v>
      </c>
      <c r="J237" s="1166"/>
      <c r="K237" s="1169" t="s">
        <v>34</v>
      </c>
      <c r="L237" s="1168" t="s">
        <v>34</v>
      </c>
      <c r="M237" s="1168" t="s">
        <v>34</v>
      </c>
      <c r="N237" s="1168" t="s">
        <v>34</v>
      </c>
      <c r="O237" s="1168" t="s">
        <v>34</v>
      </c>
      <c r="P237" s="1168" t="s">
        <v>34</v>
      </c>
      <c r="Q237" s="1168" t="s">
        <v>34</v>
      </c>
      <c r="R237" s="1168" t="s">
        <v>34</v>
      </c>
      <c r="S237" s="1168" t="s">
        <v>34</v>
      </c>
      <c r="T237" s="1168" t="s">
        <v>34</v>
      </c>
      <c r="U237" s="1168" t="s">
        <v>34</v>
      </c>
      <c r="V237" s="1168" t="s">
        <v>34</v>
      </c>
      <c r="W237" s="94"/>
    </row>
    <row r="238" spans="1:23" ht="12" customHeight="1">
      <c r="A238" s="120" t="s">
        <v>263</v>
      </c>
      <c r="B238" s="120" t="s">
        <v>213</v>
      </c>
      <c r="C238" s="120" t="s">
        <v>25</v>
      </c>
      <c r="D238" s="120" t="s">
        <v>26</v>
      </c>
      <c r="E238" s="120"/>
      <c r="F238" s="101">
        <v>204</v>
      </c>
      <c r="H238" s="1172" t="s">
        <v>304</v>
      </c>
      <c r="I238" s="1167" t="s">
        <v>1580</v>
      </c>
      <c r="J238" s="1166"/>
      <c r="K238" s="1163">
        <v>0</v>
      </c>
      <c r="L238" s="1168" t="s">
        <v>34</v>
      </c>
      <c r="M238" s="1164">
        <v>0</v>
      </c>
      <c r="N238" s="1168" t="s">
        <v>34</v>
      </c>
      <c r="O238" s="1168" t="s">
        <v>34</v>
      </c>
      <c r="P238" s="1168" t="s">
        <v>34</v>
      </c>
      <c r="Q238" s="1164">
        <v>0</v>
      </c>
      <c r="R238" s="1168" t="s">
        <v>34</v>
      </c>
      <c r="S238" s="1168" t="s">
        <v>34</v>
      </c>
      <c r="T238" s="1168" t="s">
        <v>34</v>
      </c>
      <c r="U238" s="1164">
        <v>0</v>
      </c>
      <c r="V238" s="1168" t="s">
        <v>34</v>
      </c>
      <c r="W238" s="94"/>
    </row>
    <row r="239" spans="1:23" ht="12" customHeight="1">
      <c r="A239" s="120" t="s">
        <v>263</v>
      </c>
      <c r="B239" s="120" t="s">
        <v>213</v>
      </c>
      <c r="C239" s="120" t="s">
        <v>25</v>
      </c>
      <c r="D239" s="120" t="s">
        <v>26</v>
      </c>
      <c r="E239" s="120"/>
      <c r="F239" s="101">
        <v>205</v>
      </c>
      <c r="H239" s="1172" t="s">
        <v>302</v>
      </c>
      <c r="I239" s="1167" t="s">
        <v>1581</v>
      </c>
      <c r="J239" s="1166"/>
      <c r="K239" s="1163">
        <v>0</v>
      </c>
      <c r="L239" s="1168" t="s">
        <v>34</v>
      </c>
      <c r="M239" s="1164">
        <v>0</v>
      </c>
      <c r="N239" s="1168" t="s">
        <v>34</v>
      </c>
      <c r="O239" s="1168" t="s">
        <v>34</v>
      </c>
      <c r="P239" s="1168" t="s">
        <v>34</v>
      </c>
      <c r="Q239" s="1164">
        <v>0</v>
      </c>
      <c r="R239" s="1168" t="s">
        <v>34</v>
      </c>
      <c r="S239" s="1168" t="s">
        <v>34</v>
      </c>
      <c r="T239" s="1168" t="s">
        <v>34</v>
      </c>
      <c r="U239" s="1164">
        <v>0</v>
      </c>
      <c r="V239" s="1168" t="s">
        <v>34</v>
      </c>
      <c r="W239" s="94"/>
    </row>
    <row r="240" spans="1:23" ht="12" customHeight="1">
      <c r="A240" s="120" t="s">
        <v>263</v>
      </c>
      <c r="B240" s="120" t="s">
        <v>213</v>
      </c>
      <c r="C240" s="120" t="s">
        <v>25</v>
      </c>
      <c r="D240" s="120" t="s">
        <v>26</v>
      </c>
      <c r="E240" s="120"/>
      <c r="F240" s="101">
        <v>206</v>
      </c>
      <c r="H240" s="1172" t="s">
        <v>296</v>
      </c>
      <c r="I240" s="1167" t="s">
        <v>33</v>
      </c>
      <c r="J240" s="1166"/>
      <c r="K240" s="1169" t="s">
        <v>34</v>
      </c>
      <c r="L240" s="1168" t="s">
        <v>34</v>
      </c>
      <c r="M240" s="1168" t="s">
        <v>34</v>
      </c>
      <c r="N240" s="1168" t="s">
        <v>34</v>
      </c>
      <c r="O240" s="1168" t="s">
        <v>34</v>
      </c>
      <c r="P240" s="1168" t="s">
        <v>34</v>
      </c>
      <c r="Q240" s="1168" t="s">
        <v>34</v>
      </c>
      <c r="R240" s="1168" t="s">
        <v>34</v>
      </c>
      <c r="S240" s="1168" t="s">
        <v>34</v>
      </c>
      <c r="T240" s="1168" t="s">
        <v>34</v>
      </c>
      <c r="U240" s="1168" t="s">
        <v>34</v>
      </c>
      <c r="V240" s="1168" t="s">
        <v>34</v>
      </c>
      <c r="W240" s="94"/>
    </row>
    <row r="241" spans="1:23" ht="12" customHeight="1">
      <c r="A241" s="120" t="s">
        <v>263</v>
      </c>
      <c r="B241" s="120" t="s">
        <v>213</v>
      </c>
      <c r="C241" s="120" t="s">
        <v>25</v>
      </c>
      <c r="D241" s="120" t="s">
        <v>26</v>
      </c>
      <c r="E241" s="120"/>
      <c r="F241" s="101">
        <v>207</v>
      </c>
      <c r="H241" s="1172" t="s">
        <v>300</v>
      </c>
      <c r="I241" s="1167" t="s">
        <v>1582</v>
      </c>
      <c r="J241" s="1166"/>
      <c r="K241" s="1163">
        <v>300</v>
      </c>
      <c r="L241" s="1164">
        <v>0</v>
      </c>
      <c r="M241" s="1164">
        <v>0</v>
      </c>
      <c r="N241" s="1164">
        <v>100</v>
      </c>
      <c r="O241" s="1164">
        <v>0</v>
      </c>
      <c r="P241" s="1164">
        <v>0</v>
      </c>
      <c r="Q241" s="1164">
        <v>100</v>
      </c>
      <c r="R241" s="1164">
        <v>0</v>
      </c>
      <c r="S241" s="1168" t="s">
        <v>34</v>
      </c>
      <c r="T241" s="1168" t="s">
        <v>34</v>
      </c>
      <c r="U241" s="1164">
        <v>0</v>
      </c>
      <c r="V241" s="1168" t="s">
        <v>34</v>
      </c>
      <c r="W241" s="94"/>
    </row>
    <row r="242" spans="1:23" ht="12" customHeight="1">
      <c r="A242" s="120" t="s">
        <v>263</v>
      </c>
      <c r="B242" s="120" t="s">
        <v>213</v>
      </c>
      <c r="C242" s="120" t="s">
        <v>25</v>
      </c>
      <c r="D242" s="120" t="s">
        <v>26</v>
      </c>
      <c r="E242" s="120"/>
      <c r="F242" s="101">
        <v>208</v>
      </c>
      <c r="H242" s="1172" t="s">
        <v>298</v>
      </c>
      <c r="I242" s="1167" t="s">
        <v>1583</v>
      </c>
      <c r="J242" s="1166"/>
      <c r="K242" s="1163">
        <v>300</v>
      </c>
      <c r="L242" s="1164">
        <v>0</v>
      </c>
      <c r="M242" s="1164">
        <v>0</v>
      </c>
      <c r="N242" s="1164">
        <v>100</v>
      </c>
      <c r="O242" s="1164">
        <v>0</v>
      </c>
      <c r="P242" s="1168" t="s">
        <v>34</v>
      </c>
      <c r="Q242" s="1164">
        <v>100</v>
      </c>
      <c r="R242" s="1164">
        <v>0</v>
      </c>
      <c r="S242" s="1168" t="s">
        <v>34</v>
      </c>
      <c r="T242" s="1168" t="s">
        <v>34</v>
      </c>
      <c r="U242" s="1168" t="s">
        <v>34</v>
      </c>
      <c r="V242" s="1168" t="s">
        <v>34</v>
      </c>
      <c r="W242" s="94"/>
    </row>
    <row r="243" spans="1:23" ht="12" customHeight="1">
      <c r="A243" s="120" t="s">
        <v>263</v>
      </c>
      <c r="B243" s="120" t="s">
        <v>213</v>
      </c>
      <c r="C243" s="120" t="s">
        <v>25</v>
      </c>
      <c r="D243" s="120" t="s">
        <v>26</v>
      </c>
      <c r="E243" s="120"/>
      <c r="F243" s="101">
        <v>209</v>
      </c>
      <c r="H243" s="1172" t="s">
        <v>296</v>
      </c>
      <c r="I243" s="1167" t="s">
        <v>33</v>
      </c>
      <c r="J243" s="1166"/>
      <c r="K243" s="1163">
        <v>100</v>
      </c>
      <c r="L243" s="1168" t="s">
        <v>34</v>
      </c>
      <c r="M243" s="1168" t="s">
        <v>34</v>
      </c>
      <c r="N243" s="1164">
        <v>0</v>
      </c>
      <c r="O243" s="1168" t="s">
        <v>34</v>
      </c>
      <c r="P243" s="1164">
        <v>0</v>
      </c>
      <c r="Q243" s="1168" t="s">
        <v>34</v>
      </c>
      <c r="R243" s="1168" t="s">
        <v>34</v>
      </c>
      <c r="S243" s="1168" t="s">
        <v>34</v>
      </c>
      <c r="T243" s="1168" t="s">
        <v>34</v>
      </c>
      <c r="U243" s="1164">
        <v>0</v>
      </c>
      <c r="V243" s="1168" t="s">
        <v>34</v>
      </c>
      <c r="W243" s="94"/>
    </row>
    <row r="244" spans="1:23" ht="12" customHeight="1">
      <c r="A244" s="120" t="s">
        <v>263</v>
      </c>
      <c r="B244" s="120" t="s">
        <v>213</v>
      </c>
      <c r="C244" s="120" t="s">
        <v>25</v>
      </c>
      <c r="D244" s="120" t="s">
        <v>26</v>
      </c>
      <c r="E244" s="120"/>
      <c r="F244" s="101">
        <v>210</v>
      </c>
      <c r="H244" s="1172" t="s">
        <v>294</v>
      </c>
      <c r="I244" s="1167" t="s">
        <v>37</v>
      </c>
      <c r="J244" s="1166"/>
      <c r="K244" s="1163">
        <v>200</v>
      </c>
      <c r="L244" s="1168" t="s">
        <v>34</v>
      </c>
      <c r="M244" s="1168" t="s">
        <v>34</v>
      </c>
      <c r="N244" s="1164">
        <v>0</v>
      </c>
      <c r="O244" s="1164">
        <v>0</v>
      </c>
      <c r="P244" s="1168" t="s">
        <v>34</v>
      </c>
      <c r="Q244" s="1164">
        <v>0</v>
      </c>
      <c r="R244" s="1164">
        <v>100</v>
      </c>
      <c r="S244" s="1164">
        <v>100</v>
      </c>
      <c r="T244" s="1164">
        <v>0</v>
      </c>
      <c r="U244" s="1164">
        <v>0</v>
      </c>
      <c r="V244" s="1168" t="s">
        <v>34</v>
      </c>
      <c r="W244" s="94"/>
    </row>
    <row r="245" spans="1:23" ht="12" customHeight="1">
      <c r="A245" s="120" t="s">
        <v>263</v>
      </c>
      <c r="B245" s="120" t="s">
        <v>213</v>
      </c>
      <c r="C245" s="120" t="s">
        <v>25</v>
      </c>
      <c r="D245" s="120" t="s">
        <v>26</v>
      </c>
      <c r="E245" s="120"/>
      <c r="F245" s="101">
        <v>211</v>
      </c>
      <c r="H245" s="1172" t="s">
        <v>292</v>
      </c>
      <c r="I245" s="1167" t="s">
        <v>1584</v>
      </c>
      <c r="J245" s="1166"/>
      <c r="K245" s="1163">
        <v>0</v>
      </c>
      <c r="L245" s="1168" t="s">
        <v>34</v>
      </c>
      <c r="M245" s="1168" t="s">
        <v>34</v>
      </c>
      <c r="N245" s="1168" t="s">
        <v>34</v>
      </c>
      <c r="O245" s="1168" t="s">
        <v>34</v>
      </c>
      <c r="P245" s="1168" t="s">
        <v>34</v>
      </c>
      <c r="Q245" s="1168" t="s">
        <v>34</v>
      </c>
      <c r="R245" s="1164">
        <v>0</v>
      </c>
      <c r="S245" s="1168" t="s">
        <v>34</v>
      </c>
      <c r="T245" s="1168" t="s">
        <v>34</v>
      </c>
      <c r="U245" s="1168" t="s">
        <v>34</v>
      </c>
      <c r="V245" s="1168" t="s">
        <v>34</v>
      </c>
      <c r="W245" s="94"/>
    </row>
    <row r="246" spans="1:23" ht="12" customHeight="1">
      <c r="A246" s="120" t="s">
        <v>263</v>
      </c>
      <c r="B246" s="120" t="s">
        <v>213</v>
      </c>
      <c r="C246" s="120" t="s">
        <v>25</v>
      </c>
      <c r="D246" s="120" t="s">
        <v>26</v>
      </c>
      <c r="E246" s="120"/>
      <c r="F246" s="101">
        <v>212</v>
      </c>
      <c r="H246" s="1172" t="s">
        <v>290</v>
      </c>
      <c r="I246" s="1167" t="s">
        <v>1585</v>
      </c>
      <c r="J246" s="1166"/>
      <c r="K246" s="1163">
        <v>0</v>
      </c>
      <c r="L246" s="1168" t="s">
        <v>34</v>
      </c>
      <c r="M246" s="1168" t="s">
        <v>34</v>
      </c>
      <c r="N246" s="1168" t="s">
        <v>34</v>
      </c>
      <c r="O246" s="1168" t="s">
        <v>34</v>
      </c>
      <c r="P246" s="1168" t="s">
        <v>34</v>
      </c>
      <c r="Q246" s="1168" t="s">
        <v>34</v>
      </c>
      <c r="R246" s="1164">
        <v>0</v>
      </c>
      <c r="S246" s="1168" t="s">
        <v>34</v>
      </c>
      <c r="T246" s="1168" t="s">
        <v>34</v>
      </c>
      <c r="U246" s="1168" t="s">
        <v>34</v>
      </c>
      <c r="V246" s="1168" t="s">
        <v>34</v>
      </c>
      <c r="W246" s="94"/>
    </row>
    <row r="247" spans="1:23" ht="12" customHeight="1">
      <c r="A247" s="120" t="s">
        <v>263</v>
      </c>
      <c r="B247" s="120" t="s">
        <v>213</v>
      </c>
      <c r="C247" s="120" t="s">
        <v>25</v>
      </c>
      <c r="D247" s="120" t="s">
        <v>26</v>
      </c>
      <c r="E247" s="120"/>
      <c r="F247" s="101">
        <v>213</v>
      </c>
      <c r="H247" s="1172" t="s">
        <v>1586</v>
      </c>
      <c r="I247" s="1165" t="s">
        <v>1587</v>
      </c>
      <c r="J247" s="1166"/>
      <c r="K247" s="1163">
        <v>0</v>
      </c>
      <c r="L247" s="1168" t="s">
        <v>34</v>
      </c>
      <c r="M247" s="1168" t="s">
        <v>34</v>
      </c>
      <c r="N247" s="1168" t="s">
        <v>34</v>
      </c>
      <c r="O247" s="1168" t="s">
        <v>34</v>
      </c>
      <c r="P247" s="1168" t="s">
        <v>34</v>
      </c>
      <c r="Q247" s="1168" t="s">
        <v>34</v>
      </c>
      <c r="R247" s="1168" t="s">
        <v>34</v>
      </c>
      <c r="S247" s="1164">
        <v>0</v>
      </c>
      <c r="T247" s="1164">
        <v>0</v>
      </c>
      <c r="U247" s="1168" t="s">
        <v>34</v>
      </c>
      <c r="V247" s="1168" t="s">
        <v>34</v>
      </c>
      <c r="W247" s="94"/>
    </row>
    <row r="248" spans="1:23" ht="12" customHeight="1">
      <c r="A248" s="120" t="s">
        <v>263</v>
      </c>
      <c r="B248" s="120" t="s">
        <v>213</v>
      </c>
      <c r="C248" s="120" t="s">
        <v>25</v>
      </c>
      <c r="D248" s="120" t="s">
        <v>26</v>
      </c>
      <c r="E248" s="120"/>
      <c r="F248" s="101">
        <v>214</v>
      </c>
      <c r="H248" s="1172" t="s">
        <v>286</v>
      </c>
      <c r="I248" s="1167" t="s">
        <v>1588</v>
      </c>
      <c r="J248" s="1166"/>
      <c r="K248" s="1163">
        <v>100</v>
      </c>
      <c r="L248" s="1168" t="s">
        <v>34</v>
      </c>
      <c r="M248" s="1168" t="s">
        <v>34</v>
      </c>
      <c r="N248" s="1168" t="s">
        <v>34</v>
      </c>
      <c r="O248" s="1164">
        <v>0</v>
      </c>
      <c r="P248" s="1168" t="s">
        <v>34</v>
      </c>
      <c r="Q248" s="1164">
        <v>0</v>
      </c>
      <c r="R248" s="1168" t="s">
        <v>34</v>
      </c>
      <c r="S248" s="1164">
        <v>0</v>
      </c>
      <c r="T248" s="1168" t="s">
        <v>34</v>
      </c>
      <c r="U248" s="1168" t="s">
        <v>34</v>
      </c>
      <c r="V248" s="1168" t="s">
        <v>34</v>
      </c>
      <c r="W248" s="94"/>
    </row>
    <row r="249" spans="1:23" ht="12" customHeight="1">
      <c r="A249" s="120" t="s">
        <v>263</v>
      </c>
      <c r="B249" s="120" t="s">
        <v>213</v>
      </c>
      <c r="C249" s="120" t="s">
        <v>25</v>
      </c>
      <c r="D249" s="120" t="s">
        <v>26</v>
      </c>
      <c r="E249" s="120"/>
      <c r="F249" s="101">
        <v>215</v>
      </c>
      <c r="H249" s="1172" t="s">
        <v>284</v>
      </c>
      <c r="I249" s="1167" t="s">
        <v>1589</v>
      </c>
      <c r="J249" s="1166"/>
      <c r="K249" s="1169" t="s">
        <v>34</v>
      </c>
      <c r="L249" s="1168" t="s">
        <v>34</v>
      </c>
      <c r="M249" s="1168" t="s">
        <v>34</v>
      </c>
      <c r="N249" s="1168" t="s">
        <v>34</v>
      </c>
      <c r="O249" s="1168" t="s">
        <v>34</v>
      </c>
      <c r="P249" s="1168" t="s">
        <v>34</v>
      </c>
      <c r="Q249" s="1168" t="s">
        <v>34</v>
      </c>
      <c r="R249" s="1168" t="s">
        <v>34</v>
      </c>
      <c r="S249" s="1168" t="s">
        <v>34</v>
      </c>
      <c r="T249" s="1168" t="s">
        <v>34</v>
      </c>
      <c r="U249" s="1168" t="s">
        <v>34</v>
      </c>
      <c r="V249" s="1168" t="s">
        <v>34</v>
      </c>
      <c r="W249" s="94"/>
    </row>
    <row r="250" spans="1:23" ht="12" customHeight="1">
      <c r="A250" s="120" t="s">
        <v>263</v>
      </c>
      <c r="B250" s="120" t="s">
        <v>213</v>
      </c>
      <c r="C250" s="120" t="s">
        <v>25</v>
      </c>
      <c r="D250" s="120" t="s">
        <v>26</v>
      </c>
      <c r="E250" s="120"/>
      <c r="F250" s="101">
        <v>216</v>
      </c>
      <c r="H250" s="1172" t="s">
        <v>282</v>
      </c>
      <c r="I250" s="1167" t="s">
        <v>1590</v>
      </c>
      <c r="J250" s="1166"/>
      <c r="K250" s="1169" t="s">
        <v>34</v>
      </c>
      <c r="L250" s="1168" t="s">
        <v>34</v>
      </c>
      <c r="M250" s="1168" t="s">
        <v>34</v>
      </c>
      <c r="N250" s="1168" t="s">
        <v>34</v>
      </c>
      <c r="O250" s="1168" t="s">
        <v>34</v>
      </c>
      <c r="P250" s="1168" t="s">
        <v>34</v>
      </c>
      <c r="Q250" s="1168" t="s">
        <v>34</v>
      </c>
      <c r="R250" s="1168" t="s">
        <v>34</v>
      </c>
      <c r="S250" s="1168" t="s">
        <v>34</v>
      </c>
      <c r="T250" s="1168" t="s">
        <v>34</v>
      </c>
      <c r="U250" s="1168" t="s">
        <v>34</v>
      </c>
      <c r="V250" s="1168" t="s">
        <v>34</v>
      </c>
      <c r="W250" s="94"/>
    </row>
    <row r="251" spans="1:23" ht="12" customHeight="1">
      <c r="A251" s="120" t="s">
        <v>263</v>
      </c>
      <c r="B251" s="120" t="s">
        <v>213</v>
      </c>
      <c r="C251" s="120" t="s">
        <v>25</v>
      </c>
      <c r="D251" s="120" t="s">
        <v>26</v>
      </c>
      <c r="E251" s="120"/>
      <c r="F251" s="101">
        <v>217</v>
      </c>
      <c r="H251" s="1172" t="s">
        <v>280</v>
      </c>
      <c r="I251" s="1165" t="s">
        <v>1591</v>
      </c>
      <c r="J251" s="1166"/>
      <c r="K251" s="1163">
        <v>0</v>
      </c>
      <c r="L251" s="1168" t="s">
        <v>34</v>
      </c>
      <c r="M251" s="1168" t="s">
        <v>34</v>
      </c>
      <c r="N251" s="1168" t="s">
        <v>34</v>
      </c>
      <c r="O251" s="1168" t="s">
        <v>34</v>
      </c>
      <c r="P251" s="1168" t="s">
        <v>34</v>
      </c>
      <c r="Q251" s="1168" t="s">
        <v>34</v>
      </c>
      <c r="R251" s="1168" t="s">
        <v>34</v>
      </c>
      <c r="S251" s="1168" t="s">
        <v>34</v>
      </c>
      <c r="T251" s="1168" t="s">
        <v>34</v>
      </c>
      <c r="U251" s="1164">
        <v>0</v>
      </c>
      <c r="V251" s="1168" t="s">
        <v>34</v>
      </c>
      <c r="W251" s="94"/>
    </row>
    <row r="252" spans="1:23" ht="12" customHeight="1">
      <c r="A252" s="120" t="s">
        <v>263</v>
      </c>
      <c r="B252" s="120" t="s">
        <v>213</v>
      </c>
      <c r="C252" s="120" t="s">
        <v>25</v>
      </c>
      <c r="D252" s="120" t="s">
        <v>26</v>
      </c>
      <c r="E252" s="120"/>
      <c r="F252" s="101">
        <v>218</v>
      </c>
      <c r="H252" s="1172" t="s">
        <v>278</v>
      </c>
      <c r="I252" s="1167" t="s">
        <v>1592</v>
      </c>
      <c r="J252" s="1166"/>
      <c r="K252" s="1169" t="s">
        <v>34</v>
      </c>
      <c r="L252" s="1168" t="s">
        <v>34</v>
      </c>
      <c r="M252" s="1168" t="s">
        <v>34</v>
      </c>
      <c r="N252" s="1168" t="s">
        <v>34</v>
      </c>
      <c r="O252" s="1168" t="s">
        <v>34</v>
      </c>
      <c r="P252" s="1168" t="s">
        <v>34</v>
      </c>
      <c r="Q252" s="1168" t="s">
        <v>34</v>
      </c>
      <c r="R252" s="1168" t="s">
        <v>34</v>
      </c>
      <c r="S252" s="1168" t="s">
        <v>34</v>
      </c>
      <c r="T252" s="1168" t="s">
        <v>34</v>
      </c>
      <c r="U252" s="1168" t="s">
        <v>34</v>
      </c>
      <c r="V252" s="1168" t="s">
        <v>34</v>
      </c>
      <c r="W252" s="94"/>
    </row>
    <row r="253" spans="1:23" ht="12" customHeight="1">
      <c r="A253" s="120" t="s">
        <v>263</v>
      </c>
      <c r="B253" s="120" t="s">
        <v>213</v>
      </c>
      <c r="C253" s="120" t="s">
        <v>25</v>
      </c>
      <c r="D253" s="120" t="s">
        <v>26</v>
      </c>
      <c r="E253" s="120"/>
      <c r="F253" s="101">
        <v>219</v>
      </c>
      <c r="H253" s="1172" t="s">
        <v>276</v>
      </c>
      <c r="I253" s="1167" t="s">
        <v>1593</v>
      </c>
      <c r="J253" s="1166"/>
      <c r="K253" s="1169" t="s">
        <v>34</v>
      </c>
      <c r="L253" s="1168" t="s">
        <v>34</v>
      </c>
      <c r="M253" s="1168" t="s">
        <v>34</v>
      </c>
      <c r="N253" s="1168" t="s">
        <v>34</v>
      </c>
      <c r="O253" s="1168" t="s">
        <v>34</v>
      </c>
      <c r="P253" s="1168" t="s">
        <v>34</v>
      </c>
      <c r="Q253" s="1168" t="s">
        <v>34</v>
      </c>
      <c r="R253" s="1168" t="s">
        <v>34</v>
      </c>
      <c r="S253" s="1168" t="s">
        <v>34</v>
      </c>
      <c r="T253" s="1168" t="s">
        <v>34</v>
      </c>
      <c r="U253" s="1168" t="s">
        <v>34</v>
      </c>
      <c r="V253" s="1168" t="s">
        <v>34</v>
      </c>
      <c r="W253" s="94"/>
    </row>
    <row r="254" spans="1:23" ht="12" customHeight="1">
      <c r="A254" s="120" t="s">
        <v>263</v>
      </c>
      <c r="B254" s="120" t="s">
        <v>213</v>
      </c>
      <c r="C254" s="120" t="s">
        <v>25</v>
      </c>
      <c r="D254" s="120" t="s">
        <v>26</v>
      </c>
      <c r="E254" s="120"/>
      <c r="F254" s="101">
        <v>220</v>
      </c>
      <c r="H254" s="1172" t="s">
        <v>274</v>
      </c>
      <c r="I254" s="1167" t="s">
        <v>1594</v>
      </c>
      <c r="J254" s="1166"/>
      <c r="K254" s="1163">
        <v>0</v>
      </c>
      <c r="L254" s="1168" t="s">
        <v>34</v>
      </c>
      <c r="M254" s="1168" t="s">
        <v>34</v>
      </c>
      <c r="N254" s="1164">
        <v>0</v>
      </c>
      <c r="O254" s="1168" t="s">
        <v>34</v>
      </c>
      <c r="P254" s="1168" t="s">
        <v>34</v>
      </c>
      <c r="Q254" s="1168" t="s">
        <v>34</v>
      </c>
      <c r="R254" s="1164">
        <v>0</v>
      </c>
      <c r="S254" s="1164">
        <v>0</v>
      </c>
      <c r="T254" s="1168" t="s">
        <v>34</v>
      </c>
      <c r="U254" s="1168" t="s">
        <v>34</v>
      </c>
      <c r="V254" s="1168" t="s">
        <v>34</v>
      </c>
      <c r="W254" s="94"/>
    </row>
    <row r="255" spans="1:23" ht="12" customHeight="1">
      <c r="A255" s="120" t="s">
        <v>263</v>
      </c>
      <c r="B255" s="120" t="s">
        <v>213</v>
      </c>
      <c r="C255" s="120" t="s">
        <v>25</v>
      </c>
      <c r="D255" s="120" t="s">
        <v>26</v>
      </c>
      <c r="E255" s="120"/>
      <c r="F255" s="101">
        <v>221</v>
      </c>
      <c r="H255" s="1172" t="s">
        <v>272</v>
      </c>
      <c r="I255" s="1167" t="s">
        <v>38</v>
      </c>
      <c r="J255" s="1166"/>
      <c r="K255" s="1163">
        <v>100</v>
      </c>
      <c r="L255" s="1168" t="s">
        <v>34</v>
      </c>
      <c r="M255" s="1164">
        <v>0</v>
      </c>
      <c r="N255" s="1164">
        <v>0</v>
      </c>
      <c r="O255" s="1168" t="s">
        <v>34</v>
      </c>
      <c r="P255" s="1168" t="s">
        <v>34</v>
      </c>
      <c r="Q255" s="1168" t="s">
        <v>34</v>
      </c>
      <c r="R255" s="1164">
        <v>100</v>
      </c>
      <c r="S255" s="1168" t="s">
        <v>34</v>
      </c>
      <c r="T255" s="1168" t="s">
        <v>34</v>
      </c>
      <c r="U255" s="1168" t="s">
        <v>34</v>
      </c>
      <c r="V255" s="1168" t="s">
        <v>34</v>
      </c>
      <c r="W255" s="94"/>
    </row>
    <row r="256" spans="1:23" ht="12" customHeight="1">
      <c r="A256" s="120" t="s">
        <v>263</v>
      </c>
      <c r="B256" s="120" t="s">
        <v>213</v>
      </c>
      <c r="C256" s="120" t="s">
        <v>25</v>
      </c>
      <c r="D256" s="120" t="s">
        <v>26</v>
      </c>
      <c r="E256" s="120"/>
      <c r="F256" s="101">
        <v>222</v>
      </c>
      <c r="H256" s="1172" t="s">
        <v>270</v>
      </c>
      <c r="I256" s="1167" t="s">
        <v>39</v>
      </c>
      <c r="J256" s="1166"/>
      <c r="K256" s="1163">
        <v>8800</v>
      </c>
      <c r="L256" s="1164">
        <v>600</v>
      </c>
      <c r="M256" s="1164">
        <v>400</v>
      </c>
      <c r="N256" s="1164">
        <v>1700</v>
      </c>
      <c r="O256" s="1164">
        <v>1300</v>
      </c>
      <c r="P256" s="1164">
        <v>1100</v>
      </c>
      <c r="Q256" s="1164">
        <v>1600</v>
      </c>
      <c r="R256" s="1164">
        <v>1300</v>
      </c>
      <c r="S256" s="1164">
        <v>400</v>
      </c>
      <c r="T256" s="1164">
        <v>0</v>
      </c>
      <c r="U256" s="1168" t="s">
        <v>34</v>
      </c>
      <c r="V256" s="1164">
        <v>500</v>
      </c>
      <c r="W256" s="94"/>
    </row>
    <row r="257" spans="1:23" ht="12" customHeight="1">
      <c r="F257" s="235"/>
      <c r="H257" s="1172" t="s">
        <v>1523</v>
      </c>
      <c r="I257" s="1167" t="s">
        <v>41</v>
      </c>
      <c r="J257" s="1166"/>
      <c r="K257" s="1169"/>
      <c r="L257" s="1168"/>
      <c r="M257" s="1168"/>
      <c r="N257" s="1168"/>
      <c r="O257" s="1168"/>
      <c r="P257" s="1168"/>
      <c r="Q257" s="1168"/>
      <c r="R257" s="1168"/>
      <c r="S257" s="1168"/>
      <c r="T257" s="1168"/>
      <c r="U257" s="1168"/>
      <c r="V257" s="1168"/>
      <c r="W257" s="94"/>
    </row>
    <row r="258" spans="1:23" ht="12" customHeight="1">
      <c r="A258" s="120" t="s">
        <v>263</v>
      </c>
      <c r="B258" s="120" t="s">
        <v>213</v>
      </c>
      <c r="C258" s="120" t="s">
        <v>25</v>
      </c>
      <c r="D258" s="120" t="s">
        <v>26</v>
      </c>
      <c r="E258" s="120"/>
      <c r="F258" s="101">
        <v>223</v>
      </c>
      <c r="H258" s="1172" t="s">
        <v>267</v>
      </c>
      <c r="I258" s="1165" t="s">
        <v>42</v>
      </c>
      <c r="J258" s="1166"/>
      <c r="K258" s="1163">
        <v>100</v>
      </c>
      <c r="L258" s="1164">
        <v>0</v>
      </c>
      <c r="M258" s="1168" t="s">
        <v>34</v>
      </c>
      <c r="N258" s="1168" t="s">
        <v>34</v>
      </c>
      <c r="O258" s="1164">
        <v>0</v>
      </c>
      <c r="P258" s="1164">
        <v>0</v>
      </c>
      <c r="Q258" s="1164">
        <v>0</v>
      </c>
      <c r="R258" s="1168" t="s">
        <v>34</v>
      </c>
      <c r="S258" s="1168" t="s">
        <v>34</v>
      </c>
      <c r="T258" s="1168" t="s">
        <v>34</v>
      </c>
      <c r="U258" s="1168" t="s">
        <v>34</v>
      </c>
      <c r="V258" s="1168" t="s">
        <v>34</v>
      </c>
      <c r="W258" s="94"/>
    </row>
    <row r="259" spans="1:23" ht="12" customHeight="1">
      <c r="F259" s="235"/>
      <c r="H259" s="1172" t="s">
        <v>1523</v>
      </c>
      <c r="I259" s="1167" t="s">
        <v>41</v>
      </c>
      <c r="J259" s="1166"/>
      <c r="K259" s="1163"/>
      <c r="L259" s="1164"/>
      <c r="M259" s="1164"/>
      <c r="N259" s="1164"/>
      <c r="O259" s="1164"/>
      <c r="P259" s="1164"/>
      <c r="Q259" s="1164"/>
      <c r="R259" s="1164"/>
      <c r="S259" s="1164"/>
      <c r="T259" s="1164"/>
      <c r="U259" s="1164"/>
      <c r="V259" s="1164"/>
      <c r="W259" s="94"/>
    </row>
    <row r="260" spans="1:23" ht="12" customHeight="1">
      <c r="A260" s="120" t="s">
        <v>263</v>
      </c>
      <c r="B260" s="120" t="s">
        <v>213</v>
      </c>
      <c r="C260" s="120" t="s">
        <v>25</v>
      </c>
      <c r="D260" s="120" t="s">
        <v>26</v>
      </c>
      <c r="E260" s="120"/>
      <c r="F260" s="101">
        <v>224</v>
      </c>
      <c r="H260" s="1172" t="s">
        <v>262</v>
      </c>
      <c r="I260" s="1167" t="s">
        <v>43</v>
      </c>
      <c r="J260" s="1166"/>
      <c r="K260" s="1163">
        <v>500</v>
      </c>
      <c r="L260" s="1164">
        <v>100</v>
      </c>
      <c r="M260" s="1164">
        <v>100</v>
      </c>
      <c r="N260" s="1164">
        <v>0</v>
      </c>
      <c r="O260" s="1164">
        <v>100</v>
      </c>
      <c r="P260" s="1164">
        <v>0</v>
      </c>
      <c r="Q260" s="1164">
        <v>100</v>
      </c>
      <c r="R260" s="1164">
        <v>100</v>
      </c>
      <c r="S260" s="1164">
        <v>100</v>
      </c>
      <c r="T260" s="1164">
        <v>0</v>
      </c>
      <c r="U260" s="1164">
        <v>0</v>
      </c>
      <c r="V260" s="1168" t="s">
        <v>34</v>
      </c>
      <c r="W260" s="94"/>
    </row>
    <row r="261" spans="1:23" ht="12" customHeight="1">
      <c r="A261" s="120" t="s">
        <v>263</v>
      </c>
      <c r="B261" s="120" t="s">
        <v>213</v>
      </c>
      <c r="C261" s="120" t="s">
        <v>25</v>
      </c>
      <c r="D261" s="120" t="s">
        <v>26</v>
      </c>
      <c r="E261" s="120"/>
      <c r="F261" s="101">
        <v>225</v>
      </c>
      <c r="H261" s="1172" t="s">
        <v>318</v>
      </c>
      <c r="I261" s="1167" t="s">
        <v>51</v>
      </c>
      <c r="J261" s="1166" t="s">
        <v>454</v>
      </c>
      <c r="K261" s="1163">
        <v>2000</v>
      </c>
      <c r="L261" s="1164">
        <v>100</v>
      </c>
      <c r="M261" s="1164">
        <v>200</v>
      </c>
      <c r="N261" s="1164">
        <v>200</v>
      </c>
      <c r="O261" s="1164">
        <v>500</v>
      </c>
      <c r="P261" s="1164">
        <v>300</v>
      </c>
      <c r="Q261" s="1164">
        <v>300</v>
      </c>
      <c r="R261" s="1164">
        <v>200</v>
      </c>
      <c r="S261" s="1164">
        <v>100</v>
      </c>
      <c r="T261" s="1164">
        <v>0</v>
      </c>
      <c r="U261" s="1164">
        <v>0</v>
      </c>
      <c r="V261" s="1164">
        <v>0</v>
      </c>
      <c r="W261" s="94"/>
    </row>
    <row r="262" spans="1:23" ht="12" customHeight="1">
      <c r="A262" s="120" t="s">
        <v>263</v>
      </c>
      <c r="B262" s="120" t="s">
        <v>213</v>
      </c>
      <c r="C262" s="120" t="s">
        <v>25</v>
      </c>
      <c r="D262" s="120" t="s">
        <v>26</v>
      </c>
      <c r="E262" s="120"/>
      <c r="F262" s="101">
        <v>226</v>
      </c>
      <c r="H262" s="1172" t="s">
        <v>315</v>
      </c>
      <c r="I262" s="1167" t="s">
        <v>28</v>
      </c>
      <c r="J262" s="1166"/>
      <c r="K262" s="1163">
        <v>1900</v>
      </c>
      <c r="L262" s="1164">
        <v>100</v>
      </c>
      <c r="M262" s="1164">
        <v>200</v>
      </c>
      <c r="N262" s="1164">
        <v>200</v>
      </c>
      <c r="O262" s="1164">
        <v>500</v>
      </c>
      <c r="P262" s="1164">
        <v>300</v>
      </c>
      <c r="Q262" s="1164">
        <v>300</v>
      </c>
      <c r="R262" s="1164">
        <v>200</v>
      </c>
      <c r="S262" s="1164">
        <v>100</v>
      </c>
      <c r="T262" s="1164">
        <v>0</v>
      </c>
      <c r="U262" s="1164">
        <v>0</v>
      </c>
      <c r="V262" s="1168" t="s">
        <v>34</v>
      </c>
      <c r="W262" s="94"/>
    </row>
    <row r="263" spans="1:23" ht="12" customHeight="1">
      <c r="A263" s="120" t="s">
        <v>263</v>
      </c>
      <c r="B263" s="120" t="s">
        <v>213</v>
      </c>
      <c r="C263" s="120" t="s">
        <v>25</v>
      </c>
      <c r="D263" s="120" t="s">
        <v>26</v>
      </c>
      <c r="E263" s="120"/>
      <c r="F263" s="101">
        <v>227</v>
      </c>
      <c r="H263" s="1172" t="s">
        <v>313</v>
      </c>
      <c r="I263" s="1167" t="s">
        <v>29</v>
      </c>
      <c r="J263" s="1166"/>
      <c r="K263" s="1163">
        <v>1700</v>
      </c>
      <c r="L263" s="1164">
        <v>100</v>
      </c>
      <c r="M263" s="1164">
        <v>200</v>
      </c>
      <c r="N263" s="1164">
        <v>200</v>
      </c>
      <c r="O263" s="1164">
        <v>500</v>
      </c>
      <c r="P263" s="1164">
        <v>300</v>
      </c>
      <c r="Q263" s="1164">
        <v>200</v>
      </c>
      <c r="R263" s="1164">
        <v>200</v>
      </c>
      <c r="S263" s="1164">
        <v>100</v>
      </c>
      <c r="T263" s="1164">
        <v>0</v>
      </c>
      <c r="U263" s="1168" t="s">
        <v>34</v>
      </c>
      <c r="V263" s="1168" t="s">
        <v>34</v>
      </c>
      <c r="W263" s="94"/>
    </row>
    <row r="264" spans="1:23" ht="12" customHeight="1">
      <c r="A264" s="120" t="s">
        <v>263</v>
      </c>
      <c r="B264" s="120" t="s">
        <v>213</v>
      </c>
      <c r="C264" s="120" t="s">
        <v>25</v>
      </c>
      <c r="D264" s="120" t="s">
        <v>26</v>
      </c>
      <c r="E264" s="120"/>
      <c r="F264" s="101">
        <v>228</v>
      </c>
      <c r="H264" s="1172" t="s">
        <v>311</v>
      </c>
      <c r="I264" s="1165" t="s">
        <v>30</v>
      </c>
      <c r="J264" s="1166"/>
      <c r="K264" s="1163">
        <v>500</v>
      </c>
      <c r="L264" s="1164">
        <v>0</v>
      </c>
      <c r="M264" s="1164">
        <v>0</v>
      </c>
      <c r="N264" s="1164">
        <v>100</v>
      </c>
      <c r="O264" s="1164">
        <v>100</v>
      </c>
      <c r="P264" s="1164">
        <v>100</v>
      </c>
      <c r="Q264" s="1164">
        <v>0</v>
      </c>
      <c r="R264" s="1164">
        <v>100</v>
      </c>
      <c r="S264" s="1164">
        <v>0</v>
      </c>
      <c r="T264" s="1168" t="s">
        <v>34</v>
      </c>
      <c r="U264" s="1168" t="s">
        <v>34</v>
      </c>
      <c r="V264" s="1168" t="s">
        <v>34</v>
      </c>
      <c r="W264" s="94"/>
    </row>
    <row r="265" spans="1:23" ht="12" customHeight="1">
      <c r="A265" s="120" t="s">
        <v>263</v>
      </c>
      <c r="B265" s="120" t="s">
        <v>213</v>
      </c>
      <c r="C265" s="120" t="s">
        <v>25</v>
      </c>
      <c r="D265" s="120" t="s">
        <v>26</v>
      </c>
      <c r="E265" s="120"/>
      <c r="F265" s="101">
        <v>229</v>
      </c>
      <c r="H265" s="1172" t="s">
        <v>309</v>
      </c>
      <c r="I265" s="1167" t="s">
        <v>31</v>
      </c>
      <c r="J265" s="1166"/>
      <c r="K265" s="1163">
        <v>900</v>
      </c>
      <c r="L265" s="1168" t="s">
        <v>34</v>
      </c>
      <c r="M265" s="1164">
        <v>100</v>
      </c>
      <c r="N265" s="1164">
        <v>0</v>
      </c>
      <c r="O265" s="1164">
        <v>300</v>
      </c>
      <c r="P265" s="1164">
        <v>100</v>
      </c>
      <c r="Q265" s="1164">
        <v>200</v>
      </c>
      <c r="R265" s="1164">
        <v>100</v>
      </c>
      <c r="S265" s="1164">
        <v>0</v>
      </c>
      <c r="T265" s="1164">
        <v>0</v>
      </c>
      <c r="U265" s="1168" t="s">
        <v>34</v>
      </c>
      <c r="V265" s="1168" t="s">
        <v>34</v>
      </c>
      <c r="W265" s="94"/>
    </row>
    <row r="266" spans="1:23" ht="12" customHeight="1">
      <c r="A266" s="120" t="s">
        <v>263</v>
      </c>
      <c r="B266" s="120" t="s">
        <v>213</v>
      </c>
      <c r="C266" s="120" t="s">
        <v>25</v>
      </c>
      <c r="D266" s="120" t="s">
        <v>26</v>
      </c>
      <c r="E266" s="120"/>
      <c r="F266" s="101">
        <v>230</v>
      </c>
      <c r="H266" s="1172" t="s">
        <v>307</v>
      </c>
      <c r="I266" s="1167" t="s">
        <v>32</v>
      </c>
      <c r="J266" s="1166"/>
      <c r="K266" s="1163">
        <v>900</v>
      </c>
      <c r="L266" s="1168" t="s">
        <v>34</v>
      </c>
      <c r="M266" s="1164">
        <v>100</v>
      </c>
      <c r="N266" s="1164">
        <v>0</v>
      </c>
      <c r="O266" s="1164">
        <v>300</v>
      </c>
      <c r="P266" s="1164">
        <v>100</v>
      </c>
      <c r="Q266" s="1164">
        <v>200</v>
      </c>
      <c r="R266" s="1164">
        <v>100</v>
      </c>
      <c r="S266" s="1164">
        <v>0</v>
      </c>
      <c r="T266" s="1164">
        <v>0</v>
      </c>
      <c r="U266" s="1168" t="s">
        <v>34</v>
      </c>
      <c r="V266" s="1168" t="s">
        <v>34</v>
      </c>
      <c r="W266" s="94"/>
    </row>
    <row r="267" spans="1:23" ht="12" customHeight="1">
      <c r="A267" s="120" t="s">
        <v>263</v>
      </c>
      <c r="B267" s="120" t="s">
        <v>213</v>
      </c>
      <c r="C267" s="120" t="s">
        <v>25</v>
      </c>
      <c r="D267" s="120" t="s">
        <v>26</v>
      </c>
      <c r="E267" s="120"/>
      <c r="F267" s="101">
        <v>231</v>
      </c>
      <c r="H267" s="1172" t="s">
        <v>296</v>
      </c>
      <c r="I267" s="1167" t="s">
        <v>33</v>
      </c>
      <c r="J267" s="1166"/>
      <c r="K267" s="1169" t="s">
        <v>34</v>
      </c>
      <c r="L267" s="1168" t="s">
        <v>34</v>
      </c>
      <c r="M267" s="1168" t="s">
        <v>34</v>
      </c>
      <c r="N267" s="1168" t="s">
        <v>34</v>
      </c>
      <c r="O267" s="1168" t="s">
        <v>34</v>
      </c>
      <c r="P267" s="1168" t="s">
        <v>34</v>
      </c>
      <c r="Q267" s="1168" t="s">
        <v>34</v>
      </c>
      <c r="R267" s="1168" t="s">
        <v>34</v>
      </c>
      <c r="S267" s="1168" t="s">
        <v>34</v>
      </c>
      <c r="T267" s="1168" t="s">
        <v>34</v>
      </c>
      <c r="U267" s="1168" t="s">
        <v>34</v>
      </c>
      <c r="V267" s="1168" t="s">
        <v>34</v>
      </c>
      <c r="W267" s="94"/>
    </row>
    <row r="268" spans="1:23" ht="12" customHeight="1">
      <c r="A268" s="120" t="s">
        <v>263</v>
      </c>
      <c r="B268" s="120" t="s">
        <v>213</v>
      </c>
      <c r="C268" s="120" t="s">
        <v>25</v>
      </c>
      <c r="D268" s="120" t="s">
        <v>26</v>
      </c>
      <c r="E268" s="120"/>
      <c r="F268" s="101">
        <v>232</v>
      </c>
      <c r="H268" s="1172" t="s">
        <v>304</v>
      </c>
      <c r="I268" s="1167" t="s">
        <v>1580</v>
      </c>
      <c r="J268" s="1166"/>
      <c r="K268" s="1163">
        <v>0</v>
      </c>
      <c r="L268" s="1168" t="s">
        <v>34</v>
      </c>
      <c r="M268" s="1168" t="s">
        <v>34</v>
      </c>
      <c r="N268" s="1168" t="s">
        <v>34</v>
      </c>
      <c r="O268" s="1164">
        <v>0</v>
      </c>
      <c r="P268" s="1168" t="s">
        <v>34</v>
      </c>
      <c r="Q268" s="1168" t="s">
        <v>34</v>
      </c>
      <c r="R268" s="1168" t="s">
        <v>34</v>
      </c>
      <c r="S268" s="1168" t="s">
        <v>34</v>
      </c>
      <c r="T268" s="1168" t="s">
        <v>34</v>
      </c>
      <c r="U268" s="1168" t="s">
        <v>34</v>
      </c>
      <c r="V268" s="1168" t="s">
        <v>34</v>
      </c>
      <c r="W268" s="94"/>
    </row>
    <row r="269" spans="1:23" ht="12" customHeight="1">
      <c r="A269" s="120" t="s">
        <v>263</v>
      </c>
      <c r="B269" s="120" t="s">
        <v>213</v>
      </c>
      <c r="C269" s="120" t="s">
        <v>25</v>
      </c>
      <c r="D269" s="120" t="s">
        <v>26</v>
      </c>
      <c r="E269" s="120"/>
      <c r="F269" s="101">
        <v>233</v>
      </c>
      <c r="H269" s="1172" t="s">
        <v>302</v>
      </c>
      <c r="I269" s="1167" t="s">
        <v>1581</v>
      </c>
      <c r="J269" s="1166"/>
      <c r="K269" s="1163">
        <v>0</v>
      </c>
      <c r="L269" s="1168" t="s">
        <v>34</v>
      </c>
      <c r="M269" s="1168" t="s">
        <v>34</v>
      </c>
      <c r="N269" s="1168" t="s">
        <v>34</v>
      </c>
      <c r="O269" s="1164">
        <v>0</v>
      </c>
      <c r="P269" s="1168" t="s">
        <v>34</v>
      </c>
      <c r="Q269" s="1168" t="s">
        <v>34</v>
      </c>
      <c r="R269" s="1168" t="s">
        <v>34</v>
      </c>
      <c r="S269" s="1168" t="s">
        <v>34</v>
      </c>
      <c r="T269" s="1168" t="s">
        <v>34</v>
      </c>
      <c r="U269" s="1168" t="s">
        <v>34</v>
      </c>
      <c r="V269" s="1168" t="s">
        <v>34</v>
      </c>
      <c r="W269" s="94"/>
    </row>
    <row r="270" spans="1:23" ht="12" customHeight="1">
      <c r="A270" s="120" t="s">
        <v>263</v>
      </c>
      <c r="B270" s="120" t="s">
        <v>213</v>
      </c>
      <c r="C270" s="120" t="s">
        <v>25</v>
      </c>
      <c r="D270" s="120" t="s">
        <v>26</v>
      </c>
      <c r="E270" s="120"/>
      <c r="F270" s="101">
        <v>234</v>
      </c>
      <c r="H270" s="1172" t="s">
        <v>296</v>
      </c>
      <c r="I270" s="1167" t="s">
        <v>33</v>
      </c>
      <c r="J270" s="1166"/>
      <c r="K270" s="1169" t="s">
        <v>34</v>
      </c>
      <c r="L270" s="1168" t="s">
        <v>34</v>
      </c>
      <c r="M270" s="1168" t="s">
        <v>34</v>
      </c>
      <c r="N270" s="1168" t="s">
        <v>34</v>
      </c>
      <c r="O270" s="1168" t="s">
        <v>34</v>
      </c>
      <c r="P270" s="1168" t="s">
        <v>34</v>
      </c>
      <c r="Q270" s="1168" t="s">
        <v>34</v>
      </c>
      <c r="R270" s="1168" t="s">
        <v>34</v>
      </c>
      <c r="S270" s="1168" t="s">
        <v>34</v>
      </c>
      <c r="T270" s="1168" t="s">
        <v>34</v>
      </c>
      <c r="U270" s="1168" t="s">
        <v>34</v>
      </c>
      <c r="V270" s="1168" t="s">
        <v>34</v>
      </c>
      <c r="W270" s="94"/>
    </row>
    <row r="271" spans="1:23" ht="12" customHeight="1">
      <c r="A271" s="120" t="s">
        <v>263</v>
      </c>
      <c r="B271" s="120" t="s">
        <v>213</v>
      </c>
      <c r="C271" s="120" t="s">
        <v>25</v>
      </c>
      <c r="D271" s="120" t="s">
        <v>26</v>
      </c>
      <c r="E271" s="120"/>
      <c r="F271" s="101">
        <v>235</v>
      </c>
      <c r="H271" s="1172" t="s">
        <v>300</v>
      </c>
      <c r="I271" s="1167" t="s">
        <v>1582</v>
      </c>
      <c r="J271" s="1166"/>
      <c r="K271" s="1163">
        <v>300</v>
      </c>
      <c r="L271" s="1164">
        <v>100</v>
      </c>
      <c r="M271" s="1164">
        <v>100</v>
      </c>
      <c r="N271" s="1164">
        <v>100</v>
      </c>
      <c r="O271" s="1168" t="s">
        <v>34</v>
      </c>
      <c r="P271" s="1164">
        <v>0</v>
      </c>
      <c r="Q271" s="1164">
        <v>0</v>
      </c>
      <c r="R271" s="1168" t="s">
        <v>34</v>
      </c>
      <c r="S271" s="1168" t="s">
        <v>34</v>
      </c>
      <c r="T271" s="1168" t="s">
        <v>34</v>
      </c>
      <c r="U271" s="1168" t="s">
        <v>34</v>
      </c>
      <c r="V271" s="1168" t="s">
        <v>34</v>
      </c>
      <c r="W271" s="94"/>
    </row>
    <row r="272" spans="1:23" ht="12" customHeight="1">
      <c r="A272" s="120" t="s">
        <v>263</v>
      </c>
      <c r="B272" s="120" t="s">
        <v>213</v>
      </c>
      <c r="C272" s="120" t="s">
        <v>25</v>
      </c>
      <c r="D272" s="120" t="s">
        <v>26</v>
      </c>
      <c r="E272" s="120"/>
      <c r="F272" s="101">
        <v>236</v>
      </c>
      <c r="H272" s="1172" t="s">
        <v>298</v>
      </c>
      <c r="I272" s="1167" t="s">
        <v>1583</v>
      </c>
      <c r="J272" s="1166"/>
      <c r="K272" s="1163">
        <v>300</v>
      </c>
      <c r="L272" s="1164">
        <v>100</v>
      </c>
      <c r="M272" s="1164">
        <v>100</v>
      </c>
      <c r="N272" s="1164">
        <v>0</v>
      </c>
      <c r="O272" s="1168" t="s">
        <v>34</v>
      </c>
      <c r="P272" s="1164">
        <v>0</v>
      </c>
      <c r="Q272" s="1164">
        <v>0</v>
      </c>
      <c r="R272" s="1168" t="s">
        <v>34</v>
      </c>
      <c r="S272" s="1168" t="s">
        <v>34</v>
      </c>
      <c r="T272" s="1168" t="s">
        <v>34</v>
      </c>
      <c r="U272" s="1168" t="s">
        <v>34</v>
      </c>
      <c r="V272" s="1168" t="s">
        <v>34</v>
      </c>
      <c r="W272" s="94"/>
    </row>
    <row r="273" spans="1:23" ht="12" customHeight="1">
      <c r="A273" s="120" t="s">
        <v>263</v>
      </c>
      <c r="B273" s="120" t="s">
        <v>213</v>
      </c>
      <c r="C273" s="120" t="s">
        <v>25</v>
      </c>
      <c r="D273" s="120" t="s">
        <v>26</v>
      </c>
      <c r="E273" s="120"/>
      <c r="F273" s="101">
        <v>237</v>
      </c>
      <c r="H273" s="1172" t="s">
        <v>296</v>
      </c>
      <c r="I273" s="1167" t="s">
        <v>33</v>
      </c>
      <c r="J273" s="1166"/>
      <c r="K273" s="1163">
        <v>0</v>
      </c>
      <c r="L273" s="1168" t="s">
        <v>34</v>
      </c>
      <c r="M273" s="1168" t="s">
        <v>34</v>
      </c>
      <c r="N273" s="1164">
        <v>0</v>
      </c>
      <c r="O273" s="1168" t="s">
        <v>34</v>
      </c>
      <c r="P273" s="1168" t="s">
        <v>34</v>
      </c>
      <c r="Q273" s="1168" t="s">
        <v>34</v>
      </c>
      <c r="R273" s="1168" t="s">
        <v>34</v>
      </c>
      <c r="S273" s="1168" t="s">
        <v>34</v>
      </c>
      <c r="T273" s="1168" t="s">
        <v>34</v>
      </c>
      <c r="U273" s="1168" t="s">
        <v>34</v>
      </c>
      <c r="V273" s="1168" t="s">
        <v>34</v>
      </c>
      <c r="W273" s="94"/>
    </row>
    <row r="274" spans="1:23" ht="12" customHeight="1">
      <c r="A274" s="120" t="s">
        <v>263</v>
      </c>
      <c r="B274" s="120" t="s">
        <v>213</v>
      </c>
      <c r="C274" s="120" t="s">
        <v>25</v>
      </c>
      <c r="D274" s="120" t="s">
        <v>26</v>
      </c>
      <c r="E274" s="120"/>
      <c r="F274" s="101">
        <v>238</v>
      </c>
      <c r="H274" s="1172" t="s">
        <v>294</v>
      </c>
      <c r="I274" s="1167" t="s">
        <v>37</v>
      </c>
      <c r="J274" s="1166"/>
      <c r="K274" s="1163">
        <v>200</v>
      </c>
      <c r="L274" s="1168" t="s">
        <v>34</v>
      </c>
      <c r="M274" s="1168" t="s">
        <v>34</v>
      </c>
      <c r="N274" s="1168" t="s">
        <v>34</v>
      </c>
      <c r="O274" s="1164">
        <v>0</v>
      </c>
      <c r="P274" s="1164">
        <v>0</v>
      </c>
      <c r="Q274" s="1164">
        <v>100</v>
      </c>
      <c r="R274" s="1164">
        <v>0</v>
      </c>
      <c r="S274" s="1164">
        <v>0</v>
      </c>
      <c r="T274" s="1168" t="s">
        <v>34</v>
      </c>
      <c r="U274" s="1164">
        <v>0</v>
      </c>
      <c r="V274" s="1168" t="s">
        <v>34</v>
      </c>
      <c r="W274" s="94"/>
    </row>
    <row r="275" spans="1:23" ht="12" customHeight="1">
      <c r="A275" s="120" t="s">
        <v>263</v>
      </c>
      <c r="B275" s="120" t="s">
        <v>213</v>
      </c>
      <c r="C275" s="120" t="s">
        <v>25</v>
      </c>
      <c r="D275" s="120" t="s">
        <v>26</v>
      </c>
      <c r="E275" s="120"/>
      <c r="F275" s="101">
        <v>239</v>
      </c>
      <c r="H275" s="1172" t="s">
        <v>292</v>
      </c>
      <c r="I275" s="1167" t="s">
        <v>1584</v>
      </c>
      <c r="J275" s="1166"/>
      <c r="K275" s="1163">
        <v>0</v>
      </c>
      <c r="L275" s="1168" t="s">
        <v>34</v>
      </c>
      <c r="M275" s="1168" t="s">
        <v>34</v>
      </c>
      <c r="N275" s="1168" t="s">
        <v>34</v>
      </c>
      <c r="O275" s="1168" t="s">
        <v>34</v>
      </c>
      <c r="P275" s="1168" t="s">
        <v>34</v>
      </c>
      <c r="Q275" s="1164">
        <v>0</v>
      </c>
      <c r="R275" s="1168" t="s">
        <v>34</v>
      </c>
      <c r="S275" s="1164">
        <v>0</v>
      </c>
      <c r="T275" s="1168" t="s">
        <v>34</v>
      </c>
      <c r="U275" s="1168" t="s">
        <v>34</v>
      </c>
      <c r="V275" s="1168" t="s">
        <v>34</v>
      </c>
      <c r="W275" s="94"/>
    </row>
    <row r="276" spans="1:23" ht="12" customHeight="1">
      <c r="A276" s="120" t="s">
        <v>263</v>
      </c>
      <c r="B276" s="120" t="s">
        <v>213</v>
      </c>
      <c r="C276" s="120" t="s">
        <v>25</v>
      </c>
      <c r="D276" s="120" t="s">
        <v>26</v>
      </c>
      <c r="E276" s="120"/>
      <c r="F276" s="101">
        <v>240</v>
      </c>
      <c r="H276" s="1172" t="s">
        <v>290</v>
      </c>
      <c r="I276" s="1167" t="s">
        <v>1585</v>
      </c>
      <c r="J276" s="1166"/>
      <c r="K276" s="1169" t="s">
        <v>34</v>
      </c>
      <c r="L276" s="1168" t="s">
        <v>34</v>
      </c>
      <c r="M276" s="1168" t="s">
        <v>34</v>
      </c>
      <c r="N276" s="1168" t="s">
        <v>34</v>
      </c>
      <c r="O276" s="1168" t="s">
        <v>34</v>
      </c>
      <c r="P276" s="1168" t="s">
        <v>34</v>
      </c>
      <c r="Q276" s="1168" t="s">
        <v>34</v>
      </c>
      <c r="R276" s="1168" t="s">
        <v>34</v>
      </c>
      <c r="S276" s="1168" t="s">
        <v>34</v>
      </c>
      <c r="T276" s="1168" t="s">
        <v>34</v>
      </c>
      <c r="U276" s="1168" t="s">
        <v>34</v>
      </c>
      <c r="V276" s="1168" t="s">
        <v>34</v>
      </c>
      <c r="W276" s="94"/>
    </row>
    <row r="277" spans="1:23" ht="12" customHeight="1">
      <c r="A277" s="120" t="s">
        <v>263</v>
      </c>
      <c r="B277" s="120" t="s">
        <v>213</v>
      </c>
      <c r="C277" s="120" t="s">
        <v>25</v>
      </c>
      <c r="D277" s="120" t="s">
        <v>26</v>
      </c>
      <c r="E277" s="120"/>
      <c r="F277" s="101">
        <v>241</v>
      </c>
      <c r="H277" s="1172" t="s">
        <v>1586</v>
      </c>
      <c r="I277" s="1165" t="s">
        <v>1587</v>
      </c>
      <c r="J277" s="1166"/>
      <c r="K277" s="1163">
        <v>100</v>
      </c>
      <c r="L277" s="1168" t="s">
        <v>34</v>
      </c>
      <c r="M277" s="1168" t="s">
        <v>34</v>
      </c>
      <c r="N277" s="1168" t="s">
        <v>34</v>
      </c>
      <c r="O277" s="1164">
        <v>0</v>
      </c>
      <c r="P277" s="1164">
        <v>0</v>
      </c>
      <c r="Q277" s="1164">
        <v>0</v>
      </c>
      <c r="R277" s="1168" t="s">
        <v>34</v>
      </c>
      <c r="S277" s="1168" t="s">
        <v>34</v>
      </c>
      <c r="T277" s="1168" t="s">
        <v>34</v>
      </c>
      <c r="U277" s="1168" t="s">
        <v>34</v>
      </c>
      <c r="V277" s="1168" t="s">
        <v>34</v>
      </c>
      <c r="W277" s="94"/>
    </row>
    <row r="278" spans="1:23" ht="12" customHeight="1">
      <c r="A278" s="120" t="s">
        <v>263</v>
      </c>
      <c r="B278" s="120" t="s">
        <v>213</v>
      </c>
      <c r="C278" s="120" t="s">
        <v>25</v>
      </c>
      <c r="D278" s="120" t="s">
        <v>26</v>
      </c>
      <c r="E278" s="120"/>
      <c r="F278" s="101">
        <v>242</v>
      </c>
      <c r="H278" s="1172" t="s">
        <v>286</v>
      </c>
      <c r="I278" s="1167" t="s">
        <v>1588</v>
      </c>
      <c r="J278" s="1166"/>
      <c r="K278" s="1163">
        <v>0</v>
      </c>
      <c r="L278" s="1168" t="s">
        <v>34</v>
      </c>
      <c r="M278" s="1168" t="s">
        <v>34</v>
      </c>
      <c r="N278" s="1168" t="s">
        <v>34</v>
      </c>
      <c r="O278" s="1168" t="s">
        <v>34</v>
      </c>
      <c r="P278" s="1168" t="s">
        <v>34</v>
      </c>
      <c r="Q278" s="1164">
        <v>0</v>
      </c>
      <c r="R278" s="1168" t="s">
        <v>34</v>
      </c>
      <c r="S278" s="1168" t="s">
        <v>34</v>
      </c>
      <c r="T278" s="1168" t="s">
        <v>34</v>
      </c>
      <c r="U278" s="1164">
        <v>0</v>
      </c>
      <c r="V278" s="1168" t="s">
        <v>34</v>
      </c>
      <c r="W278" s="94"/>
    </row>
    <row r="279" spans="1:23" ht="12" customHeight="1">
      <c r="A279" s="120" t="s">
        <v>263</v>
      </c>
      <c r="B279" s="120" t="s">
        <v>213</v>
      </c>
      <c r="C279" s="120" t="s">
        <v>25</v>
      </c>
      <c r="D279" s="120" t="s">
        <v>26</v>
      </c>
      <c r="E279" s="120"/>
      <c r="F279" s="101">
        <v>243</v>
      </c>
      <c r="H279" s="1172" t="s">
        <v>284</v>
      </c>
      <c r="I279" s="1167" t="s">
        <v>1589</v>
      </c>
      <c r="J279" s="1166"/>
      <c r="K279" s="1169" t="s">
        <v>34</v>
      </c>
      <c r="L279" s="1168" t="s">
        <v>34</v>
      </c>
      <c r="M279" s="1168" t="s">
        <v>34</v>
      </c>
      <c r="N279" s="1168" t="s">
        <v>34</v>
      </c>
      <c r="O279" s="1168" t="s">
        <v>34</v>
      </c>
      <c r="P279" s="1168" t="s">
        <v>34</v>
      </c>
      <c r="Q279" s="1168" t="s">
        <v>34</v>
      </c>
      <c r="R279" s="1168" t="s">
        <v>34</v>
      </c>
      <c r="S279" s="1168" t="s">
        <v>34</v>
      </c>
      <c r="T279" s="1168" t="s">
        <v>34</v>
      </c>
      <c r="U279" s="1168" t="s">
        <v>34</v>
      </c>
      <c r="V279" s="1168" t="s">
        <v>34</v>
      </c>
      <c r="W279" s="94"/>
    </row>
    <row r="280" spans="1:23" ht="12" customHeight="1">
      <c r="A280" s="120" t="s">
        <v>263</v>
      </c>
      <c r="B280" s="120" t="s">
        <v>213</v>
      </c>
      <c r="C280" s="120" t="s">
        <v>25</v>
      </c>
      <c r="D280" s="120" t="s">
        <v>26</v>
      </c>
      <c r="E280" s="120"/>
      <c r="F280" s="101">
        <v>244</v>
      </c>
      <c r="H280" s="1172" t="s">
        <v>282</v>
      </c>
      <c r="I280" s="1167" t="s">
        <v>1590</v>
      </c>
      <c r="J280" s="1166"/>
      <c r="K280" s="1169" t="s">
        <v>34</v>
      </c>
      <c r="L280" s="1168" t="s">
        <v>34</v>
      </c>
      <c r="M280" s="1168" t="s">
        <v>34</v>
      </c>
      <c r="N280" s="1168" t="s">
        <v>34</v>
      </c>
      <c r="O280" s="1168" t="s">
        <v>34</v>
      </c>
      <c r="P280" s="1168" t="s">
        <v>34</v>
      </c>
      <c r="Q280" s="1168" t="s">
        <v>34</v>
      </c>
      <c r="R280" s="1168" t="s">
        <v>34</v>
      </c>
      <c r="S280" s="1168" t="s">
        <v>34</v>
      </c>
      <c r="T280" s="1168" t="s">
        <v>34</v>
      </c>
      <c r="U280" s="1168" t="s">
        <v>34</v>
      </c>
      <c r="V280" s="1168" t="s">
        <v>34</v>
      </c>
      <c r="W280" s="94"/>
    </row>
    <row r="281" spans="1:23" ht="12" customHeight="1">
      <c r="A281" s="120" t="s">
        <v>263</v>
      </c>
      <c r="B281" s="120" t="s">
        <v>213</v>
      </c>
      <c r="C281" s="120" t="s">
        <v>25</v>
      </c>
      <c r="D281" s="120" t="s">
        <v>26</v>
      </c>
      <c r="E281" s="120"/>
      <c r="F281" s="101">
        <v>245</v>
      </c>
      <c r="H281" s="1172" t="s">
        <v>280</v>
      </c>
      <c r="I281" s="1165" t="s">
        <v>1591</v>
      </c>
      <c r="J281" s="1166"/>
      <c r="K281" s="1169" t="s">
        <v>34</v>
      </c>
      <c r="L281" s="1168" t="s">
        <v>34</v>
      </c>
      <c r="M281" s="1168" t="s">
        <v>34</v>
      </c>
      <c r="N281" s="1168" t="s">
        <v>34</v>
      </c>
      <c r="O281" s="1168" t="s">
        <v>34</v>
      </c>
      <c r="P281" s="1168" t="s">
        <v>34</v>
      </c>
      <c r="Q281" s="1168" t="s">
        <v>34</v>
      </c>
      <c r="R281" s="1168" t="s">
        <v>34</v>
      </c>
      <c r="S281" s="1168" t="s">
        <v>34</v>
      </c>
      <c r="T281" s="1168" t="s">
        <v>34</v>
      </c>
      <c r="U281" s="1168" t="s">
        <v>34</v>
      </c>
      <c r="V281" s="1168" t="s">
        <v>34</v>
      </c>
      <c r="W281" s="94"/>
    </row>
    <row r="282" spans="1:23" ht="12" customHeight="1">
      <c r="A282" s="120" t="s">
        <v>263</v>
      </c>
      <c r="B282" s="120" t="s">
        <v>213</v>
      </c>
      <c r="C282" s="120" t="s">
        <v>25</v>
      </c>
      <c r="D282" s="120" t="s">
        <v>26</v>
      </c>
      <c r="E282" s="120"/>
      <c r="F282" s="101">
        <v>246</v>
      </c>
      <c r="H282" s="1172" t="s">
        <v>278</v>
      </c>
      <c r="I282" s="1167" t="s">
        <v>1592</v>
      </c>
      <c r="J282" s="1166"/>
      <c r="K282" s="1163">
        <v>100</v>
      </c>
      <c r="L282" s="1168" t="s">
        <v>34</v>
      </c>
      <c r="M282" s="1168" t="s">
        <v>34</v>
      </c>
      <c r="N282" s="1168" t="s">
        <v>34</v>
      </c>
      <c r="O282" s="1168" t="s">
        <v>34</v>
      </c>
      <c r="P282" s="1168" t="s">
        <v>34</v>
      </c>
      <c r="Q282" s="1164">
        <v>0</v>
      </c>
      <c r="R282" s="1164">
        <v>0</v>
      </c>
      <c r="S282" s="1168" t="s">
        <v>34</v>
      </c>
      <c r="T282" s="1168" t="s">
        <v>34</v>
      </c>
      <c r="U282" s="1168" t="s">
        <v>34</v>
      </c>
      <c r="V282" s="1168" t="s">
        <v>34</v>
      </c>
      <c r="W282" s="94"/>
    </row>
    <row r="283" spans="1:23" ht="12" customHeight="1">
      <c r="A283" s="120" t="s">
        <v>263</v>
      </c>
      <c r="B283" s="120" t="s">
        <v>213</v>
      </c>
      <c r="C283" s="120" t="s">
        <v>25</v>
      </c>
      <c r="D283" s="120" t="s">
        <v>26</v>
      </c>
      <c r="E283" s="120"/>
      <c r="F283" s="101">
        <v>247</v>
      </c>
      <c r="H283" s="1172" t="s">
        <v>276</v>
      </c>
      <c r="I283" s="1167" t="s">
        <v>1593</v>
      </c>
      <c r="J283" s="1166"/>
      <c r="K283" s="1169" t="s">
        <v>34</v>
      </c>
      <c r="L283" s="1168" t="s">
        <v>34</v>
      </c>
      <c r="M283" s="1168" t="s">
        <v>34</v>
      </c>
      <c r="N283" s="1168" t="s">
        <v>34</v>
      </c>
      <c r="O283" s="1168" t="s">
        <v>34</v>
      </c>
      <c r="P283" s="1168" t="s">
        <v>34</v>
      </c>
      <c r="Q283" s="1168" t="s">
        <v>34</v>
      </c>
      <c r="R283" s="1168" t="s">
        <v>34</v>
      </c>
      <c r="S283" s="1168" t="s">
        <v>34</v>
      </c>
      <c r="T283" s="1168" t="s">
        <v>34</v>
      </c>
      <c r="U283" s="1168" t="s">
        <v>34</v>
      </c>
      <c r="V283" s="1168" t="s">
        <v>34</v>
      </c>
      <c r="W283" s="94"/>
    </row>
    <row r="284" spans="1:23" ht="12" customHeight="1">
      <c r="A284" s="120" t="s">
        <v>263</v>
      </c>
      <c r="B284" s="120" t="s">
        <v>213</v>
      </c>
      <c r="C284" s="120" t="s">
        <v>25</v>
      </c>
      <c r="D284" s="120" t="s">
        <v>26</v>
      </c>
      <c r="E284" s="120"/>
      <c r="F284" s="101">
        <v>248</v>
      </c>
      <c r="H284" s="1172" t="s">
        <v>274</v>
      </c>
      <c r="I284" s="1167" t="s">
        <v>1594</v>
      </c>
      <c r="J284" s="1166"/>
      <c r="K284" s="1169" t="s">
        <v>34</v>
      </c>
      <c r="L284" s="1168" t="s">
        <v>34</v>
      </c>
      <c r="M284" s="1168" t="s">
        <v>34</v>
      </c>
      <c r="N284" s="1168" t="s">
        <v>34</v>
      </c>
      <c r="O284" s="1168" t="s">
        <v>34</v>
      </c>
      <c r="P284" s="1168" t="s">
        <v>34</v>
      </c>
      <c r="Q284" s="1168" t="s">
        <v>34</v>
      </c>
      <c r="R284" s="1168" t="s">
        <v>34</v>
      </c>
      <c r="S284" s="1168" t="s">
        <v>34</v>
      </c>
      <c r="T284" s="1168" t="s">
        <v>34</v>
      </c>
      <c r="U284" s="1168" t="s">
        <v>34</v>
      </c>
      <c r="V284" s="1168" t="s">
        <v>34</v>
      </c>
      <c r="W284" s="94"/>
    </row>
    <row r="285" spans="1:23" ht="12" customHeight="1">
      <c r="A285" s="120" t="s">
        <v>263</v>
      </c>
      <c r="B285" s="120" t="s">
        <v>213</v>
      </c>
      <c r="C285" s="120" t="s">
        <v>25</v>
      </c>
      <c r="D285" s="120" t="s">
        <v>26</v>
      </c>
      <c r="E285" s="120"/>
      <c r="F285" s="101">
        <v>249</v>
      </c>
      <c r="H285" s="1172" t="s">
        <v>272</v>
      </c>
      <c r="I285" s="1167" t="s">
        <v>38</v>
      </c>
      <c r="J285" s="1166"/>
      <c r="K285" s="1169" t="s">
        <v>34</v>
      </c>
      <c r="L285" s="1168" t="s">
        <v>34</v>
      </c>
      <c r="M285" s="1168" t="s">
        <v>34</v>
      </c>
      <c r="N285" s="1168" t="s">
        <v>34</v>
      </c>
      <c r="O285" s="1168" t="s">
        <v>34</v>
      </c>
      <c r="P285" s="1168" t="s">
        <v>34</v>
      </c>
      <c r="Q285" s="1168" t="s">
        <v>34</v>
      </c>
      <c r="R285" s="1168" t="s">
        <v>34</v>
      </c>
      <c r="S285" s="1168" t="s">
        <v>34</v>
      </c>
      <c r="T285" s="1168" t="s">
        <v>34</v>
      </c>
      <c r="U285" s="1168" t="s">
        <v>34</v>
      </c>
      <c r="V285" s="1168" t="s">
        <v>34</v>
      </c>
      <c r="W285" s="94"/>
    </row>
    <row r="286" spans="1:23" ht="12" customHeight="1">
      <c r="A286" s="120" t="s">
        <v>263</v>
      </c>
      <c r="B286" s="120" t="s">
        <v>213</v>
      </c>
      <c r="C286" s="120" t="s">
        <v>25</v>
      </c>
      <c r="D286" s="120" t="s">
        <v>26</v>
      </c>
      <c r="E286" s="120"/>
      <c r="F286" s="101">
        <v>250</v>
      </c>
      <c r="H286" s="1172" t="s">
        <v>270</v>
      </c>
      <c r="I286" s="1167" t="s">
        <v>39</v>
      </c>
      <c r="J286" s="1166"/>
      <c r="K286" s="1163">
        <v>100</v>
      </c>
      <c r="L286" s="1168" t="s">
        <v>34</v>
      </c>
      <c r="M286" s="1168" t="s">
        <v>34</v>
      </c>
      <c r="N286" s="1164">
        <v>0</v>
      </c>
      <c r="O286" s="1164">
        <v>0</v>
      </c>
      <c r="P286" s="1168" t="s">
        <v>34</v>
      </c>
      <c r="Q286" s="1168" t="s">
        <v>34</v>
      </c>
      <c r="R286" s="1168" t="s">
        <v>34</v>
      </c>
      <c r="S286" s="1168" t="s">
        <v>34</v>
      </c>
      <c r="T286" s="1168" t="s">
        <v>34</v>
      </c>
      <c r="U286" s="1168" t="s">
        <v>34</v>
      </c>
      <c r="V286" s="1164">
        <v>0</v>
      </c>
      <c r="W286" s="94"/>
    </row>
    <row r="287" spans="1:23" ht="12" customHeight="1">
      <c r="F287" s="235"/>
      <c r="H287" s="1172" t="s">
        <v>1523</v>
      </c>
      <c r="I287" s="1167" t="s">
        <v>41</v>
      </c>
      <c r="J287" s="1166"/>
      <c r="K287" s="1163"/>
      <c r="L287" s="1164"/>
      <c r="M287" s="1164"/>
      <c r="N287" s="1164"/>
      <c r="O287" s="1164"/>
      <c r="P287" s="1164"/>
      <c r="Q287" s="1164"/>
      <c r="R287" s="1164"/>
      <c r="S287" s="1164"/>
      <c r="T287" s="1164"/>
      <c r="U287" s="1164"/>
      <c r="V287" s="1164"/>
      <c r="W287" s="94"/>
    </row>
    <row r="288" spans="1:23" ht="12" customHeight="1">
      <c r="A288" s="120" t="s">
        <v>263</v>
      </c>
      <c r="B288" s="120" t="s">
        <v>213</v>
      </c>
      <c r="C288" s="120" t="s">
        <v>25</v>
      </c>
      <c r="D288" s="120" t="s">
        <v>26</v>
      </c>
      <c r="E288" s="120"/>
      <c r="F288" s="101">
        <v>251</v>
      </c>
      <c r="H288" s="1172" t="s">
        <v>267</v>
      </c>
      <c r="I288" s="1165" t="s">
        <v>42</v>
      </c>
      <c r="J288" s="1166"/>
      <c r="K288" s="1163">
        <v>300</v>
      </c>
      <c r="L288" s="1164">
        <v>0</v>
      </c>
      <c r="M288" s="1164">
        <v>0</v>
      </c>
      <c r="N288" s="1164">
        <v>100</v>
      </c>
      <c r="O288" s="1164">
        <v>100</v>
      </c>
      <c r="P288" s="1164">
        <v>100</v>
      </c>
      <c r="Q288" s="1168" t="s">
        <v>34</v>
      </c>
      <c r="R288" s="1168" t="s">
        <v>34</v>
      </c>
      <c r="S288" s="1168" t="s">
        <v>34</v>
      </c>
      <c r="T288" s="1168" t="s">
        <v>34</v>
      </c>
      <c r="U288" s="1168" t="s">
        <v>34</v>
      </c>
      <c r="V288" s="1168" t="s">
        <v>34</v>
      </c>
      <c r="W288" s="94"/>
    </row>
    <row r="289" spans="1:23" ht="12" customHeight="1">
      <c r="F289" s="235"/>
      <c r="H289" s="1172" t="s">
        <v>1523</v>
      </c>
      <c r="I289" s="1167" t="s">
        <v>41</v>
      </c>
      <c r="J289" s="1166"/>
      <c r="K289" s="1163"/>
      <c r="L289" s="1164"/>
      <c r="M289" s="1164"/>
      <c r="N289" s="1164"/>
      <c r="O289" s="1164"/>
      <c r="P289" s="1164"/>
      <c r="Q289" s="1164"/>
      <c r="R289" s="1164"/>
      <c r="S289" s="1164"/>
      <c r="T289" s="1164"/>
      <c r="U289" s="1164"/>
      <c r="V289" s="1164"/>
      <c r="W289" s="94"/>
    </row>
    <row r="290" spans="1:23" ht="12" customHeight="1">
      <c r="A290" s="120" t="s">
        <v>263</v>
      </c>
      <c r="B290" s="120" t="s">
        <v>213</v>
      </c>
      <c r="C290" s="120" t="s">
        <v>25</v>
      </c>
      <c r="D290" s="120" t="s">
        <v>26</v>
      </c>
      <c r="E290" s="120"/>
      <c r="F290" s="101">
        <v>252</v>
      </c>
      <c r="H290" s="1172" t="s">
        <v>262</v>
      </c>
      <c r="I290" s="1167" t="s">
        <v>43</v>
      </c>
      <c r="J290" s="1166"/>
      <c r="K290" s="1163">
        <v>500</v>
      </c>
      <c r="L290" s="1164">
        <v>0</v>
      </c>
      <c r="M290" s="1164">
        <v>100</v>
      </c>
      <c r="N290" s="1164">
        <v>100</v>
      </c>
      <c r="O290" s="1164">
        <v>100</v>
      </c>
      <c r="P290" s="1164">
        <v>100</v>
      </c>
      <c r="Q290" s="1164">
        <v>100</v>
      </c>
      <c r="R290" s="1164">
        <v>100</v>
      </c>
      <c r="S290" s="1168" t="s">
        <v>34</v>
      </c>
      <c r="T290" s="1168" t="s">
        <v>34</v>
      </c>
      <c r="U290" s="1164">
        <v>0</v>
      </c>
      <c r="V290" s="1168" t="s">
        <v>34</v>
      </c>
      <c r="W290" s="94"/>
    </row>
    <row r="291" spans="1:23" ht="12" hidden="1" customHeight="1">
      <c r="F291" s="235"/>
      <c r="H291" s="291" t="s">
        <v>398</v>
      </c>
      <c r="I291" s="290" t="s">
        <v>397</v>
      </c>
      <c r="J291" s="160"/>
      <c r="K291" s="286"/>
      <c r="L291" s="285"/>
      <c r="M291" s="285"/>
      <c r="N291" s="285"/>
      <c r="O291" s="285"/>
      <c r="P291" s="285"/>
      <c r="Q291" s="285"/>
      <c r="R291" s="285"/>
      <c r="S291" s="285"/>
      <c r="T291" s="285"/>
      <c r="U291" s="285"/>
      <c r="V291" s="285"/>
      <c r="W291" s="94"/>
    </row>
    <row r="292" spans="1:23" ht="12" hidden="1" customHeight="1">
      <c r="A292" s="120" t="s">
        <v>263</v>
      </c>
      <c r="B292" s="120" t="s">
        <v>211</v>
      </c>
      <c r="C292" s="120" t="s">
        <v>25</v>
      </c>
      <c r="D292" s="120" t="s">
        <v>26</v>
      </c>
      <c r="E292" s="120"/>
      <c r="F292" s="101">
        <v>1</v>
      </c>
      <c r="H292" s="178" t="s">
        <v>396</v>
      </c>
      <c r="I292" s="159" t="s">
        <v>395</v>
      </c>
      <c r="J292" s="160" t="s">
        <v>72</v>
      </c>
      <c r="K292" s="161">
        <v>4613600</v>
      </c>
      <c r="L292" s="162">
        <v>197200</v>
      </c>
      <c r="M292" s="162">
        <v>481200</v>
      </c>
      <c r="N292" s="162">
        <v>658100</v>
      </c>
      <c r="O292" s="162">
        <v>599500</v>
      </c>
      <c r="P292" s="162">
        <v>506500</v>
      </c>
      <c r="Q292" s="162">
        <v>664600</v>
      </c>
      <c r="R292" s="162">
        <v>521900</v>
      </c>
      <c r="S292" s="162">
        <v>303900</v>
      </c>
      <c r="T292" s="162">
        <v>77700</v>
      </c>
      <c r="U292" s="162">
        <v>57700</v>
      </c>
      <c r="V292" s="162">
        <v>545300</v>
      </c>
      <c r="W292" s="94"/>
    </row>
    <row r="293" spans="1:23" ht="12" hidden="1" customHeight="1">
      <c r="A293" s="120" t="s">
        <v>263</v>
      </c>
      <c r="B293" s="120" t="s">
        <v>211</v>
      </c>
      <c r="C293" s="120" t="s">
        <v>25</v>
      </c>
      <c r="D293" s="120" t="s">
        <v>26</v>
      </c>
      <c r="E293" s="120"/>
      <c r="F293" s="101">
        <v>2</v>
      </c>
      <c r="H293" s="178" t="s">
        <v>315</v>
      </c>
      <c r="I293" s="159" t="s">
        <v>394</v>
      </c>
      <c r="J293" s="160"/>
      <c r="K293" s="161">
        <v>2112300</v>
      </c>
      <c r="L293" s="162">
        <v>42000</v>
      </c>
      <c r="M293" s="162">
        <v>135800</v>
      </c>
      <c r="N293" s="162">
        <v>252100</v>
      </c>
      <c r="O293" s="162">
        <v>277900</v>
      </c>
      <c r="P293" s="162">
        <v>266900</v>
      </c>
      <c r="Q293" s="162">
        <v>402800</v>
      </c>
      <c r="R293" s="162">
        <v>364800</v>
      </c>
      <c r="S293" s="162">
        <v>238600</v>
      </c>
      <c r="T293" s="162">
        <v>64000</v>
      </c>
      <c r="U293" s="162">
        <v>49000</v>
      </c>
      <c r="V293" s="162">
        <v>18500</v>
      </c>
      <c r="W293" s="94"/>
    </row>
    <row r="294" spans="1:23" ht="12" hidden="1" customHeight="1">
      <c r="A294" s="120" t="s">
        <v>263</v>
      </c>
      <c r="B294" s="120" t="s">
        <v>211</v>
      </c>
      <c r="C294" s="120" t="s">
        <v>25</v>
      </c>
      <c r="D294" s="120" t="s">
        <v>26</v>
      </c>
      <c r="E294" s="120"/>
      <c r="F294" s="101">
        <v>3</v>
      </c>
      <c r="H294" s="178" t="s">
        <v>313</v>
      </c>
      <c r="I294" s="159" t="s">
        <v>349</v>
      </c>
      <c r="J294" s="160"/>
      <c r="K294" s="161">
        <v>1904500</v>
      </c>
      <c r="L294" s="162">
        <v>36200</v>
      </c>
      <c r="M294" s="162">
        <v>122000</v>
      </c>
      <c r="N294" s="162">
        <v>226300</v>
      </c>
      <c r="O294" s="162">
        <v>251800</v>
      </c>
      <c r="P294" s="162">
        <v>241300</v>
      </c>
      <c r="Q294" s="162">
        <v>365600</v>
      </c>
      <c r="R294" s="162">
        <v>329000</v>
      </c>
      <c r="S294" s="162">
        <v>215400</v>
      </c>
      <c r="T294" s="162">
        <v>56900</v>
      </c>
      <c r="U294" s="162">
        <v>42700</v>
      </c>
      <c r="V294" s="162">
        <v>17200</v>
      </c>
      <c r="W294" s="94"/>
    </row>
    <row r="295" spans="1:23" ht="12" hidden="1" customHeight="1">
      <c r="A295" s="120" t="s">
        <v>263</v>
      </c>
      <c r="B295" s="120" t="s">
        <v>211</v>
      </c>
      <c r="C295" s="120" t="s">
        <v>25</v>
      </c>
      <c r="D295" s="120" t="s">
        <v>26</v>
      </c>
      <c r="E295" s="120"/>
      <c r="F295" s="101">
        <v>4</v>
      </c>
      <c r="H295" s="178" t="s">
        <v>311</v>
      </c>
      <c r="I295" s="163" t="s">
        <v>335</v>
      </c>
      <c r="J295" s="160"/>
      <c r="K295" s="161">
        <v>734500</v>
      </c>
      <c r="L295" s="162">
        <v>13600</v>
      </c>
      <c r="M295" s="162">
        <v>58500</v>
      </c>
      <c r="N295" s="162">
        <v>109900</v>
      </c>
      <c r="O295" s="162">
        <v>113500</v>
      </c>
      <c r="P295" s="162">
        <v>97700</v>
      </c>
      <c r="Q295" s="162">
        <v>130500</v>
      </c>
      <c r="R295" s="162">
        <v>107800</v>
      </c>
      <c r="S295" s="162">
        <v>63300</v>
      </c>
      <c r="T295" s="162">
        <v>17000</v>
      </c>
      <c r="U295" s="162">
        <v>14000</v>
      </c>
      <c r="V295" s="162">
        <v>8700</v>
      </c>
      <c r="W295" s="94"/>
    </row>
    <row r="296" spans="1:23" ht="12" hidden="1" customHeight="1">
      <c r="A296" s="120" t="s">
        <v>263</v>
      </c>
      <c r="B296" s="120" t="s">
        <v>211</v>
      </c>
      <c r="C296" s="120" t="s">
        <v>25</v>
      </c>
      <c r="D296" s="120" t="s">
        <v>26</v>
      </c>
      <c r="E296" s="120"/>
      <c r="F296" s="101">
        <v>5</v>
      </c>
      <c r="H296" s="178" t="s">
        <v>309</v>
      </c>
      <c r="I296" s="159" t="s">
        <v>334</v>
      </c>
      <c r="J296" s="160"/>
      <c r="K296" s="161">
        <v>882100</v>
      </c>
      <c r="L296" s="162">
        <v>6900</v>
      </c>
      <c r="M296" s="162">
        <v>25400</v>
      </c>
      <c r="N296" s="162">
        <v>61800</v>
      </c>
      <c r="O296" s="162">
        <v>92400</v>
      </c>
      <c r="P296" s="162">
        <v>108200</v>
      </c>
      <c r="Q296" s="162">
        <v>190800</v>
      </c>
      <c r="R296" s="162">
        <v>190500</v>
      </c>
      <c r="S296" s="162">
        <v>137700</v>
      </c>
      <c r="T296" s="162">
        <v>36900</v>
      </c>
      <c r="U296" s="162">
        <v>26000</v>
      </c>
      <c r="V296" s="162">
        <v>5400</v>
      </c>
      <c r="W296" s="94"/>
    </row>
    <row r="297" spans="1:23" ht="12" hidden="1" customHeight="1">
      <c r="A297" s="120" t="s">
        <v>263</v>
      </c>
      <c r="B297" s="120" t="s">
        <v>211</v>
      </c>
      <c r="C297" s="120" t="s">
        <v>25</v>
      </c>
      <c r="D297" s="120" t="s">
        <v>26</v>
      </c>
      <c r="E297" s="120"/>
      <c r="F297" s="101">
        <v>6</v>
      </c>
      <c r="H297" s="178" t="s">
        <v>307</v>
      </c>
      <c r="I297" s="159" t="s">
        <v>333</v>
      </c>
      <c r="J297" s="160"/>
      <c r="K297" s="161">
        <v>872500</v>
      </c>
      <c r="L297" s="162">
        <v>6800</v>
      </c>
      <c r="M297" s="162">
        <v>25100</v>
      </c>
      <c r="N297" s="162">
        <v>61100</v>
      </c>
      <c r="O297" s="162">
        <v>90800</v>
      </c>
      <c r="P297" s="162">
        <v>106200</v>
      </c>
      <c r="Q297" s="162">
        <v>188400</v>
      </c>
      <c r="R297" s="162">
        <v>188800</v>
      </c>
      <c r="S297" s="162">
        <v>137200</v>
      </c>
      <c r="T297" s="162">
        <v>36700</v>
      </c>
      <c r="U297" s="162">
        <v>26000</v>
      </c>
      <c r="V297" s="162">
        <v>5400</v>
      </c>
      <c r="W297" s="94"/>
    </row>
    <row r="298" spans="1:23" ht="12" hidden="1" customHeight="1">
      <c r="A298" s="120" t="s">
        <v>263</v>
      </c>
      <c r="B298" s="120" t="s">
        <v>211</v>
      </c>
      <c r="C298" s="120" t="s">
        <v>25</v>
      </c>
      <c r="D298" s="120" t="s">
        <v>26</v>
      </c>
      <c r="E298" s="120"/>
      <c r="F298" s="101">
        <v>7</v>
      </c>
      <c r="H298" s="178" t="s">
        <v>296</v>
      </c>
      <c r="I298" s="159" t="s">
        <v>375</v>
      </c>
      <c r="J298" s="160"/>
      <c r="K298" s="161">
        <v>9600</v>
      </c>
      <c r="L298" s="162">
        <v>100</v>
      </c>
      <c r="M298" s="162">
        <v>300</v>
      </c>
      <c r="N298" s="162">
        <v>700</v>
      </c>
      <c r="O298" s="162">
        <v>1600</v>
      </c>
      <c r="P298" s="162">
        <v>2000</v>
      </c>
      <c r="Q298" s="162">
        <v>2500</v>
      </c>
      <c r="R298" s="162">
        <v>1700</v>
      </c>
      <c r="S298" s="162">
        <v>500</v>
      </c>
      <c r="T298" s="162">
        <v>100</v>
      </c>
      <c r="U298" s="162">
        <v>0</v>
      </c>
      <c r="V298" s="162">
        <v>0</v>
      </c>
      <c r="W298" s="94"/>
    </row>
    <row r="299" spans="1:23" ht="12" hidden="1" customHeight="1">
      <c r="A299" s="120" t="s">
        <v>263</v>
      </c>
      <c r="B299" s="120" t="s">
        <v>211</v>
      </c>
      <c r="C299" s="120" t="s">
        <v>25</v>
      </c>
      <c r="D299" s="120" t="s">
        <v>26</v>
      </c>
      <c r="E299" s="120"/>
      <c r="F299" s="101">
        <v>8</v>
      </c>
      <c r="H299" s="178" t="s">
        <v>304</v>
      </c>
      <c r="I299" s="159" t="s">
        <v>347</v>
      </c>
      <c r="J299" s="160"/>
      <c r="K299" s="161">
        <v>46500</v>
      </c>
      <c r="L299" s="162">
        <v>1700</v>
      </c>
      <c r="M299" s="162">
        <v>4300</v>
      </c>
      <c r="N299" s="162">
        <v>8700</v>
      </c>
      <c r="O299" s="162">
        <v>6700</v>
      </c>
      <c r="P299" s="162">
        <v>5500</v>
      </c>
      <c r="Q299" s="162">
        <v>8400</v>
      </c>
      <c r="R299" s="162">
        <v>5900</v>
      </c>
      <c r="S299" s="162">
        <v>3300</v>
      </c>
      <c r="T299" s="162">
        <v>600</v>
      </c>
      <c r="U299" s="162">
        <v>800</v>
      </c>
      <c r="V299" s="162">
        <v>600</v>
      </c>
      <c r="W299" s="94"/>
    </row>
    <row r="300" spans="1:23" ht="12" hidden="1" customHeight="1">
      <c r="A300" s="120" t="s">
        <v>263</v>
      </c>
      <c r="B300" s="120" t="s">
        <v>211</v>
      </c>
      <c r="C300" s="120" t="s">
        <v>25</v>
      </c>
      <c r="D300" s="120" t="s">
        <v>26</v>
      </c>
      <c r="E300" s="120"/>
      <c r="F300" s="101">
        <v>9</v>
      </c>
      <c r="H300" s="178" t="s">
        <v>302</v>
      </c>
      <c r="I300" s="159" t="s">
        <v>361</v>
      </c>
      <c r="J300" s="160"/>
      <c r="K300" s="161">
        <v>40200</v>
      </c>
      <c r="L300" s="162">
        <v>1100</v>
      </c>
      <c r="M300" s="162">
        <v>3600</v>
      </c>
      <c r="N300" s="162">
        <v>7700</v>
      </c>
      <c r="O300" s="162">
        <v>5700</v>
      </c>
      <c r="P300" s="162">
        <v>4600</v>
      </c>
      <c r="Q300" s="162">
        <v>7500</v>
      </c>
      <c r="R300" s="162">
        <v>5200</v>
      </c>
      <c r="S300" s="162">
        <v>2900</v>
      </c>
      <c r="T300" s="162">
        <v>600</v>
      </c>
      <c r="U300" s="162">
        <v>700</v>
      </c>
      <c r="V300" s="162">
        <v>600</v>
      </c>
      <c r="W300" s="94"/>
    </row>
    <row r="301" spans="1:23" ht="12" hidden="1" customHeight="1">
      <c r="A301" s="120" t="s">
        <v>263</v>
      </c>
      <c r="B301" s="120" t="s">
        <v>211</v>
      </c>
      <c r="C301" s="120" t="s">
        <v>25</v>
      </c>
      <c r="D301" s="120" t="s">
        <v>26</v>
      </c>
      <c r="E301" s="120"/>
      <c r="F301" s="101">
        <v>10</v>
      </c>
      <c r="H301" s="178" t="s">
        <v>296</v>
      </c>
      <c r="I301" s="159" t="s">
        <v>305</v>
      </c>
      <c r="J301" s="160"/>
      <c r="K301" s="161">
        <v>6300</v>
      </c>
      <c r="L301" s="162">
        <v>600</v>
      </c>
      <c r="M301" s="162">
        <v>700</v>
      </c>
      <c r="N301" s="162">
        <v>1000</v>
      </c>
      <c r="O301" s="162">
        <v>900</v>
      </c>
      <c r="P301" s="162">
        <v>800</v>
      </c>
      <c r="Q301" s="162">
        <v>900</v>
      </c>
      <c r="R301" s="162">
        <v>800</v>
      </c>
      <c r="S301" s="162">
        <v>400</v>
      </c>
      <c r="T301" s="162">
        <v>0</v>
      </c>
      <c r="U301" s="162">
        <v>100</v>
      </c>
      <c r="V301" s="162">
        <v>100</v>
      </c>
      <c r="W301" s="94"/>
    </row>
    <row r="302" spans="1:23" ht="12" hidden="1" customHeight="1">
      <c r="A302" s="120" t="s">
        <v>263</v>
      </c>
      <c r="B302" s="120" t="s">
        <v>211</v>
      </c>
      <c r="C302" s="120" t="s">
        <v>25</v>
      </c>
      <c r="D302" s="120" t="s">
        <v>26</v>
      </c>
      <c r="E302" s="120"/>
      <c r="F302" s="101">
        <v>11</v>
      </c>
      <c r="H302" s="178" t="s">
        <v>300</v>
      </c>
      <c r="I302" s="159" t="s">
        <v>299</v>
      </c>
      <c r="J302" s="160"/>
      <c r="K302" s="161">
        <v>241400</v>
      </c>
      <c r="L302" s="162">
        <v>14000</v>
      </c>
      <c r="M302" s="162">
        <v>33900</v>
      </c>
      <c r="N302" s="162">
        <v>46000</v>
      </c>
      <c r="O302" s="162">
        <v>39200</v>
      </c>
      <c r="P302" s="162">
        <v>29900</v>
      </c>
      <c r="Q302" s="162">
        <v>35900</v>
      </c>
      <c r="R302" s="162">
        <v>24800</v>
      </c>
      <c r="S302" s="162">
        <v>11100</v>
      </c>
      <c r="T302" s="162">
        <v>2500</v>
      </c>
      <c r="U302" s="162">
        <v>1800</v>
      </c>
      <c r="V302" s="162">
        <v>2400</v>
      </c>
      <c r="W302" s="94"/>
    </row>
    <row r="303" spans="1:23" ht="12" hidden="1" customHeight="1">
      <c r="A303" s="120" t="s">
        <v>263</v>
      </c>
      <c r="B303" s="120" t="s">
        <v>211</v>
      </c>
      <c r="C303" s="120" t="s">
        <v>25</v>
      </c>
      <c r="D303" s="120" t="s">
        <v>26</v>
      </c>
      <c r="E303" s="120"/>
      <c r="F303" s="101">
        <v>12</v>
      </c>
      <c r="H303" s="178" t="s">
        <v>298</v>
      </c>
      <c r="I303" s="159" t="s">
        <v>297</v>
      </c>
      <c r="J303" s="160"/>
      <c r="K303" s="161">
        <v>175000</v>
      </c>
      <c r="L303" s="162">
        <v>11800</v>
      </c>
      <c r="M303" s="162">
        <v>28100</v>
      </c>
      <c r="N303" s="162">
        <v>35600</v>
      </c>
      <c r="O303" s="162">
        <v>27900</v>
      </c>
      <c r="P303" s="162">
        <v>19800</v>
      </c>
      <c r="Q303" s="162">
        <v>23900</v>
      </c>
      <c r="R303" s="162">
        <v>16000</v>
      </c>
      <c r="S303" s="162">
        <v>7300</v>
      </c>
      <c r="T303" s="162">
        <v>1800</v>
      </c>
      <c r="U303" s="162">
        <v>1300</v>
      </c>
      <c r="V303" s="162">
        <v>1500</v>
      </c>
      <c r="W303" s="94"/>
    </row>
    <row r="304" spans="1:23" ht="12" hidden="1" customHeight="1">
      <c r="A304" s="120" t="s">
        <v>263</v>
      </c>
      <c r="B304" s="120" t="s">
        <v>211</v>
      </c>
      <c r="C304" s="120" t="s">
        <v>25</v>
      </c>
      <c r="D304" s="120" t="s">
        <v>26</v>
      </c>
      <c r="E304" s="120"/>
      <c r="F304" s="101">
        <v>13</v>
      </c>
      <c r="H304" s="178" t="s">
        <v>296</v>
      </c>
      <c r="I304" s="159" t="s">
        <v>375</v>
      </c>
      <c r="J304" s="160"/>
      <c r="K304" s="161">
        <v>66300</v>
      </c>
      <c r="L304" s="162">
        <v>2200</v>
      </c>
      <c r="M304" s="162">
        <v>5700</v>
      </c>
      <c r="N304" s="162">
        <v>10400</v>
      </c>
      <c r="O304" s="162">
        <v>11300</v>
      </c>
      <c r="P304" s="162">
        <v>10100</v>
      </c>
      <c r="Q304" s="162">
        <v>12000</v>
      </c>
      <c r="R304" s="162">
        <v>8700</v>
      </c>
      <c r="S304" s="162">
        <v>3800</v>
      </c>
      <c r="T304" s="162">
        <v>700</v>
      </c>
      <c r="U304" s="162">
        <v>500</v>
      </c>
      <c r="V304" s="162">
        <v>900</v>
      </c>
      <c r="W304" s="94"/>
    </row>
    <row r="305" spans="1:23" ht="12" hidden="1" customHeight="1">
      <c r="A305" s="120" t="s">
        <v>263</v>
      </c>
      <c r="B305" s="120" t="s">
        <v>211</v>
      </c>
      <c r="C305" s="120" t="s">
        <v>25</v>
      </c>
      <c r="D305" s="120" t="s">
        <v>26</v>
      </c>
      <c r="E305" s="120"/>
      <c r="F305" s="101">
        <v>14</v>
      </c>
      <c r="H305" s="178" t="s">
        <v>294</v>
      </c>
      <c r="I305" s="159" t="s">
        <v>330</v>
      </c>
      <c r="J305" s="160"/>
      <c r="K305" s="161">
        <v>207800</v>
      </c>
      <c r="L305" s="162">
        <v>5800</v>
      </c>
      <c r="M305" s="162">
        <v>13800</v>
      </c>
      <c r="N305" s="162">
        <v>25800</v>
      </c>
      <c r="O305" s="162">
        <v>26100</v>
      </c>
      <c r="P305" s="162">
        <v>25600</v>
      </c>
      <c r="Q305" s="162">
        <v>37200</v>
      </c>
      <c r="R305" s="162">
        <v>35800</v>
      </c>
      <c r="S305" s="162">
        <v>23100</v>
      </c>
      <c r="T305" s="162">
        <v>7000</v>
      </c>
      <c r="U305" s="162">
        <v>6300</v>
      </c>
      <c r="V305" s="162">
        <v>1300</v>
      </c>
      <c r="W305" s="94"/>
    </row>
    <row r="306" spans="1:23" ht="12" hidden="1" customHeight="1">
      <c r="A306" s="120" t="s">
        <v>263</v>
      </c>
      <c r="B306" s="120" t="s">
        <v>211</v>
      </c>
      <c r="C306" s="120" t="s">
        <v>25</v>
      </c>
      <c r="D306" s="120" t="s">
        <v>26</v>
      </c>
      <c r="E306" s="120"/>
      <c r="F306" s="101">
        <v>15</v>
      </c>
      <c r="H306" s="178" t="s">
        <v>292</v>
      </c>
      <c r="I306" s="159" t="s">
        <v>393</v>
      </c>
      <c r="J306" s="160"/>
      <c r="K306" s="161">
        <v>5800</v>
      </c>
      <c r="L306" s="162">
        <v>100</v>
      </c>
      <c r="M306" s="162">
        <v>400</v>
      </c>
      <c r="N306" s="162">
        <v>600</v>
      </c>
      <c r="O306" s="162">
        <v>400</v>
      </c>
      <c r="P306" s="162">
        <v>500</v>
      </c>
      <c r="Q306" s="162">
        <v>1000</v>
      </c>
      <c r="R306" s="162">
        <v>1100</v>
      </c>
      <c r="S306" s="162">
        <v>1100</v>
      </c>
      <c r="T306" s="162">
        <v>400</v>
      </c>
      <c r="U306" s="162">
        <v>200</v>
      </c>
      <c r="V306" s="285">
        <v>0</v>
      </c>
      <c r="W306" s="94"/>
    </row>
    <row r="307" spans="1:23" ht="12" hidden="1" customHeight="1">
      <c r="A307" s="120" t="s">
        <v>263</v>
      </c>
      <c r="B307" s="120" t="s">
        <v>211</v>
      </c>
      <c r="C307" s="120" t="s">
        <v>25</v>
      </c>
      <c r="D307" s="120" t="s">
        <v>26</v>
      </c>
      <c r="E307" s="120"/>
      <c r="F307" s="101">
        <v>16</v>
      </c>
      <c r="H307" s="178" t="s">
        <v>290</v>
      </c>
      <c r="I307" s="159" t="s">
        <v>329</v>
      </c>
      <c r="J307" s="160"/>
      <c r="K307" s="161">
        <v>23600</v>
      </c>
      <c r="L307" s="162">
        <v>200</v>
      </c>
      <c r="M307" s="162">
        <v>900</v>
      </c>
      <c r="N307" s="162">
        <v>2600</v>
      </c>
      <c r="O307" s="162">
        <v>3000</v>
      </c>
      <c r="P307" s="162">
        <v>3600</v>
      </c>
      <c r="Q307" s="162">
        <v>4900</v>
      </c>
      <c r="R307" s="162">
        <v>4600</v>
      </c>
      <c r="S307" s="162">
        <v>2300</v>
      </c>
      <c r="T307" s="162">
        <v>700</v>
      </c>
      <c r="U307" s="162">
        <v>500</v>
      </c>
      <c r="V307" s="162">
        <v>200</v>
      </c>
      <c r="W307" s="94"/>
    </row>
    <row r="308" spans="1:23" ht="12" hidden="1" customHeight="1">
      <c r="A308" s="120" t="s">
        <v>263</v>
      </c>
      <c r="B308" s="120" t="s">
        <v>211</v>
      </c>
      <c r="C308" s="120" t="s">
        <v>25</v>
      </c>
      <c r="D308" s="120" t="s">
        <v>26</v>
      </c>
      <c r="E308" s="120"/>
      <c r="F308" s="101">
        <v>17</v>
      </c>
      <c r="H308" s="178" t="s">
        <v>328</v>
      </c>
      <c r="I308" s="163" t="s">
        <v>343</v>
      </c>
      <c r="J308" s="160"/>
      <c r="K308" s="161">
        <v>17900</v>
      </c>
      <c r="L308" s="162">
        <v>100</v>
      </c>
      <c r="M308" s="162">
        <v>300</v>
      </c>
      <c r="N308" s="162">
        <v>900</v>
      </c>
      <c r="O308" s="162">
        <v>1400</v>
      </c>
      <c r="P308" s="162">
        <v>1700</v>
      </c>
      <c r="Q308" s="162">
        <v>3800</v>
      </c>
      <c r="R308" s="162">
        <v>4300</v>
      </c>
      <c r="S308" s="162">
        <v>3300</v>
      </c>
      <c r="T308" s="162">
        <v>1200</v>
      </c>
      <c r="U308" s="162">
        <v>900</v>
      </c>
      <c r="V308" s="162">
        <v>0</v>
      </c>
      <c r="W308" s="94"/>
    </row>
    <row r="309" spans="1:23" ht="12" hidden="1" customHeight="1">
      <c r="A309" s="120" t="s">
        <v>263</v>
      </c>
      <c r="B309" s="120" t="s">
        <v>211</v>
      </c>
      <c r="C309" s="120" t="s">
        <v>25</v>
      </c>
      <c r="D309" s="120" t="s">
        <v>26</v>
      </c>
      <c r="E309" s="120"/>
      <c r="F309" s="101">
        <v>18</v>
      </c>
      <c r="H309" s="178" t="s">
        <v>286</v>
      </c>
      <c r="I309" s="159" t="s">
        <v>326</v>
      </c>
      <c r="J309" s="160"/>
      <c r="K309" s="161">
        <v>51200</v>
      </c>
      <c r="L309" s="162">
        <v>300</v>
      </c>
      <c r="M309" s="162">
        <v>1000</v>
      </c>
      <c r="N309" s="162">
        <v>2300</v>
      </c>
      <c r="O309" s="162">
        <v>4700</v>
      </c>
      <c r="P309" s="162">
        <v>5400</v>
      </c>
      <c r="Q309" s="162">
        <v>11000</v>
      </c>
      <c r="R309" s="162">
        <v>12500</v>
      </c>
      <c r="S309" s="162">
        <v>9100</v>
      </c>
      <c r="T309" s="162">
        <v>2300</v>
      </c>
      <c r="U309" s="162">
        <v>2500</v>
      </c>
      <c r="V309" s="162">
        <v>100</v>
      </c>
      <c r="W309" s="94"/>
    </row>
    <row r="310" spans="1:23" ht="12" hidden="1" customHeight="1">
      <c r="A310" s="120" t="s">
        <v>263</v>
      </c>
      <c r="B310" s="120" t="s">
        <v>211</v>
      </c>
      <c r="C310" s="120" t="s">
        <v>25</v>
      </c>
      <c r="D310" s="120" t="s">
        <v>26</v>
      </c>
      <c r="E310" s="120"/>
      <c r="F310" s="101">
        <v>19</v>
      </c>
      <c r="H310" s="178" t="s">
        <v>284</v>
      </c>
      <c r="I310" s="159" t="s">
        <v>342</v>
      </c>
      <c r="J310" s="160"/>
      <c r="K310" s="161">
        <v>6400</v>
      </c>
      <c r="L310" s="162">
        <v>300</v>
      </c>
      <c r="M310" s="162">
        <v>700</v>
      </c>
      <c r="N310" s="162">
        <v>1200</v>
      </c>
      <c r="O310" s="162">
        <v>1100</v>
      </c>
      <c r="P310" s="162">
        <v>1100</v>
      </c>
      <c r="Q310" s="162">
        <v>800</v>
      </c>
      <c r="R310" s="162">
        <v>400</v>
      </c>
      <c r="S310" s="162">
        <v>400</v>
      </c>
      <c r="T310" s="162">
        <v>100</v>
      </c>
      <c r="U310" s="162">
        <v>100</v>
      </c>
      <c r="V310" s="162">
        <v>100</v>
      </c>
      <c r="W310" s="94"/>
    </row>
    <row r="311" spans="1:23" ht="12" hidden="1" customHeight="1">
      <c r="A311" s="120" t="s">
        <v>263</v>
      </c>
      <c r="B311" s="120" t="s">
        <v>211</v>
      </c>
      <c r="C311" s="120" t="s">
        <v>25</v>
      </c>
      <c r="D311" s="120" t="s">
        <v>26</v>
      </c>
      <c r="E311" s="120"/>
      <c r="F311" s="101">
        <v>20</v>
      </c>
      <c r="H311" s="178" t="s">
        <v>282</v>
      </c>
      <c r="I311" s="159" t="s">
        <v>392</v>
      </c>
      <c r="J311" s="160"/>
      <c r="K311" s="161">
        <v>19000</v>
      </c>
      <c r="L311" s="162">
        <v>100</v>
      </c>
      <c r="M311" s="162">
        <v>900</v>
      </c>
      <c r="N311" s="162">
        <v>2200</v>
      </c>
      <c r="O311" s="162">
        <v>2700</v>
      </c>
      <c r="P311" s="162">
        <v>3100</v>
      </c>
      <c r="Q311" s="162">
        <v>3700</v>
      </c>
      <c r="R311" s="162">
        <v>3200</v>
      </c>
      <c r="S311" s="162">
        <v>1700</v>
      </c>
      <c r="T311" s="162">
        <v>700</v>
      </c>
      <c r="U311" s="162">
        <v>700</v>
      </c>
      <c r="V311" s="285">
        <v>0</v>
      </c>
      <c r="W311" s="94"/>
    </row>
    <row r="312" spans="1:23" ht="12" hidden="1" customHeight="1">
      <c r="A312" s="120" t="s">
        <v>263</v>
      </c>
      <c r="B312" s="120" t="s">
        <v>211</v>
      </c>
      <c r="C312" s="120" t="s">
        <v>25</v>
      </c>
      <c r="D312" s="120" t="s">
        <v>26</v>
      </c>
      <c r="E312" s="120"/>
      <c r="F312" s="101">
        <v>21</v>
      </c>
      <c r="H312" s="178" t="s">
        <v>280</v>
      </c>
      <c r="I312" s="163" t="s">
        <v>356</v>
      </c>
      <c r="J312" s="160"/>
      <c r="K312" s="161">
        <v>3400</v>
      </c>
      <c r="L312" s="285">
        <v>0</v>
      </c>
      <c r="M312" s="162">
        <v>200</v>
      </c>
      <c r="N312" s="162">
        <v>200</v>
      </c>
      <c r="O312" s="162">
        <v>300</v>
      </c>
      <c r="P312" s="162">
        <v>300</v>
      </c>
      <c r="Q312" s="162">
        <v>400</v>
      </c>
      <c r="R312" s="162">
        <v>700</v>
      </c>
      <c r="S312" s="162">
        <v>800</v>
      </c>
      <c r="T312" s="162">
        <v>100</v>
      </c>
      <c r="U312" s="162">
        <v>300</v>
      </c>
      <c r="V312" s="162">
        <v>0</v>
      </c>
      <c r="W312" s="94"/>
    </row>
    <row r="313" spans="1:23" ht="12" hidden="1" customHeight="1">
      <c r="A313" s="120" t="s">
        <v>263</v>
      </c>
      <c r="B313" s="120" t="s">
        <v>211</v>
      </c>
      <c r="C313" s="120" t="s">
        <v>25</v>
      </c>
      <c r="D313" s="120" t="s">
        <v>26</v>
      </c>
      <c r="E313" s="120"/>
      <c r="F313" s="101">
        <v>22</v>
      </c>
      <c r="H313" s="178" t="s">
        <v>278</v>
      </c>
      <c r="I313" s="159" t="s">
        <v>324</v>
      </c>
      <c r="J313" s="160"/>
      <c r="K313" s="161">
        <v>8100</v>
      </c>
      <c r="L313" s="162">
        <v>0</v>
      </c>
      <c r="M313" s="162">
        <v>100</v>
      </c>
      <c r="N313" s="162">
        <v>400</v>
      </c>
      <c r="O313" s="162">
        <v>800</v>
      </c>
      <c r="P313" s="162">
        <v>900</v>
      </c>
      <c r="Q313" s="162">
        <v>1500</v>
      </c>
      <c r="R313" s="162">
        <v>1500</v>
      </c>
      <c r="S313" s="162">
        <v>1500</v>
      </c>
      <c r="T313" s="162">
        <v>700</v>
      </c>
      <c r="U313" s="162">
        <v>700</v>
      </c>
      <c r="V313" s="285">
        <v>0</v>
      </c>
      <c r="W313" s="94"/>
    </row>
    <row r="314" spans="1:23" ht="12" hidden="1" customHeight="1">
      <c r="A314" s="120" t="s">
        <v>263</v>
      </c>
      <c r="B314" s="120" t="s">
        <v>211</v>
      </c>
      <c r="C314" s="120" t="s">
        <v>25</v>
      </c>
      <c r="D314" s="120" t="s">
        <v>26</v>
      </c>
      <c r="E314" s="120"/>
      <c r="F314" s="101">
        <v>23</v>
      </c>
      <c r="H314" s="178" t="s">
        <v>276</v>
      </c>
      <c r="I314" s="159" t="s">
        <v>391</v>
      </c>
      <c r="J314" s="160"/>
      <c r="K314" s="161">
        <v>42200</v>
      </c>
      <c r="L314" s="162">
        <v>3700</v>
      </c>
      <c r="M314" s="162">
        <v>5700</v>
      </c>
      <c r="N314" s="162">
        <v>9600</v>
      </c>
      <c r="O314" s="162">
        <v>7500</v>
      </c>
      <c r="P314" s="162">
        <v>5200</v>
      </c>
      <c r="Q314" s="162">
        <v>5500</v>
      </c>
      <c r="R314" s="162">
        <v>3000</v>
      </c>
      <c r="S314" s="162">
        <v>1100</v>
      </c>
      <c r="T314" s="162">
        <v>500</v>
      </c>
      <c r="U314" s="162">
        <v>100</v>
      </c>
      <c r="V314" s="162">
        <v>500</v>
      </c>
      <c r="W314" s="94"/>
    </row>
    <row r="315" spans="1:23" ht="12" hidden="1" customHeight="1">
      <c r="A315" s="120" t="s">
        <v>263</v>
      </c>
      <c r="B315" s="120" t="s">
        <v>211</v>
      </c>
      <c r="C315" s="120" t="s">
        <v>25</v>
      </c>
      <c r="D315" s="120" t="s">
        <v>26</v>
      </c>
      <c r="E315" s="120"/>
      <c r="F315" s="101">
        <v>24</v>
      </c>
      <c r="H315" s="178" t="s">
        <v>274</v>
      </c>
      <c r="I315" s="159" t="s">
        <v>273</v>
      </c>
      <c r="J315" s="160"/>
      <c r="K315" s="161">
        <v>30300</v>
      </c>
      <c r="L315" s="162">
        <v>1000</v>
      </c>
      <c r="M315" s="162">
        <v>3500</v>
      </c>
      <c r="N315" s="162">
        <v>5900</v>
      </c>
      <c r="O315" s="162">
        <v>4100</v>
      </c>
      <c r="P315" s="162">
        <v>3900</v>
      </c>
      <c r="Q315" s="162">
        <v>4400</v>
      </c>
      <c r="R315" s="162">
        <v>4400</v>
      </c>
      <c r="S315" s="162">
        <v>1800</v>
      </c>
      <c r="T315" s="162">
        <v>500</v>
      </c>
      <c r="U315" s="162">
        <v>400</v>
      </c>
      <c r="V315" s="162">
        <v>300</v>
      </c>
      <c r="W315" s="94"/>
    </row>
    <row r="316" spans="1:23" ht="12" hidden="1" customHeight="1">
      <c r="A316" s="120" t="s">
        <v>263</v>
      </c>
      <c r="B316" s="120" t="s">
        <v>211</v>
      </c>
      <c r="C316" s="120" t="s">
        <v>25</v>
      </c>
      <c r="D316" s="120" t="s">
        <v>26</v>
      </c>
      <c r="E316" s="120"/>
      <c r="F316" s="101">
        <v>25</v>
      </c>
      <c r="H316" s="178" t="s">
        <v>272</v>
      </c>
      <c r="I316" s="159" t="s">
        <v>372</v>
      </c>
      <c r="J316" s="160"/>
      <c r="K316" s="161">
        <v>52500</v>
      </c>
      <c r="L316" s="162">
        <v>2100</v>
      </c>
      <c r="M316" s="162">
        <v>4300</v>
      </c>
      <c r="N316" s="162">
        <v>7700</v>
      </c>
      <c r="O316" s="162">
        <v>8100</v>
      </c>
      <c r="P316" s="162">
        <v>7900</v>
      </c>
      <c r="Q316" s="162">
        <v>9900</v>
      </c>
      <c r="R316" s="162">
        <v>7700</v>
      </c>
      <c r="S316" s="162">
        <v>3400</v>
      </c>
      <c r="T316" s="162">
        <v>700</v>
      </c>
      <c r="U316" s="162">
        <v>400</v>
      </c>
      <c r="V316" s="162">
        <v>100</v>
      </c>
      <c r="W316" s="94"/>
    </row>
    <row r="317" spans="1:23" ht="12" hidden="1" customHeight="1">
      <c r="A317" s="120" t="s">
        <v>263</v>
      </c>
      <c r="B317" s="120" t="s">
        <v>211</v>
      </c>
      <c r="C317" s="120" t="s">
        <v>25</v>
      </c>
      <c r="D317" s="120" t="s">
        <v>26</v>
      </c>
      <c r="E317" s="120"/>
      <c r="F317" s="101">
        <v>26</v>
      </c>
      <c r="H317" s="178" t="s">
        <v>270</v>
      </c>
      <c r="I317" s="159" t="s">
        <v>365</v>
      </c>
      <c r="J317" s="160"/>
      <c r="K317" s="161">
        <v>2249000</v>
      </c>
      <c r="L317" s="162">
        <v>150800</v>
      </c>
      <c r="M317" s="162">
        <v>334400</v>
      </c>
      <c r="N317" s="162">
        <v>387100</v>
      </c>
      <c r="O317" s="162">
        <v>303000</v>
      </c>
      <c r="P317" s="162">
        <v>225000</v>
      </c>
      <c r="Q317" s="162">
        <v>244600</v>
      </c>
      <c r="R317" s="162">
        <v>143600</v>
      </c>
      <c r="S317" s="162">
        <v>59300</v>
      </c>
      <c r="T317" s="162">
        <v>11800</v>
      </c>
      <c r="U317" s="162">
        <v>7300</v>
      </c>
      <c r="V317" s="162">
        <v>382200</v>
      </c>
      <c r="W317" s="94"/>
    </row>
    <row r="318" spans="1:23" ht="12" hidden="1" customHeight="1">
      <c r="F318" s="235"/>
      <c r="H318" s="178" t="s">
        <v>382</v>
      </c>
      <c r="I318" s="159" t="s">
        <v>320</v>
      </c>
      <c r="J318" s="160"/>
      <c r="K318" s="161"/>
      <c r="L318" s="162"/>
      <c r="M318" s="162"/>
      <c r="N318" s="162"/>
      <c r="O318" s="162"/>
      <c r="P318" s="162"/>
      <c r="Q318" s="162"/>
      <c r="R318" s="162"/>
      <c r="S318" s="162"/>
      <c r="T318" s="162"/>
      <c r="U318" s="162"/>
      <c r="V318" s="162"/>
      <c r="W318" s="94"/>
    </row>
    <row r="319" spans="1:23" s="288" customFormat="1" ht="12" hidden="1" customHeight="1">
      <c r="A319" s="164" t="s">
        <v>263</v>
      </c>
      <c r="B319" s="164" t="s">
        <v>211</v>
      </c>
      <c r="C319" s="164" t="s">
        <v>25</v>
      </c>
      <c r="D319" s="164" t="s">
        <v>26</v>
      </c>
      <c r="E319" s="164"/>
      <c r="F319" s="289">
        <v>27</v>
      </c>
      <c r="G319" s="237"/>
      <c r="H319" s="178" t="s">
        <v>267</v>
      </c>
      <c r="I319" s="163" t="s">
        <v>321</v>
      </c>
      <c r="J319" s="160"/>
      <c r="K319" s="161">
        <v>306400</v>
      </c>
      <c r="L319" s="162">
        <v>9000</v>
      </c>
      <c r="M319" s="162">
        <v>45100</v>
      </c>
      <c r="N319" s="162">
        <v>74600</v>
      </c>
      <c r="O319" s="162">
        <v>64500</v>
      </c>
      <c r="P319" s="162">
        <v>41200</v>
      </c>
      <c r="Q319" s="162">
        <v>35200</v>
      </c>
      <c r="R319" s="162">
        <v>18800</v>
      </c>
      <c r="S319" s="162">
        <v>9900</v>
      </c>
      <c r="T319" s="162">
        <v>3400</v>
      </c>
      <c r="U319" s="162">
        <v>4400</v>
      </c>
      <c r="V319" s="162">
        <v>500</v>
      </c>
      <c r="W319" s="237"/>
    </row>
    <row r="320" spans="1:23" ht="12" hidden="1" customHeight="1">
      <c r="F320" s="235"/>
      <c r="H320" s="178" t="s">
        <v>265</v>
      </c>
      <c r="I320" s="159" t="s">
        <v>320</v>
      </c>
      <c r="J320" s="160"/>
      <c r="K320" s="286"/>
      <c r="L320" s="285"/>
      <c r="M320" s="285"/>
      <c r="N320" s="285"/>
      <c r="O320" s="285"/>
      <c r="P320" s="285"/>
      <c r="Q320" s="285"/>
      <c r="R320" s="285"/>
      <c r="S320" s="285"/>
      <c r="T320" s="285"/>
      <c r="U320" s="285"/>
      <c r="V320" s="285"/>
      <c r="W320" s="94"/>
    </row>
    <row r="321" spans="1:24" ht="12" hidden="1" customHeight="1">
      <c r="A321" s="120" t="s">
        <v>263</v>
      </c>
      <c r="B321" s="120" t="s">
        <v>211</v>
      </c>
      <c r="C321" s="120" t="s">
        <v>25</v>
      </c>
      <c r="D321" s="120" t="s">
        <v>26</v>
      </c>
      <c r="E321" s="120"/>
      <c r="F321" s="101">
        <v>28</v>
      </c>
      <c r="H321" s="178" t="s">
        <v>262</v>
      </c>
      <c r="I321" s="159" t="s">
        <v>319</v>
      </c>
      <c r="J321" s="160"/>
      <c r="K321" s="161">
        <v>1411700</v>
      </c>
      <c r="L321" s="162">
        <v>87900</v>
      </c>
      <c r="M321" s="162">
        <v>275800</v>
      </c>
      <c r="N321" s="162">
        <v>322400</v>
      </c>
      <c r="O321" s="162">
        <v>214900</v>
      </c>
      <c r="P321" s="162">
        <v>148900</v>
      </c>
      <c r="Q321" s="162">
        <v>158700</v>
      </c>
      <c r="R321" s="162">
        <v>106900</v>
      </c>
      <c r="S321" s="162">
        <v>57500</v>
      </c>
      <c r="T321" s="162">
        <v>17200</v>
      </c>
      <c r="U321" s="162">
        <v>18200</v>
      </c>
      <c r="V321" s="162">
        <v>3300</v>
      </c>
      <c r="W321" s="94"/>
    </row>
    <row r="322" spans="1:24" ht="12" hidden="1" customHeight="1">
      <c r="A322" s="120" t="s">
        <v>263</v>
      </c>
      <c r="B322" s="120" t="s">
        <v>211</v>
      </c>
      <c r="C322" s="120" t="s">
        <v>25</v>
      </c>
      <c r="D322" s="120" t="s">
        <v>26</v>
      </c>
      <c r="E322" s="120"/>
      <c r="F322" s="101">
        <v>29</v>
      </c>
      <c r="H322" s="178" t="s">
        <v>390</v>
      </c>
      <c r="I322" s="159" t="s">
        <v>389</v>
      </c>
      <c r="J322" s="160" t="s">
        <v>388</v>
      </c>
      <c r="K322" s="161">
        <v>4601600</v>
      </c>
      <c r="L322" s="162">
        <v>196700</v>
      </c>
      <c r="M322" s="162">
        <v>480600</v>
      </c>
      <c r="N322" s="162">
        <v>656500</v>
      </c>
      <c r="O322" s="162">
        <v>598000</v>
      </c>
      <c r="P322" s="162">
        <v>504800</v>
      </c>
      <c r="Q322" s="162">
        <v>662300</v>
      </c>
      <c r="R322" s="162">
        <v>520200</v>
      </c>
      <c r="S322" s="162">
        <v>302700</v>
      </c>
      <c r="T322" s="162">
        <v>77500</v>
      </c>
      <c r="U322" s="162">
        <v>57500</v>
      </c>
      <c r="V322" s="162">
        <v>544800</v>
      </c>
      <c r="W322" s="94"/>
    </row>
    <row r="323" spans="1:24" s="173" customFormat="1" ht="12" hidden="1" customHeight="1">
      <c r="A323" s="168" t="s">
        <v>263</v>
      </c>
      <c r="B323" s="168" t="s">
        <v>211</v>
      </c>
      <c r="C323" s="168" t="s">
        <v>25</v>
      </c>
      <c r="D323" s="168" t="s">
        <v>26</v>
      </c>
      <c r="E323" s="168"/>
      <c r="F323" s="169">
        <v>30</v>
      </c>
      <c r="G323" s="170"/>
      <c r="H323" s="178" t="s">
        <v>315</v>
      </c>
      <c r="I323" s="159" t="s">
        <v>314</v>
      </c>
      <c r="J323" s="160"/>
      <c r="K323" s="161">
        <v>2101100</v>
      </c>
      <c r="L323" s="162">
        <v>41600</v>
      </c>
      <c r="M323" s="162">
        <v>135200</v>
      </c>
      <c r="N323" s="162">
        <v>250600</v>
      </c>
      <c r="O323" s="162">
        <v>276400</v>
      </c>
      <c r="P323" s="162">
        <v>265200</v>
      </c>
      <c r="Q323" s="162">
        <v>400600</v>
      </c>
      <c r="R323" s="162">
        <v>363200</v>
      </c>
      <c r="S323" s="162">
        <v>237300</v>
      </c>
      <c r="T323" s="162">
        <v>63800</v>
      </c>
      <c r="U323" s="162">
        <v>48800</v>
      </c>
      <c r="V323" s="162">
        <v>18300</v>
      </c>
      <c r="W323" s="171"/>
      <c r="X323" s="172"/>
    </row>
    <row r="324" spans="1:24" s="173" customFormat="1" ht="12" hidden="1" customHeight="1">
      <c r="A324" s="168" t="s">
        <v>263</v>
      </c>
      <c r="B324" s="168" t="s">
        <v>211</v>
      </c>
      <c r="C324" s="168" t="s">
        <v>25</v>
      </c>
      <c r="D324" s="168" t="s">
        <v>26</v>
      </c>
      <c r="E324" s="168"/>
      <c r="F324" s="169">
        <v>31</v>
      </c>
      <c r="G324" s="170"/>
      <c r="H324" s="178" t="s">
        <v>313</v>
      </c>
      <c r="I324" s="159" t="s">
        <v>312</v>
      </c>
      <c r="J324" s="160"/>
      <c r="K324" s="161">
        <v>1893900</v>
      </c>
      <c r="L324" s="162">
        <v>35800</v>
      </c>
      <c r="M324" s="162">
        <v>121600</v>
      </c>
      <c r="N324" s="162">
        <v>225000</v>
      </c>
      <c r="O324" s="162">
        <v>250300</v>
      </c>
      <c r="P324" s="162">
        <v>239700</v>
      </c>
      <c r="Q324" s="162">
        <v>363600</v>
      </c>
      <c r="R324" s="162">
        <v>327500</v>
      </c>
      <c r="S324" s="162">
        <v>214200</v>
      </c>
      <c r="T324" s="162">
        <v>56800</v>
      </c>
      <c r="U324" s="162">
        <v>42500</v>
      </c>
      <c r="V324" s="162">
        <v>17000</v>
      </c>
      <c r="W324" s="171"/>
      <c r="X324" s="172"/>
    </row>
    <row r="325" spans="1:24" s="173" customFormat="1" ht="12" hidden="1" customHeight="1">
      <c r="A325" s="168" t="s">
        <v>263</v>
      </c>
      <c r="B325" s="168" t="s">
        <v>211</v>
      </c>
      <c r="C325" s="168" t="s">
        <v>25</v>
      </c>
      <c r="D325" s="168" t="s">
        <v>26</v>
      </c>
      <c r="E325" s="168"/>
      <c r="F325" s="169">
        <v>32</v>
      </c>
      <c r="G325" s="170"/>
      <c r="H325" s="178" t="s">
        <v>311</v>
      </c>
      <c r="I325" s="163" t="s">
        <v>335</v>
      </c>
      <c r="J325" s="160"/>
      <c r="K325" s="161">
        <v>731500</v>
      </c>
      <c r="L325" s="162">
        <v>13600</v>
      </c>
      <c r="M325" s="162">
        <v>58200</v>
      </c>
      <c r="N325" s="162">
        <v>109200</v>
      </c>
      <c r="O325" s="162">
        <v>113100</v>
      </c>
      <c r="P325" s="162">
        <v>97100</v>
      </c>
      <c r="Q325" s="162">
        <v>130100</v>
      </c>
      <c r="R325" s="162">
        <v>107600</v>
      </c>
      <c r="S325" s="162">
        <v>62900</v>
      </c>
      <c r="T325" s="162">
        <v>16900</v>
      </c>
      <c r="U325" s="162">
        <v>14000</v>
      </c>
      <c r="V325" s="162">
        <v>8600</v>
      </c>
      <c r="W325" s="171"/>
      <c r="X325" s="172"/>
    </row>
    <row r="326" spans="1:24" ht="12" hidden="1" customHeight="1">
      <c r="A326" s="120" t="s">
        <v>263</v>
      </c>
      <c r="B326" s="120" t="s">
        <v>211</v>
      </c>
      <c r="C326" s="120" t="s">
        <v>25</v>
      </c>
      <c r="D326" s="120" t="s">
        <v>26</v>
      </c>
      <c r="E326" s="120"/>
      <c r="F326" s="101">
        <v>33</v>
      </c>
      <c r="H326" s="178" t="s">
        <v>309</v>
      </c>
      <c r="I326" s="159" t="s">
        <v>334</v>
      </c>
      <c r="J326" s="160"/>
      <c r="K326" s="161">
        <v>876000</v>
      </c>
      <c r="L326" s="162">
        <v>6700</v>
      </c>
      <c r="M326" s="162">
        <v>25300</v>
      </c>
      <c r="N326" s="162">
        <v>61500</v>
      </c>
      <c r="O326" s="162">
        <v>91500</v>
      </c>
      <c r="P326" s="162">
        <v>107300</v>
      </c>
      <c r="Q326" s="162">
        <v>189300</v>
      </c>
      <c r="R326" s="162">
        <v>189300</v>
      </c>
      <c r="S326" s="162">
        <v>136900</v>
      </c>
      <c r="T326" s="162">
        <v>36800</v>
      </c>
      <c r="U326" s="162">
        <v>25900</v>
      </c>
      <c r="V326" s="162">
        <v>5400</v>
      </c>
      <c r="W326" s="94"/>
    </row>
    <row r="327" spans="1:24" ht="12" hidden="1" customHeight="1">
      <c r="A327" s="120" t="s">
        <v>263</v>
      </c>
      <c r="B327" s="120" t="s">
        <v>211</v>
      </c>
      <c r="C327" s="120" t="s">
        <v>25</v>
      </c>
      <c r="D327" s="120" t="s">
        <v>26</v>
      </c>
      <c r="E327" s="120"/>
      <c r="F327" s="101">
        <v>34</v>
      </c>
      <c r="H327" s="178" t="s">
        <v>307</v>
      </c>
      <c r="I327" s="159" t="s">
        <v>306</v>
      </c>
      <c r="J327" s="160"/>
      <c r="K327" s="161">
        <v>866400</v>
      </c>
      <c r="L327" s="162">
        <v>6700</v>
      </c>
      <c r="M327" s="162">
        <v>25000</v>
      </c>
      <c r="N327" s="162">
        <v>60800</v>
      </c>
      <c r="O327" s="162">
        <v>89900</v>
      </c>
      <c r="P327" s="162">
        <v>105300</v>
      </c>
      <c r="Q327" s="162">
        <v>186900</v>
      </c>
      <c r="R327" s="162">
        <v>187600</v>
      </c>
      <c r="S327" s="162">
        <v>136400</v>
      </c>
      <c r="T327" s="162">
        <v>36600</v>
      </c>
      <c r="U327" s="162">
        <v>25900</v>
      </c>
      <c r="V327" s="162">
        <v>5300</v>
      </c>
      <c r="W327" s="94"/>
    </row>
    <row r="328" spans="1:24" ht="12" hidden="1" customHeight="1">
      <c r="A328" s="120" t="s">
        <v>263</v>
      </c>
      <c r="B328" s="120" t="s">
        <v>211</v>
      </c>
      <c r="C328" s="120" t="s">
        <v>25</v>
      </c>
      <c r="D328" s="120" t="s">
        <v>26</v>
      </c>
      <c r="E328" s="120"/>
      <c r="F328" s="101">
        <v>35</v>
      </c>
      <c r="H328" s="178" t="s">
        <v>296</v>
      </c>
      <c r="I328" s="159" t="s">
        <v>305</v>
      </c>
      <c r="J328" s="160"/>
      <c r="K328" s="161">
        <v>9600</v>
      </c>
      <c r="L328" s="162">
        <v>100</v>
      </c>
      <c r="M328" s="162">
        <v>300</v>
      </c>
      <c r="N328" s="162">
        <v>700</v>
      </c>
      <c r="O328" s="162">
        <v>1600</v>
      </c>
      <c r="P328" s="162">
        <v>2000</v>
      </c>
      <c r="Q328" s="162">
        <v>2500</v>
      </c>
      <c r="R328" s="162">
        <v>1700</v>
      </c>
      <c r="S328" s="162">
        <v>500</v>
      </c>
      <c r="T328" s="162">
        <v>100</v>
      </c>
      <c r="U328" s="162">
        <v>0</v>
      </c>
      <c r="V328" s="162">
        <v>0</v>
      </c>
      <c r="W328" s="94"/>
    </row>
    <row r="329" spans="1:24" ht="12" hidden="1" customHeight="1">
      <c r="A329" s="120" t="s">
        <v>263</v>
      </c>
      <c r="B329" s="120" t="s">
        <v>211</v>
      </c>
      <c r="C329" s="120" t="s">
        <v>25</v>
      </c>
      <c r="D329" s="120" t="s">
        <v>26</v>
      </c>
      <c r="E329" s="120"/>
      <c r="F329" s="101">
        <v>36</v>
      </c>
      <c r="H329" s="178" t="s">
        <v>304</v>
      </c>
      <c r="I329" s="159" t="s">
        <v>362</v>
      </c>
      <c r="J329" s="160"/>
      <c r="K329" s="161">
        <v>46300</v>
      </c>
      <c r="L329" s="162">
        <v>1700</v>
      </c>
      <c r="M329" s="162">
        <v>4300</v>
      </c>
      <c r="N329" s="162">
        <v>8700</v>
      </c>
      <c r="O329" s="162">
        <v>6600</v>
      </c>
      <c r="P329" s="162">
        <v>5500</v>
      </c>
      <c r="Q329" s="162">
        <v>8300</v>
      </c>
      <c r="R329" s="162">
        <v>5900</v>
      </c>
      <c r="S329" s="162">
        <v>3300</v>
      </c>
      <c r="T329" s="162">
        <v>500</v>
      </c>
      <c r="U329" s="162">
        <v>800</v>
      </c>
      <c r="V329" s="162">
        <v>600</v>
      </c>
      <c r="W329" s="94"/>
    </row>
    <row r="330" spans="1:24" ht="12" hidden="1" customHeight="1">
      <c r="A330" s="120" t="s">
        <v>263</v>
      </c>
      <c r="B330" s="120" t="s">
        <v>211</v>
      </c>
      <c r="C330" s="120" t="s">
        <v>25</v>
      </c>
      <c r="D330" s="120" t="s">
        <v>26</v>
      </c>
      <c r="E330" s="120"/>
      <c r="F330" s="101">
        <v>37</v>
      </c>
      <c r="H330" s="178" t="s">
        <v>302</v>
      </c>
      <c r="I330" s="159" t="s">
        <v>361</v>
      </c>
      <c r="J330" s="160"/>
      <c r="K330" s="161">
        <v>40000</v>
      </c>
      <c r="L330" s="162">
        <v>1100</v>
      </c>
      <c r="M330" s="162">
        <v>3600</v>
      </c>
      <c r="N330" s="162">
        <v>7600</v>
      </c>
      <c r="O330" s="162">
        <v>5700</v>
      </c>
      <c r="P330" s="162">
        <v>4600</v>
      </c>
      <c r="Q330" s="162">
        <v>7400</v>
      </c>
      <c r="R330" s="162">
        <v>5200</v>
      </c>
      <c r="S330" s="162">
        <v>2900</v>
      </c>
      <c r="T330" s="162">
        <v>500</v>
      </c>
      <c r="U330" s="162">
        <v>700</v>
      </c>
      <c r="V330" s="162">
        <v>600</v>
      </c>
      <c r="W330" s="94"/>
    </row>
    <row r="331" spans="1:24" ht="12" hidden="1" customHeight="1">
      <c r="A331" s="120" t="s">
        <v>263</v>
      </c>
      <c r="B331" s="120" t="s">
        <v>211</v>
      </c>
      <c r="C331" s="120" t="s">
        <v>25</v>
      </c>
      <c r="D331" s="120" t="s">
        <v>26</v>
      </c>
      <c r="E331" s="120"/>
      <c r="F331" s="101">
        <v>38</v>
      </c>
      <c r="H331" s="178" t="s">
        <v>296</v>
      </c>
      <c r="I331" s="159" t="s">
        <v>295</v>
      </c>
      <c r="J331" s="160"/>
      <c r="K331" s="161">
        <v>6300</v>
      </c>
      <c r="L331" s="162">
        <v>600</v>
      </c>
      <c r="M331" s="162">
        <v>700</v>
      </c>
      <c r="N331" s="162">
        <v>1000</v>
      </c>
      <c r="O331" s="162">
        <v>900</v>
      </c>
      <c r="P331" s="162">
        <v>800</v>
      </c>
      <c r="Q331" s="162">
        <v>900</v>
      </c>
      <c r="R331" s="162">
        <v>800</v>
      </c>
      <c r="S331" s="162">
        <v>400</v>
      </c>
      <c r="T331" s="162">
        <v>0</v>
      </c>
      <c r="U331" s="162">
        <v>100</v>
      </c>
      <c r="V331" s="162">
        <v>100</v>
      </c>
      <c r="W331" s="94"/>
    </row>
    <row r="332" spans="1:24" ht="12" hidden="1" customHeight="1">
      <c r="A332" s="120" t="s">
        <v>263</v>
      </c>
      <c r="B332" s="120" t="s">
        <v>211</v>
      </c>
      <c r="C332" s="120" t="s">
        <v>25</v>
      </c>
      <c r="D332" s="120" t="s">
        <v>26</v>
      </c>
      <c r="E332" s="120"/>
      <c r="F332" s="101">
        <v>39</v>
      </c>
      <c r="H332" s="178" t="s">
        <v>300</v>
      </c>
      <c r="I332" s="159" t="s">
        <v>299</v>
      </c>
      <c r="J332" s="160"/>
      <c r="K332" s="161">
        <v>240100</v>
      </c>
      <c r="L332" s="162">
        <v>13700</v>
      </c>
      <c r="M332" s="162">
        <v>33700</v>
      </c>
      <c r="N332" s="162">
        <v>45600</v>
      </c>
      <c r="O332" s="162">
        <v>39100</v>
      </c>
      <c r="P332" s="162">
        <v>29800</v>
      </c>
      <c r="Q332" s="162">
        <v>35800</v>
      </c>
      <c r="R332" s="162">
        <v>24600</v>
      </c>
      <c r="S332" s="162">
        <v>11100</v>
      </c>
      <c r="T332" s="162">
        <v>2500</v>
      </c>
      <c r="U332" s="162">
        <v>1800</v>
      </c>
      <c r="V332" s="162">
        <v>2400</v>
      </c>
      <c r="W332" s="94"/>
    </row>
    <row r="333" spans="1:24" ht="12" hidden="1" customHeight="1">
      <c r="A333" s="120" t="s">
        <v>263</v>
      </c>
      <c r="B333" s="120" t="s">
        <v>211</v>
      </c>
      <c r="C333" s="120" t="s">
        <v>25</v>
      </c>
      <c r="D333" s="120" t="s">
        <v>26</v>
      </c>
      <c r="E333" s="120"/>
      <c r="F333" s="101">
        <v>40</v>
      </c>
      <c r="H333" s="178" t="s">
        <v>298</v>
      </c>
      <c r="I333" s="159" t="s">
        <v>345</v>
      </c>
      <c r="J333" s="160"/>
      <c r="K333" s="161">
        <v>173800</v>
      </c>
      <c r="L333" s="162">
        <v>11500</v>
      </c>
      <c r="M333" s="162">
        <v>27900</v>
      </c>
      <c r="N333" s="162">
        <v>35300</v>
      </c>
      <c r="O333" s="162">
        <v>27800</v>
      </c>
      <c r="P333" s="162">
        <v>19700</v>
      </c>
      <c r="Q333" s="162">
        <v>23800</v>
      </c>
      <c r="R333" s="162">
        <v>15900</v>
      </c>
      <c r="S333" s="162">
        <v>7300</v>
      </c>
      <c r="T333" s="162">
        <v>1800</v>
      </c>
      <c r="U333" s="162">
        <v>1300</v>
      </c>
      <c r="V333" s="162">
        <v>1500</v>
      </c>
      <c r="W333" s="94"/>
    </row>
    <row r="334" spans="1:24" ht="12" hidden="1" customHeight="1">
      <c r="A334" s="120" t="s">
        <v>263</v>
      </c>
      <c r="B334" s="120" t="s">
        <v>211</v>
      </c>
      <c r="C334" s="120" t="s">
        <v>25</v>
      </c>
      <c r="D334" s="120" t="s">
        <v>26</v>
      </c>
      <c r="E334" s="120"/>
      <c r="F334" s="101">
        <v>41</v>
      </c>
      <c r="H334" s="178" t="s">
        <v>296</v>
      </c>
      <c r="I334" s="159" t="s">
        <v>295</v>
      </c>
      <c r="J334" s="160"/>
      <c r="K334" s="161">
        <v>66200</v>
      </c>
      <c r="L334" s="162">
        <v>2200</v>
      </c>
      <c r="M334" s="162">
        <v>5700</v>
      </c>
      <c r="N334" s="162">
        <v>10300</v>
      </c>
      <c r="O334" s="162">
        <v>11300</v>
      </c>
      <c r="P334" s="162">
        <v>10100</v>
      </c>
      <c r="Q334" s="162">
        <v>12000</v>
      </c>
      <c r="R334" s="162">
        <v>8700</v>
      </c>
      <c r="S334" s="162">
        <v>3800</v>
      </c>
      <c r="T334" s="162">
        <v>700</v>
      </c>
      <c r="U334" s="162">
        <v>500</v>
      </c>
      <c r="V334" s="162">
        <v>900</v>
      </c>
      <c r="W334" s="94"/>
    </row>
    <row r="335" spans="1:24" ht="12" hidden="1" customHeight="1">
      <c r="A335" s="120" t="s">
        <v>263</v>
      </c>
      <c r="B335" s="120" t="s">
        <v>211</v>
      </c>
      <c r="C335" s="120" t="s">
        <v>25</v>
      </c>
      <c r="D335" s="120" t="s">
        <v>26</v>
      </c>
      <c r="E335" s="120"/>
      <c r="F335" s="101">
        <v>42</v>
      </c>
      <c r="H335" s="178" t="s">
        <v>294</v>
      </c>
      <c r="I335" s="159" t="s">
        <v>384</v>
      </c>
      <c r="J335" s="160"/>
      <c r="K335" s="161">
        <v>207200</v>
      </c>
      <c r="L335" s="162">
        <v>5800</v>
      </c>
      <c r="M335" s="162">
        <v>13700</v>
      </c>
      <c r="N335" s="162">
        <v>25700</v>
      </c>
      <c r="O335" s="162">
        <v>26100</v>
      </c>
      <c r="P335" s="162">
        <v>25500</v>
      </c>
      <c r="Q335" s="162">
        <v>37000</v>
      </c>
      <c r="R335" s="162">
        <v>35700</v>
      </c>
      <c r="S335" s="162">
        <v>23100</v>
      </c>
      <c r="T335" s="162">
        <v>7000</v>
      </c>
      <c r="U335" s="162">
        <v>6300</v>
      </c>
      <c r="V335" s="162">
        <v>1300</v>
      </c>
      <c r="W335" s="94"/>
    </row>
    <row r="336" spans="1:24" ht="12" hidden="1" customHeight="1">
      <c r="A336" s="120" t="s">
        <v>263</v>
      </c>
      <c r="B336" s="120" t="s">
        <v>211</v>
      </c>
      <c r="C336" s="120" t="s">
        <v>25</v>
      </c>
      <c r="D336" s="120" t="s">
        <v>26</v>
      </c>
      <c r="E336" s="120"/>
      <c r="F336" s="101">
        <v>43</v>
      </c>
      <c r="H336" s="178" t="s">
        <v>292</v>
      </c>
      <c r="I336" s="159" t="s">
        <v>383</v>
      </c>
      <c r="J336" s="160"/>
      <c r="K336" s="161">
        <v>5800</v>
      </c>
      <c r="L336" s="162">
        <v>100</v>
      </c>
      <c r="M336" s="162">
        <v>400</v>
      </c>
      <c r="N336" s="162">
        <v>600</v>
      </c>
      <c r="O336" s="162">
        <v>400</v>
      </c>
      <c r="P336" s="162">
        <v>500</v>
      </c>
      <c r="Q336" s="162">
        <v>1000</v>
      </c>
      <c r="R336" s="162">
        <v>1100</v>
      </c>
      <c r="S336" s="162">
        <v>1100</v>
      </c>
      <c r="T336" s="162">
        <v>400</v>
      </c>
      <c r="U336" s="162">
        <v>200</v>
      </c>
      <c r="V336" s="285">
        <v>0</v>
      </c>
      <c r="W336" s="94"/>
    </row>
    <row r="337" spans="1:23" ht="12" hidden="1" customHeight="1">
      <c r="A337" s="120" t="s">
        <v>263</v>
      </c>
      <c r="B337" s="120" t="s">
        <v>211</v>
      </c>
      <c r="C337" s="120" t="s">
        <v>25</v>
      </c>
      <c r="D337" s="120" t="s">
        <v>26</v>
      </c>
      <c r="E337" s="120"/>
      <c r="F337" s="101">
        <v>44</v>
      </c>
      <c r="H337" s="178" t="s">
        <v>290</v>
      </c>
      <c r="I337" s="159" t="s">
        <v>344</v>
      </c>
      <c r="J337" s="160"/>
      <c r="K337" s="161">
        <v>23500</v>
      </c>
      <c r="L337" s="162">
        <v>200</v>
      </c>
      <c r="M337" s="162">
        <v>900</v>
      </c>
      <c r="N337" s="162">
        <v>2600</v>
      </c>
      <c r="O337" s="162">
        <v>3000</v>
      </c>
      <c r="P337" s="162">
        <v>3600</v>
      </c>
      <c r="Q337" s="162">
        <v>4900</v>
      </c>
      <c r="R337" s="162">
        <v>4600</v>
      </c>
      <c r="S337" s="162">
        <v>2300</v>
      </c>
      <c r="T337" s="162">
        <v>700</v>
      </c>
      <c r="U337" s="162">
        <v>500</v>
      </c>
      <c r="V337" s="162">
        <v>200</v>
      </c>
      <c r="W337" s="94"/>
    </row>
    <row r="338" spans="1:23" ht="12" hidden="1" customHeight="1">
      <c r="A338" s="120" t="s">
        <v>263</v>
      </c>
      <c r="B338" s="120" t="s">
        <v>211</v>
      </c>
      <c r="C338" s="120" t="s">
        <v>25</v>
      </c>
      <c r="D338" s="120" t="s">
        <v>26</v>
      </c>
      <c r="E338" s="120"/>
      <c r="F338" s="101">
        <v>45</v>
      </c>
      <c r="H338" s="178" t="s">
        <v>367</v>
      </c>
      <c r="I338" s="163" t="s">
        <v>327</v>
      </c>
      <c r="J338" s="160"/>
      <c r="K338" s="161">
        <v>17900</v>
      </c>
      <c r="L338" s="162">
        <v>100</v>
      </c>
      <c r="M338" s="162">
        <v>300</v>
      </c>
      <c r="N338" s="162">
        <v>900</v>
      </c>
      <c r="O338" s="162">
        <v>1400</v>
      </c>
      <c r="P338" s="162">
        <v>1700</v>
      </c>
      <c r="Q338" s="162">
        <v>3800</v>
      </c>
      <c r="R338" s="162">
        <v>4300</v>
      </c>
      <c r="S338" s="162">
        <v>3300</v>
      </c>
      <c r="T338" s="162">
        <v>1200</v>
      </c>
      <c r="U338" s="162">
        <v>900</v>
      </c>
      <c r="V338" s="162">
        <v>0</v>
      </c>
      <c r="W338" s="94"/>
    </row>
    <row r="339" spans="1:23" ht="12" hidden="1" customHeight="1">
      <c r="A339" s="120" t="s">
        <v>263</v>
      </c>
      <c r="B339" s="120" t="s">
        <v>211</v>
      </c>
      <c r="C339" s="120" t="s">
        <v>25</v>
      </c>
      <c r="D339" s="120" t="s">
        <v>26</v>
      </c>
      <c r="E339" s="120"/>
      <c r="F339" s="101">
        <v>46</v>
      </c>
      <c r="H339" s="178" t="s">
        <v>286</v>
      </c>
      <c r="I339" s="159" t="s">
        <v>326</v>
      </c>
      <c r="J339" s="160"/>
      <c r="K339" s="161">
        <v>51100</v>
      </c>
      <c r="L339" s="162">
        <v>300</v>
      </c>
      <c r="M339" s="162">
        <v>1000</v>
      </c>
      <c r="N339" s="162">
        <v>2300</v>
      </c>
      <c r="O339" s="162">
        <v>4700</v>
      </c>
      <c r="P339" s="162">
        <v>5300</v>
      </c>
      <c r="Q339" s="162">
        <v>11000</v>
      </c>
      <c r="R339" s="162">
        <v>12500</v>
      </c>
      <c r="S339" s="162">
        <v>9100</v>
      </c>
      <c r="T339" s="162">
        <v>2300</v>
      </c>
      <c r="U339" s="162">
        <v>2500</v>
      </c>
      <c r="V339" s="162">
        <v>100</v>
      </c>
      <c r="W339" s="94"/>
    </row>
    <row r="340" spans="1:23" ht="12" hidden="1" customHeight="1">
      <c r="A340" s="120" t="s">
        <v>263</v>
      </c>
      <c r="B340" s="120" t="s">
        <v>211</v>
      </c>
      <c r="C340" s="120" t="s">
        <v>25</v>
      </c>
      <c r="D340" s="120" t="s">
        <v>26</v>
      </c>
      <c r="E340" s="120"/>
      <c r="F340" s="101">
        <v>47</v>
      </c>
      <c r="H340" s="178" t="s">
        <v>284</v>
      </c>
      <c r="I340" s="159" t="s">
        <v>325</v>
      </c>
      <c r="J340" s="160"/>
      <c r="K340" s="161">
        <v>6400</v>
      </c>
      <c r="L340" s="162">
        <v>300</v>
      </c>
      <c r="M340" s="162">
        <v>700</v>
      </c>
      <c r="N340" s="162">
        <v>1200</v>
      </c>
      <c r="O340" s="162">
        <v>1100</v>
      </c>
      <c r="P340" s="162">
        <v>1100</v>
      </c>
      <c r="Q340" s="162">
        <v>800</v>
      </c>
      <c r="R340" s="162">
        <v>400</v>
      </c>
      <c r="S340" s="162">
        <v>400</v>
      </c>
      <c r="T340" s="162">
        <v>100</v>
      </c>
      <c r="U340" s="162">
        <v>100</v>
      </c>
      <c r="V340" s="162">
        <v>100</v>
      </c>
      <c r="W340" s="94"/>
    </row>
    <row r="341" spans="1:23" ht="12" hidden="1" customHeight="1">
      <c r="A341" s="120" t="s">
        <v>263</v>
      </c>
      <c r="B341" s="120" t="s">
        <v>211</v>
      </c>
      <c r="C341" s="120" t="s">
        <v>25</v>
      </c>
      <c r="D341" s="120" t="s">
        <v>26</v>
      </c>
      <c r="E341" s="120"/>
      <c r="F341" s="101">
        <v>48</v>
      </c>
      <c r="H341" s="178" t="s">
        <v>282</v>
      </c>
      <c r="I341" s="159" t="s">
        <v>341</v>
      </c>
      <c r="J341" s="160"/>
      <c r="K341" s="161">
        <v>18900</v>
      </c>
      <c r="L341" s="162">
        <v>100</v>
      </c>
      <c r="M341" s="162">
        <v>900</v>
      </c>
      <c r="N341" s="162">
        <v>2100</v>
      </c>
      <c r="O341" s="162">
        <v>2700</v>
      </c>
      <c r="P341" s="162">
        <v>3100</v>
      </c>
      <c r="Q341" s="162">
        <v>3700</v>
      </c>
      <c r="R341" s="162">
        <v>3200</v>
      </c>
      <c r="S341" s="162">
        <v>1700</v>
      </c>
      <c r="T341" s="162">
        <v>700</v>
      </c>
      <c r="U341" s="162">
        <v>700</v>
      </c>
      <c r="V341" s="285">
        <v>0</v>
      </c>
      <c r="W341" s="94"/>
    </row>
    <row r="342" spans="1:23" ht="12" hidden="1" customHeight="1">
      <c r="A342" s="120" t="s">
        <v>263</v>
      </c>
      <c r="B342" s="120" t="s">
        <v>211</v>
      </c>
      <c r="C342" s="120" t="s">
        <v>25</v>
      </c>
      <c r="D342" s="120" t="s">
        <v>26</v>
      </c>
      <c r="E342" s="120"/>
      <c r="F342" s="101">
        <v>49</v>
      </c>
      <c r="H342" s="178" t="s">
        <v>280</v>
      </c>
      <c r="I342" s="163" t="s">
        <v>279</v>
      </c>
      <c r="J342" s="160"/>
      <c r="K342" s="161">
        <v>3400</v>
      </c>
      <c r="L342" s="285">
        <v>0</v>
      </c>
      <c r="M342" s="162">
        <v>200</v>
      </c>
      <c r="N342" s="162">
        <v>200</v>
      </c>
      <c r="O342" s="162">
        <v>300</v>
      </c>
      <c r="P342" s="162">
        <v>300</v>
      </c>
      <c r="Q342" s="162">
        <v>400</v>
      </c>
      <c r="R342" s="162">
        <v>700</v>
      </c>
      <c r="S342" s="162">
        <v>800</v>
      </c>
      <c r="T342" s="162">
        <v>100</v>
      </c>
      <c r="U342" s="162">
        <v>300</v>
      </c>
      <c r="V342" s="162">
        <v>0</v>
      </c>
      <c r="W342" s="94"/>
    </row>
    <row r="343" spans="1:23" ht="12" hidden="1" customHeight="1">
      <c r="A343" s="120" t="s">
        <v>263</v>
      </c>
      <c r="B343" s="120" t="s">
        <v>211</v>
      </c>
      <c r="C343" s="120" t="s">
        <v>25</v>
      </c>
      <c r="D343" s="120" t="s">
        <v>26</v>
      </c>
      <c r="E343" s="120"/>
      <c r="F343" s="101">
        <v>50</v>
      </c>
      <c r="H343" s="178" t="s">
        <v>278</v>
      </c>
      <c r="I343" s="159" t="s">
        <v>324</v>
      </c>
      <c r="J343" s="160"/>
      <c r="K343" s="161">
        <v>8100</v>
      </c>
      <c r="L343" s="162">
        <v>0</v>
      </c>
      <c r="M343" s="162">
        <v>100</v>
      </c>
      <c r="N343" s="162">
        <v>400</v>
      </c>
      <c r="O343" s="162">
        <v>800</v>
      </c>
      <c r="P343" s="162">
        <v>900</v>
      </c>
      <c r="Q343" s="162">
        <v>1500</v>
      </c>
      <c r="R343" s="162">
        <v>1500</v>
      </c>
      <c r="S343" s="162">
        <v>1500</v>
      </c>
      <c r="T343" s="162">
        <v>700</v>
      </c>
      <c r="U343" s="162">
        <v>700</v>
      </c>
      <c r="V343" s="285">
        <v>0</v>
      </c>
      <c r="W343" s="94"/>
    </row>
    <row r="344" spans="1:23" ht="12" hidden="1" customHeight="1">
      <c r="A344" s="120" t="s">
        <v>263</v>
      </c>
      <c r="B344" s="120" t="s">
        <v>211</v>
      </c>
      <c r="C344" s="120" t="s">
        <v>25</v>
      </c>
      <c r="D344" s="120" t="s">
        <v>26</v>
      </c>
      <c r="E344" s="120"/>
      <c r="F344" s="101">
        <v>51</v>
      </c>
      <c r="H344" s="178" t="s">
        <v>276</v>
      </c>
      <c r="I344" s="159" t="s">
        <v>387</v>
      </c>
      <c r="J344" s="160"/>
      <c r="K344" s="161">
        <v>42000</v>
      </c>
      <c r="L344" s="162">
        <v>3700</v>
      </c>
      <c r="M344" s="162">
        <v>5600</v>
      </c>
      <c r="N344" s="162">
        <v>9500</v>
      </c>
      <c r="O344" s="162">
        <v>7500</v>
      </c>
      <c r="P344" s="162">
        <v>5200</v>
      </c>
      <c r="Q344" s="162">
        <v>5400</v>
      </c>
      <c r="R344" s="162">
        <v>3000</v>
      </c>
      <c r="S344" s="162">
        <v>1100</v>
      </c>
      <c r="T344" s="162">
        <v>500</v>
      </c>
      <c r="U344" s="162">
        <v>100</v>
      </c>
      <c r="V344" s="162">
        <v>500</v>
      </c>
      <c r="W344" s="94"/>
    </row>
    <row r="345" spans="1:23" ht="12" hidden="1" customHeight="1">
      <c r="A345" s="120" t="s">
        <v>263</v>
      </c>
      <c r="B345" s="120" t="s">
        <v>211</v>
      </c>
      <c r="C345" s="120" t="s">
        <v>25</v>
      </c>
      <c r="D345" s="120" t="s">
        <v>26</v>
      </c>
      <c r="E345" s="120"/>
      <c r="F345" s="101">
        <v>52</v>
      </c>
      <c r="H345" s="178" t="s">
        <v>274</v>
      </c>
      <c r="I345" s="159" t="s">
        <v>340</v>
      </c>
      <c r="J345" s="160"/>
      <c r="K345" s="161">
        <v>30200</v>
      </c>
      <c r="L345" s="162">
        <v>1000</v>
      </c>
      <c r="M345" s="162">
        <v>3500</v>
      </c>
      <c r="N345" s="162">
        <v>5900</v>
      </c>
      <c r="O345" s="162">
        <v>4100</v>
      </c>
      <c r="P345" s="162">
        <v>3900</v>
      </c>
      <c r="Q345" s="162">
        <v>4400</v>
      </c>
      <c r="R345" s="162">
        <v>4400</v>
      </c>
      <c r="S345" s="162">
        <v>1800</v>
      </c>
      <c r="T345" s="162">
        <v>500</v>
      </c>
      <c r="U345" s="162">
        <v>400</v>
      </c>
      <c r="V345" s="162">
        <v>300</v>
      </c>
      <c r="W345" s="94"/>
    </row>
    <row r="346" spans="1:23" ht="12" hidden="1" customHeight="1">
      <c r="A346" s="120" t="s">
        <v>263</v>
      </c>
      <c r="B346" s="120" t="s">
        <v>211</v>
      </c>
      <c r="C346" s="120" t="s">
        <v>25</v>
      </c>
      <c r="D346" s="120" t="s">
        <v>26</v>
      </c>
      <c r="E346" s="120"/>
      <c r="F346" s="101">
        <v>53</v>
      </c>
      <c r="H346" s="178" t="s">
        <v>272</v>
      </c>
      <c r="I346" s="159" t="s">
        <v>372</v>
      </c>
      <c r="J346" s="160"/>
      <c r="K346" s="161">
        <v>52300</v>
      </c>
      <c r="L346" s="162">
        <v>2100</v>
      </c>
      <c r="M346" s="162">
        <v>4300</v>
      </c>
      <c r="N346" s="162">
        <v>7700</v>
      </c>
      <c r="O346" s="162">
        <v>8100</v>
      </c>
      <c r="P346" s="162">
        <v>7900</v>
      </c>
      <c r="Q346" s="162">
        <v>9900</v>
      </c>
      <c r="R346" s="162">
        <v>7700</v>
      </c>
      <c r="S346" s="162">
        <v>3400</v>
      </c>
      <c r="T346" s="162">
        <v>700</v>
      </c>
      <c r="U346" s="162">
        <v>400</v>
      </c>
      <c r="V346" s="162">
        <v>100</v>
      </c>
      <c r="W346" s="94"/>
    </row>
    <row r="347" spans="1:23" ht="12" hidden="1" customHeight="1">
      <c r="A347" s="120" t="s">
        <v>263</v>
      </c>
      <c r="B347" s="120" t="s">
        <v>211</v>
      </c>
      <c r="C347" s="120" t="s">
        <v>25</v>
      </c>
      <c r="D347" s="120" t="s">
        <v>26</v>
      </c>
      <c r="E347" s="120"/>
      <c r="F347" s="101">
        <v>54</v>
      </c>
      <c r="H347" s="178" t="s">
        <v>270</v>
      </c>
      <c r="I347" s="159" t="s">
        <v>354</v>
      </c>
      <c r="J347" s="160"/>
      <c r="K347" s="161">
        <v>2248900</v>
      </c>
      <c r="L347" s="162">
        <v>150800</v>
      </c>
      <c r="M347" s="162">
        <v>334400</v>
      </c>
      <c r="N347" s="162">
        <v>387100</v>
      </c>
      <c r="O347" s="162">
        <v>303000</v>
      </c>
      <c r="P347" s="162">
        <v>225000</v>
      </c>
      <c r="Q347" s="162">
        <v>244600</v>
      </c>
      <c r="R347" s="162">
        <v>143600</v>
      </c>
      <c r="S347" s="162">
        <v>59200</v>
      </c>
      <c r="T347" s="162">
        <v>11800</v>
      </c>
      <c r="U347" s="162">
        <v>7300</v>
      </c>
      <c r="V347" s="162">
        <v>382200</v>
      </c>
      <c r="W347" s="94"/>
    </row>
    <row r="348" spans="1:23" ht="12" hidden="1" customHeight="1">
      <c r="F348" s="235"/>
      <c r="H348" s="178" t="s">
        <v>382</v>
      </c>
      <c r="I348" s="159" t="s">
        <v>264</v>
      </c>
      <c r="J348" s="160"/>
      <c r="K348" s="286"/>
      <c r="L348" s="285"/>
      <c r="M348" s="285"/>
      <c r="N348" s="285"/>
      <c r="O348" s="285"/>
      <c r="P348" s="285"/>
      <c r="Q348" s="285"/>
      <c r="R348" s="285"/>
      <c r="S348" s="285"/>
      <c r="T348" s="285"/>
      <c r="U348" s="285"/>
      <c r="V348" s="285"/>
      <c r="W348" s="94"/>
    </row>
    <row r="349" spans="1:23" ht="12" hidden="1" customHeight="1">
      <c r="A349" s="120" t="s">
        <v>263</v>
      </c>
      <c r="B349" s="120" t="s">
        <v>211</v>
      </c>
      <c r="C349" s="120" t="s">
        <v>25</v>
      </c>
      <c r="D349" s="120" t="s">
        <v>26</v>
      </c>
      <c r="E349" s="120"/>
      <c r="F349" s="101">
        <v>55</v>
      </c>
      <c r="H349" s="178" t="s">
        <v>267</v>
      </c>
      <c r="I349" s="163" t="s">
        <v>321</v>
      </c>
      <c r="J349" s="160"/>
      <c r="K349" s="161">
        <v>304800</v>
      </c>
      <c r="L349" s="162">
        <v>9000</v>
      </c>
      <c r="M349" s="162">
        <v>44900</v>
      </c>
      <c r="N349" s="162">
        <v>74100</v>
      </c>
      <c r="O349" s="162">
        <v>64300</v>
      </c>
      <c r="P349" s="162">
        <v>40900</v>
      </c>
      <c r="Q349" s="162">
        <v>35000</v>
      </c>
      <c r="R349" s="162">
        <v>18700</v>
      </c>
      <c r="S349" s="162">
        <v>9800</v>
      </c>
      <c r="T349" s="162">
        <v>3400</v>
      </c>
      <c r="U349" s="162">
        <v>4300</v>
      </c>
      <c r="V349" s="162">
        <v>500</v>
      </c>
      <c r="W349" s="94"/>
    </row>
    <row r="350" spans="1:23" ht="12" hidden="1" customHeight="1">
      <c r="F350" s="235"/>
      <c r="H350" s="178" t="s">
        <v>265</v>
      </c>
      <c r="I350" s="159" t="s">
        <v>268</v>
      </c>
      <c r="J350" s="160"/>
      <c r="K350" s="286"/>
      <c r="L350" s="285"/>
      <c r="M350" s="285"/>
      <c r="N350" s="285"/>
      <c r="O350" s="285"/>
      <c r="P350" s="285"/>
      <c r="Q350" s="285"/>
      <c r="R350" s="285"/>
      <c r="S350" s="285"/>
      <c r="T350" s="285"/>
      <c r="U350" s="285"/>
      <c r="V350" s="285"/>
      <c r="W350" s="94"/>
    </row>
    <row r="351" spans="1:23" ht="12" hidden="1" customHeight="1">
      <c r="A351" s="120" t="s">
        <v>263</v>
      </c>
      <c r="B351" s="120" t="s">
        <v>211</v>
      </c>
      <c r="C351" s="120" t="s">
        <v>25</v>
      </c>
      <c r="D351" s="120" t="s">
        <v>26</v>
      </c>
      <c r="E351" s="120"/>
      <c r="F351" s="101">
        <v>56</v>
      </c>
      <c r="H351" s="178" t="s">
        <v>262</v>
      </c>
      <c r="I351" s="159" t="s">
        <v>319</v>
      </c>
      <c r="J351" s="160"/>
      <c r="K351" s="161">
        <v>1408900</v>
      </c>
      <c r="L351" s="162">
        <v>87900</v>
      </c>
      <c r="M351" s="162">
        <v>275500</v>
      </c>
      <c r="N351" s="162">
        <v>321600</v>
      </c>
      <c r="O351" s="162">
        <v>214600</v>
      </c>
      <c r="P351" s="162">
        <v>148400</v>
      </c>
      <c r="Q351" s="162">
        <v>158200</v>
      </c>
      <c r="R351" s="162">
        <v>106700</v>
      </c>
      <c r="S351" s="162">
        <v>57400</v>
      </c>
      <c r="T351" s="162">
        <v>17200</v>
      </c>
      <c r="U351" s="162">
        <v>18100</v>
      </c>
      <c r="V351" s="162">
        <v>3300</v>
      </c>
      <c r="W351" s="94"/>
    </row>
    <row r="352" spans="1:23" ht="12" hidden="1" customHeight="1">
      <c r="A352" s="120" t="s">
        <v>263</v>
      </c>
      <c r="B352" s="120" t="s">
        <v>211</v>
      </c>
      <c r="C352" s="120" t="s">
        <v>25</v>
      </c>
      <c r="D352" s="120" t="s">
        <v>26</v>
      </c>
      <c r="E352" s="120"/>
      <c r="F352" s="101">
        <v>57</v>
      </c>
      <c r="H352" s="178" t="s">
        <v>386</v>
      </c>
      <c r="I352" s="159" t="s">
        <v>385</v>
      </c>
      <c r="J352" s="160" t="s">
        <v>316</v>
      </c>
      <c r="K352" s="161">
        <v>1988200</v>
      </c>
      <c r="L352" s="162">
        <v>61900</v>
      </c>
      <c r="M352" s="162">
        <v>144300</v>
      </c>
      <c r="N352" s="162">
        <v>254500</v>
      </c>
      <c r="O352" s="162">
        <v>237500</v>
      </c>
      <c r="P352" s="162">
        <v>228000</v>
      </c>
      <c r="Q352" s="162">
        <v>339300</v>
      </c>
      <c r="R352" s="162">
        <v>323000</v>
      </c>
      <c r="S352" s="162">
        <v>218600</v>
      </c>
      <c r="T352" s="162">
        <v>60200</v>
      </c>
      <c r="U352" s="162">
        <v>46800</v>
      </c>
      <c r="V352" s="162">
        <v>74000</v>
      </c>
      <c r="W352" s="94"/>
    </row>
    <row r="353" spans="1:23" ht="12" hidden="1" customHeight="1">
      <c r="A353" s="120" t="s">
        <v>263</v>
      </c>
      <c r="B353" s="120" t="s">
        <v>211</v>
      </c>
      <c r="C353" s="120" t="s">
        <v>25</v>
      </c>
      <c r="D353" s="120" t="s">
        <v>26</v>
      </c>
      <c r="E353" s="120"/>
      <c r="F353" s="101">
        <v>58</v>
      </c>
      <c r="H353" s="178" t="s">
        <v>315</v>
      </c>
      <c r="I353" s="159" t="s">
        <v>314</v>
      </c>
      <c r="J353" s="160"/>
      <c r="K353" s="161">
        <v>1314500</v>
      </c>
      <c r="L353" s="162">
        <v>18800</v>
      </c>
      <c r="M353" s="162">
        <v>57000</v>
      </c>
      <c r="N353" s="162">
        <v>131600</v>
      </c>
      <c r="O353" s="162">
        <v>154500</v>
      </c>
      <c r="P353" s="162">
        <v>160500</v>
      </c>
      <c r="Q353" s="162">
        <v>250800</v>
      </c>
      <c r="R353" s="162">
        <v>256600</v>
      </c>
      <c r="S353" s="162">
        <v>183500</v>
      </c>
      <c r="T353" s="162">
        <v>52700</v>
      </c>
      <c r="U353" s="162">
        <v>41100</v>
      </c>
      <c r="V353" s="162">
        <v>7500</v>
      </c>
      <c r="W353" s="94"/>
    </row>
    <row r="354" spans="1:23" ht="12" hidden="1" customHeight="1">
      <c r="A354" s="120" t="s">
        <v>263</v>
      </c>
      <c r="B354" s="120" t="s">
        <v>211</v>
      </c>
      <c r="C354" s="120" t="s">
        <v>25</v>
      </c>
      <c r="D354" s="120" t="s">
        <v>26</v>
      </c>
      <c r="E354" s="120"/>
      <c r="F354" s="101">
        <v>59</v>
      </c>
      <c r="H354" s="178" t="s">
        <v>313</v>
      </c>
      <c r="I354" s="159" t="s">
        <v>336</v>
      </c>
      <c r="J354" s="160"/>
      <c r="K354" s="161">
        <v>1158100</v>
      </c>
      <c r="L354" s="162">
        <v>16300</v>
      </c>
      <c r="M354" s="162">
        <v>50000</v>
      </c>
      <c r="N354" s="162">
        <v>116800</v>
      </c>
      <c r="O354" s="162">
        <v>136700</v>
      </c>
      <c r="P354" s="162">
        <v>141000</v>
      </c>
      <c r="Q354" s="162">
        <v>220200</v>
      </c>
      <c r="R354" s="162">
        <v>226300</v>
      </c>
      <c r="S354" s="162">
        <v>162500</v>
      </c>
      <c r="T354" s="162">
        <v>46000</v>
      </c>
      <c r="U354" s="162">
        <v>35300</v>
      </c>
      <c r="V354" s="162">
        <v>7200</v>
      </c>
      <c r="W354" s="94"/>
    </row>
    <row r="355" spans="1:23" ht="12" hidden="1" customHeight="1">
      <c r="A355" s="120" t="s">
        <v>263</v>
      </c>
      <c r="B355" s="120" t="s">
        <v>211</v>
      </c>
      <c r="C355" s="120" t="s">
        <v>25</v>
      </c>
      <c r="D355" s="120" t="s">
        <v>26</v>
      </c>
      <c r="E355" s="120"/>
      <c r="F355" s="101">
        <v>60</v>
      </c>
      <c r="H355" s="178" t="s">
        <v>311</v>
      </c>
      <c r="I355" s="163" t="s">
        <v>335</v>
      </c>
      <c r="J355" s="160"/>
      <c r="K355" s="161">
        <v>428400</v>
      </c>
      <c r="L355" s="162">
        <v>7300</v>
      </c>
      <c r="M355" s="162">
        <v>25200</v>
      </c>
      <c r="N355" s="162">
        <v>60000</v>
      </c>
      <c r="O355" s="162">
        <v>69100</v>
      </c>
      <c r="P355" s="162">
        <v>57100</v>
      </c>
      <c r="Q355" s="162">
        <v>73400</v>
      </c>
      <c r="R355" s="162">
        <v>65300</v>
      </c>
      <c r="S355" s="162">
        <v>43100</v>
      </c>
      <c r="T355" s="162">
        <v>12900</v>
      </c>
      <c r="U355" s="162">
        <v>11100</v>
      </c>
      <c r="V355" s="162">
        <v>4100</v>
      </c>
      <c r="W355" s="94"/>
    </row>
    <row r="356" spans="1:23" ht="12" hidden="1" customHeight="1">
      <c r="A356" s="120" t="s">
        <v>263</v>
      </c>
      <c r="B356" s="120" t="s">
        <v>211</v>
      </c>
      <c r="C356" s="120" t="s">
        <v>25</v>
      </c>
      <c r="D356" s="120" t="s">
        <v>26</v>
      </c>
      <c r="E356" s="120"/>
      <c r="F356" s="101">
        <v>61</v>
      </c>
      <c r="H356" s="178" t="s">
        <v>309</v>
      </c>
      <c r="I356" s="159" t="s">
        <v>377</v>
      </c>
      <c r="J356" s="160"/>
      <c r="K356" s="161">
        <v>569100</v>
      </c>
      <c r="L356" s="162">
        <v>3300</v>
      </c>
      <c r="M356" s="162">
        <v>10600</v>
      </c>
      <c r="N356" s="162">
        <v>30700</v>
      </c>
      <c r="O356" s="162">
        <v>44200</v>
      </c>
      <c r="P356" s="162">
        <v>62400</v>
      </c>
      <c r="Q356" s="162">
        <v>117200</v>
      </c>
      <c r="R356" s="162">
        <v>137700</v>
      </c>
      <c r="S356" s="162">
        <v>108100</v>
      </c>
      <c r="T356" s="162">
        <v>30600</v>
      </c>
      <c r="U356" s="162">
        <v>22200</v>
      </c>
      <c r="V356" s="162">
        <v>2100</v>
      </c>
      <c r="W356" s="94"/>
    </row>
    <row r="357" spans="1:23" ht="12" hidden="1" customHeight="1">
      <c r="A357" s="120" t="s">
        <v>263</v>
      </c>
      <c r="B357" s="120" t="s">
        <v>211</v>
      </c>
      <c r="C357" s="120" t="s">
        <v>25</v>
      </c>
      <c r="D357" s="120" t="s">
        <v>26</v>
      </c>
      <c r="E357" s="120"/>
      <c r="F357" s="101">
        <v>62</v>
      </c>
      <c r="H357" s="178" t="s">
        <v>307</v>
      </c>
      <c r="I357" s="159" t="s">
        <v>333</v>
      </c>
      <c r="J357" s="160"/>
      <c r="K357" s="161">
        <v>562800</v>
      </c>
      <c r="L357" s="162">
        <v>3300</v>
      </c>
      <c r="M357" s="162">
        <v>10500</v>
      </c>
      <c r="N357" s="162">
        <v>30300</v>
      </c>
      <c r="O357" s="162">
        <v>43500</v>
      </c>
      <c r="P357" s="162">
        <v>61000</v>
      </c>
      <c r="Q357" s="162">
        <v>115400</v>
      </c>
      <c r="R357" s="162">
        <v>136400</v>
      </c>
      <c r="S357" s="162">
        <v>107800</v>
      </c>
      <c r="T357" s="162">
        <v>30400</v>
      </c>
      <c r="U357" s="162">
        <v>22100</v>
      </c>
      <c r="V357" s="162">
        <v>2100</v>
      </c>
      <c r="W357" s="94"/>
    </row>
    <row r="358" spans="1:23" ht="12" hidden="1" customHeight="1">
      <c r="A358" s="120" t="s">
        <v>263</v>
      </c>
      <c r="B358" s="120" t="s">
        <v>211</v>
      </c>
      <c r="C358" s="120" t="s">
        <v>25</v>
      </c>
      <c r="D358" s="120" t="s">
        <v>26</v>
      </c>
      <c r="E358" s="120"/>
      <c r="F358" s="101">
        <v>63</v>
      </c>
      <c r="H358" s="178" t="s">
        <v>296</v>
      </c>
      <c r="I358" s="159" t="s">
        <v>295</v>
      </c>
      <c r="J358" s="160"/>
      <c r="K358" s="161">
        <v>6400</v>
      </c>
      <c r="L358" s="162">
        <v>0</v>
      </c>
      <c r="M358" s="162">
        <v>100</v>
      </c>
      <c r="N358" s="162">
        <v>400</v>
      </c>
      <c r="O358" s="162">
        <v>700</v>
      </c>
      <c r="P358" s="162">
        <v>1400</v>
      </c>
      <c r="Q358" s="162">
        <v>1800</v>
      </c>
      <c r="R358" s="162">
        <v>1300</v>
      </c>
      <c r="S358" s="162">
        <v>400</v>
      </c>
      <c r="T358" s="162">
        <v>100</v>
      </c>
      <c r="U358" s="162">
        <v>0</v>
      </c>
      <c r="V358" s="162">
        <v>0</v>
      </c>
      <c r="W358" s="94"/>
    </row>
    <row r="359" spans="1:23" ht="12" hidden="1" customHeight="1">
      <c r="A359" s="120" t="s">
        <v>263</v>
      </c>
      <c r="B359" s="120" t="s">
        <v>211</v>
      </c>
      <c r="C359" s="120" t="s">
        <v>25</v>
      </c>
      <c r="D359" s="120" t="s">
        <v>26</v>
      </c>
      <c r="E359" s="120"/>
      <c r="F359" s="101">
        <v>64</v>
      </c>
      <c r="H359" s="178" t="s">
        <v>304</v>
      </c>
      <c r="I359" s="159" t="s">
        <v>347</v>
      </c>
      <c r="J359" s="160"/>
      <c r="K359" s="161">
        <v>28300</v>
      </c>
      <c r="L359" s="162">
        <v>800</v>
      </c>
      <c r="M359" s="162">
        <v>1900</v>
      </c>
      <c r="N359" s="162">
        <v>4500</v>
      </c>
      <c r="O359" s="162">
        <v>3600</v>
      </c>
      <c r="P359" s="162">
        <v>3400</v>
      </c>
      <c r="Q359" s="162">
        <v>6000</v>
      </c>
      <c r="R359" s="162">
        <v>4300</v>
      </c>
      <c r="S359" s="162">
        <v>2500</v>
      </c>
      <c r="T359" s="162">
        <v>500</v>
      </c>
      <c r="U359" s="162">
        <v>600</v>
      </c>
      <c r="V359" s="162">
        <v>300</v>
      </c>
      <c r="W359" s="94"/>
    </row>
    <row r="360" spans="1:23" ht="12" hidden="1" customHeight="1">
      <c r="A360" s="120" t="s">
        <v>263</v>
      </c>
      <c r="B360" s="120" t="s">
        <v>211</v>
      </c>
      <c r="C360" s="120" t="s">
        <v>25</v>
      </c>
      <c r="D360" s="120" t="s">
        <v>26</v>
      </c>
      <c r="E360" s="120"/>
      <c r="F360" s="101">
        <v>65</v>
      </c>
      <c r="H360" s="178" t="s">
        <v>302</v>
      </c>
      <c r="I360" s="159" t="s">
        <v>301</v>
      </c>
      <c r="J360" s="160"/>
      <c r="K360" s="161">
        <v>25500</v>
      </c>
      <c r="L360" s="162">
        <v>600</v>
      </c>
      <c r="M360" s="162">
        <v>1600</v>
      </c>
      <c r="N360" s="162">
        <v>4300</v>
      </c>
      <c r="O360" s="162">
        <v>3300</v>
      </c>
      <c r="P360" s="162">
        <v>3000</v>
      </c>
      <c r="Q360" s="162">
        <v>5500</v>
      </c>
      <c r="R360" s="162">
        <v>3600</v>
      </c>
      <c r="S360" s="162">
        <v>2300</v>
      </c>
      <c r="T360" s="162">
        <v>500</v>
      </c>
      <c r="U360" s="162">
        <v>500</v>
      </c>
      <c r="V360" s="162">
        <v>300</v>
      </c>
      <c r="W360" s="94"/>
    </row>
    <row r="361" spans="1:23" ht="12" hidden="1" customHeight="1">
      <c r="A361" s="120" t="s">
        <v>263</v>
      </c>
      <c r="B361" s="120" t="s">
        <v>211</v>
      </c>
      <c r="C361" s="120" t="s">
        <v>25</v>
      </c>
      <c r="D361" s="120" t="s">
        <v>26</v>
      </c>
      <c r="E361" s="120"/>
      <c r="F361" s="101">
        <v>66</v>
      </c>
      <c r="H361" s="178" t="s">
        <v>296</v>
      </c>
      <c r="I361" s="159" t="s">
        <v>305</v>
      </c>
      <c r="J361" s="160"/>
      <c r="K361" s="161">
        <v>2900</v>
      </c>
      <c r="L361" s="162">
        <v>200</v>
      </c>
      <c r="M361" s="162">
        <v>300</v>
      </c>
      <c r="N361" s="162">
        <v>200</v>
      </c>
      <c r="O361" s="162">
        <v>300</v>
      </c>
      <c r="P361" s="162">
        <v>400</v>
      </c>
      <c r="Q361" s="162">
        <v>500</v>
      </c>
      <c r="R361" s="162">
        <v>600</v>
      </c>
      <c r="S361" s="162">
        <v>200</v>
      </c>
      <c r="T361" s="162">
        <v>0</v>
      </c>
      <c r="U361" s="162">
        <v>100</v>
      </c>
      <c r="V361" s="162">
        <v>0</v>
      </c>
      <c r="W361" s="94"/>
    </row>
    <row r="362" spans="1:23" ht="12" hidden="1" customHeight="1">
      <c r="A362" s="120" t="s">
        <v>263</v>
      </c>
      <c r="B362" s="120" t="s">
        <v>211</v>
      </c>
      <c r="C362" s="120" t="s">
        <v>25</v>
      </c>
      <c r="D362" s="120" t="s">
        <v>26</v>
      </c>
      <c r="E362" s="120"/>
      <c r="F362" s="101">
        <v>67</v>
      </c>
      <c r="H362" s="178" t="s">
        <v>300</v>
      </c>
      <c r="I362" s="159" t="s">
        <v>368</v>
      </c>
      <c r="J362" s="160"/>
      <c r="K362" s="161">
        <v>132200</v>
      </c>
      <c r="L362" s="162">
        <v>4900</v>
      </c>
      <c r="M362" s="162">
        <v>12300</v>
      </c>
      <c r="N362" s="162">
        <v>21500</v>
      </c>
      <c r="O362" s="162">
        <v>19800</v>
      </c>
      <c r="P362" s="162">
        <v>18100</v>
      </c>
      <c r="Q362" s="162">
        <v>23600</v>
      </c>
      <c r="R362" s="162">
        <v>19000</v>
      </c>
      <c r="S362" s="162">
        <v>8700</v>
      </c>
      <c r="T362" s="162">
        <v>2100</v>
      </c>
      <c r="U362" s="162">
        <v>1400</v>
      </c>
      <c r="V362" s="162">
        <v>700</v>
      </c>
      <c r="W362" s="94"/>
    </row>
    <row r="363" spans="1:23" ht="12" hidden="1" customHeight="1">
      <c r="A363" s="120" t="s">
        <v>263</v>
      </c>
      <c r="B363" s="120" t="s">
        <v>211</v>
      </c>
      <c r="C363" s="120" t="s">
        <v>25</v>
      </c>
      <c r="D363" s="120" t="s">
        <v>26</v>
      </c>
      <c r="E363" s="120"/>
      <c r="F363" s="101">
        <v>68</v>
      </c>
      <c r="H363" s="178" t="s">
        <v>298</v>
      </c>
      <c r="I363" s="159" t="s">
        <v>297</v>
      </c>
      <c r="J363" s="160"/>
      <c r="K363" s="161">
        <v>90300</v>
      </c>
      <c r="L363" s="162">
        <v>3600</v>
      </c>
      <c r="M363" s="162">
        <v>9800</v>
      </c>
      <c r="N363" s="162">
        <v>16100</v>
      </c>
      <c r="O363" s="162">
        <v>13700</v>
      </c>
      <c r="P363" s="162">
        <v>12000</v>
      </c>
      <c r="Q363" s="162">
        <v>14800</v>
      </c>
      <c r="R363" s="162">
        <v>11800</v>
      </c>
      <c r="S363" s="162">
        <v>5600</v>
      </c>
      <c r="T363" s="162">
        <v>1500</v>
      </c>
      <c r="U363" s="162">
        <v>1100</v>
      </c>
      <c r="V363" s="162">
        <v>300</v>
      </c>
      <c r="W363" s="94"/>
    </row>
    <row r="364" spans="1:23" ht="12" hidden="1" customHeight="1">
      <c r="A364" s="120" t="s">
        <v>263</v>
      </c>
      <c r="B364" s="120" t="s">
        <v>211</v>
      </c>
      <c r="C364" s="120" t="s">
        <v>25</v>
      </c>
      <c r="D364" s="120" t="s">
        <v>26</v>
      </c>
      <c r="E364" s="120"/>
      <c r="F364" s="101">
        <v>69</v>
      </c>
      <c r="H364" s="178" t="s">
        <v>296</v>
      </c>
      <c r="I364" s="159" t="s">
        <v>375</v>
      </c>
      <c r="J364" s="160"/>
      <c r="K364" s="161">
        <v>41900</v>
      </c>
      <c r="L364" s="162">
        <v>1200</v>
      </c>
      <c r="M364" s="162">
        <v>2500</v>
      </c>
      <c r="N364" s="162">
        <v>5400</v>
      </c>
      <c r="O364" s="162">
        <v>6100</v>
      </c>
      <c r="P364" s="162">
        <v>6100</v>
      </c>
      <c r="Q364" s="162">
        <v>8800</v>
      </c>
      <c r="R364" s="162">
        <v>7200</v>
      </c>
      <c r="S364" s="162">
        <v>3100</v>
      </c>
      <c r="T364" s="162">
        <v>500</v>
      </c>
      <c r="U364" s="162">
        <v>400</v>
      </c>
      <c r="V364" s="162">
        <v>500</v>
      </c>
      <c r="W364" s="94"/>
    </row>
    <row r="365" spans="1:23" ht="12" hidden="1" customHeight="1">
      <c r="A365" s="120" t="s">
        <v>263</v>
      </c>
      <c r="B365" s="120" t="s">
        <v>211</v>
      </c>
      <c r="C365" s="120" t="s">
        <v>25</v>
      </c>
      <c r="D365" s="120" t="s">
        <v>26</v>
      </c>
      <c r="E365" s="120"/>
      <c r="F365" s="101">
        <v>70</v>
      </c>
      <c r="H365" s="178" t="s">
        <v>294</v>
      </c>
      <c r="I365" s="159" t="s">
        <v>384</v>
      </c>
      <c r="J365" s="160"/>
      <c r="K365" s="161">
        <v>156300</v>
      </c>
      <c r="L365" s="162">
        <v>2500</v>
      </c>
      <c r="M365" s="162">
        <v>7000</v>
      </c>
      <c r="N365" s="162">
        <v>14900</v>
      </c>
      <c r="O365" s="162">
        <v>17800</v>
      </c>
      <c r="P365" s="162">
        <v>19500</v>
      </c>
      <c r="Q365" s="162">
        <v>30500</v>
      </c>
      <c r="R365" s="162">
        <v>30300</v>
      </c>
      <c r="S365" s="162">
        <v>21000</v>
      </c>
      <c r="T365" s="162">
        <v>6700</v>
      </c>
      <c r="U365" s="162">
        <v>5800</v>
      </c>
      <c r="V365" s="162">
        <v>300</v>
      </c>
      <c r="W365" s="94"/>
    </row>
    <row r="366" spans="1:23" ht="12" hidden="1" customHeight="1">
      <c r="A366" s="120" t="s">
        <v>263</v>
      </c>
      <c r="B366" s="120" t="s">
        <v>211</v>
      </c>
      <c r="C366" s="120" t="s">
        <v>25</v>
      </c>
      <c r="D366" s="120" t="s">
        <v>26</v>
      </c>
      <c r="E366" s="120"/>
      <c r="F366" s="101">
        <v>71</v>
      </c>
      <c r="H366" s="178" t="s">
        <v>292</v>
      </c>
      <c r="I366" s="159" t="s">
        <v>383</v>
      </c>
      <c r="J366" s="160"/>
      <c r="K366" s="161">
        <v>5000</v>
      </c>
      <c r="L366" s="162">
        <v>100</v>
      </c>
      <c r="M366" s="162">
        <v>100</v>
      </c>
      <c r="N366" s="162">
        <v>500</v>
      </c>
      <c r="O366" s="162">
        <v>300</v>
      </c>
      <c r="P366" s="162">
        <v>500</v>
      </c>
      <c r="Q366" s="162">
        <v>900</v>
      </c>
      <c r="R366" s="162">
        <v>1000</v>
      </c>
      <c r="S366" s="162">
        <v>1100</v>
      </c>
      <c r="T366" s="162">
        <v>400</v>
      </c>
      <c r="U366" s="162">
        <v>200</v>
      </c>
      <c r="V366" s="285">
        <v>0</v>
      </c>
      <c r="W366" s="94"/>
    </row>
    <row r="367" spans="1:23" ht="12" hidden="1" customHeight="1">
      <c r="A367" s="120" t="s">
        <v>263</v>
      </c>
      <c r="B367" s="120" t="s">
        <v>211</v>
      </c>
      <c r="C367" s="120" t="s">
        <v>25</v>
      </c>
      <c r="D367" s="120" t="s">
        <v>26</v>
      </c>
      <c r="E367" s="120"/>
      <c r="F367" s="101">
        <v>72</v>
      </c>
      <c r="H367" s="178" t="s">
        <v>290</v>
      </c>
      <c r="I367" s="159" t="s">
        <v>344</v>
      </c>
      <c r="J367" s="160"/>
      <c r="K367" s="161">
        <v>19300</v>
      </c>
      <c r="L367" s="162">
        <v>100</v>
      </c>
      <c r="M367" s="162">
        <v>600</v>
      </c>
      <c r="N367" s="162">
        <v>1900</v>
      </c>
      <c r="O367" s="162">
        <v>2600</v>
      </c>
      <c r="P367" s="162">
        <v>2900</v>
      </c>
      <c r="Q367" s="162">
        <v>4300</v>
      </c>
      <c r="R367" s="162">
        <v>3800</v>
      </c>
      <c r="S367" s="162">
        <v>2100</v>
      </c>
      <c r="T367" s="162">
        <v>600</v>
      </c>
      <c r="U367" s="162">
        <v>400</v>
      </c>
      <c r="V367" s="162">
        <v>100</v>
      </c>
      <c r="W367" s="94"/>
    </row>
    <row r="368" spans="1:23" ht="12" hidden="1" customHeight="1">
      <c r="A368" s="120" t="s">
        <v>263</v>
      </c>
      <c r="B368" s="120" t="s">
        <v>211</v>
      </c>
      <c r="C368" s="120" t="s">
        <v>25</v>
      </c>
      <c r="D368" s="120" t="s">
        <v>26</v>
      </c>
      <c r="E368" s="120"/>
      <c r="F368" s="101">
        <v>73</v>
      </c>
      <c r="H368" s="178" t="s">
        <v>328</v>
      </c>
      <c r="I368" s="163" t="s">
        <v>327</v>
      </c>
      <c r="J368" s="160"/>
      <c r="K368" s="161">
        <v>16900</v>
      </c>
      <c r="L368" s="162">
        <v>100</v>
      </c>
      <c r="M368" s="162">
        <v>200</v>
      </c>
      <c r="N368" s="162">
        <v>700</v>
      </c>
      <c r="O368" s="162">
        <v>1200</v>
      </c>
      <c r="P368" s="162">
        <v>1600</v>
      </c>
      <c r="Q368" s="162">
        <v>3600</v>
      </c>
      <c r="R368" s="162">
        <v>4300</v>
      </c>
      <c r="S368" s="162">
        <v>3200</v>
      </c>
      <c r="T368" s="162">
        <v>1200</v>
      </c>
      <c r="U368" s="162">
        <v>900</v>
      </c>
      <c r="V368" s="285">
        <v>0</v>
      </c>
      <c r="W368" s="94"/>
    </row>
    <row r="369" spans="1:23" ht="12" hidden="1" customHeight="1">
      <c r="A369" s="120" t="s">
        <v>263</v>
      </c>
      <c r="B369" s="120" t="s">
        <v>211</v>
      </c>
      <c r="C369" s="120" t="s">
        <v>25</v>
      </c>
      <c r="D369" s="120" t="s">
        <v>26</v>
      </c>
      <c r="E369" s="120"/>
      <c r="F369" s="101">
        <v>74</v>
      </c>
      <c r="H369" s="178" t="s">
        <v>286</v>
      </c>
      <c r="I369" s="159" t="s">
        <v>326</v>
      </c>
      <c r="J369" s="160"/>
      <c r="K369" s="161">
        <v>45200</v>
      </c>
      <c r="L369" s="162">
        <v>300</v>
      </c>
      <c r="M369" s="162">
        <v>900</v>
      </c>
      <c r="N369" s="162">
        <v>1800</v>
      </c>
      <c r="O369" s="162">
        <v>4000</v>
      </c>
      <c r="P369" s="162">
        <v>4600</v>
      </c>
      <c r="Q369" s="162">
        <v>9700</v>
      </c>
      <c r="R369" s="162">
        <v>11300</v>
      </c>
      <c r="S369" s="162">
        <v>8300</v>
      </c>
      <c r="T369" s="162">
        <v>2100</v>
      </c>
      <c r="U369" s="162">
        <v>2300</v>
      </c>
      <c r="V369" s="285">
        <v>0</v>
      </c>
      <c r="W369" s="94"/>
    </row>
    <row r="370" spans="1:23" ht="12" hidden="1" customHeight="1">
      <c r="A370" s="120" t="s">
        <v>263</v>
      </c>
      <c r="B370" s="120" t="s">
        <v>211</v>
      </c>
      <c r="C370" s="120" t="s">
        <v>25</v>
      </c>
      <c r="D370" s="120" t="s">
        <v>26</v>
      </c>
      <c r="E370" s="120"/>
      <c r="F370" s="101">
        <v>75</v>
      </c>
      <c r="H370" s="178" t="s">
        <v>284</v>
      </c>
      <c r="I370" s="159" t="s">
        <v>283</v>
      </c>
      <c r="J370" s="160"/>
      <c r="K370" s="161">
        <v>5100</v>
      </c>
      <c r="L370" s="162">
        <v>100</v>
      </c>
      <c r="M370" s="162">
        <v>500</v>
      </c>
      <c r="N370" s="162">
        <v>900</v>
      </c>
      <c r="O370" s="162">
        <v>900</v>
      </c>
      <c r="P370" s="162">
        <v>1000</v>
      </c>
      <c r="Q370" s="162">
        <v>800</v>
      </c>
      <c r="R370" s="162">
        <v>300</v>
      </c>
      <c r="S370" s="162">
        <v>300</v>
      </c>
      <c r="T370" s="162">
        <v>100</v>
      </c>
      <c r="U370" s="162">
        <v>100</v>
      </c>
      <c r="V370" s="162">
        <v>0</v>
      </c>
      <c r="W370" s="94"/>
    </row>
    <row r="371" spans="1:23" ht="12" hidden="1" customHeight="1">
      <c r="A371" s="120" t="s">
        <v>263</v>
      </c>
      <c r="B371" s="120" t="s">
        <v>211</v>
      </c>
      <c r="C371" s="120" t="s">
        <v>25</v>
      </c>
      <c r="D371" s="120" t="s">
        <v>26</v>
      </c>
      <c r="E371" s="120"/>
      <c r="F371" s="101">
        <v>76</v>
      </c>
      <c r="H371" s="178" t="s">
        <v>282</v>
      </c>
      <c r="I371" s="159" t="s">
        <v>281</v>
      </c>
      <c r="J371" s="160"/>
      <c r="K371" s="161">
        <v>15400</v>
      </c>
      <c r="L371" s="162">
        <v>0</v>
      </c>
      <c r="M371" s="162">
        <v>400</v>
      </c>
      <c r="N371" s="162">
        <v>1400</v>
      </c>
      <c r="O371" s="162">
        <v>2100</v>
      </c>
      <c r="P371" s="162">
        <v>2500</v>
      </c>
      <c r="Q371" s="162">
        <v>3200</v>
      </c>
      <c r="R371" s="162">
        <v>3000</v>
      </c>
      <c r="S371" s="162">
        <v>1600</v>
      </c>
      <c r="T371" s="162">
        <v>700</v>
      </c>
      <c r="U371" s="162">
        <v>600</v>
      </c>
      <c r="V371" s="285">
        <v>0</v>
      </c>
      <c r="W371" s="94"/>
    </row>
    <row r="372" spans="1:23" ht="12" hidden="1" customHeight="1">
      <c r="A372" s="120" t="s">
        <v>263</v>
      </c>
      <c r="B372" s="120" t="s">
        <v>211</v>
      </c>
      <c r="C372" s="120" t="s">
        <v>25</v>
      </c>
      <c r="D372" s="120" t="s">
        <v>26</v>
      </c>
      <c r="E372" s="120"/>
      <c r="F372" s="101">
        <v>77</v>
      </c>
      <c r="H372" s="178" t="s">
        <v>280</v>
      </c>
      <c r="I372" s="163" t="s">
        <v>356</v>
      </c>
      <c r="J372" s="160"/>
      <c r="K372" s="161">
        <v>2700</v>
      </c>
      <c r="L372" s="285">
        <v>0</v>
      </c>
      <c r="M372" s="162">
        <v>200</v>
      </c>
      <c r="N372" s="162">
        <v>200</v>
      </c>
      <c r="O372" s="162">
        <v>300</v>
      </c>
      <c r="P372" s="162">
        <v>300</v>
      </c>
      <c r="Q372" s="162">
        <v>400</v>
      </c>
      <c r="R372" s="162">
        <v>700</v>
      </c>
      <c r="S372" s="162">
        <v>400</v>
      </c>
      <c r="T372" s="162">
        <v>100</v>
      </c>
      <c r="U372" s="162">
        <v>300</v>
      </c>
      <c r="V372" s="162">
        <v>0</v>
      </c>
      <c r="W372" s="94"/>
    </row>
    <row r="373" spans="1:23" ht="12" hidden="1" customHeight="1">
      <c r="A373" s="120" t="s">
        <v>263</v>
      </c>
      <c r="B373" s="120" t="s">
        <v>211</v>
      </c>
      <c r="C373" s="120" t="s">
        <v>25</v>
      </c>
      <c r="D373" s="120" t="s">
        <v>26</v>
      </c>
      <c r="E373" s="120"/>
      <c r="F373" s="101">
        <v>78</v>
      </c>
      <c r="H373" s="178" t="s">
        <v>278</v>
      </c>
      <c r="I373" s="159" t="s">
        <v>366</v>
      </c>
      <c r="J373" s="160"/>
      <c r="K373" s="161">
        <v>7400</v>
      </c>
      <c r="L373" s="285">
        <v>0</v>
      </c>
      <c r="M373" s="162">
        <v>100</v>
      </c>
      <c r="N373" s="162">
        <v>300</v>
      </c>
      <c r="O373" s="162">
        <v>600</v>
      </c>
      <c r="P373" s="162">
        <v>800</v>
      </c>
      <c r="Q373" s="162">
        <v>1300</v>
      </c>
      <c r="R373" s="162">
        <v>1400</v>
      </c>
      <c r="S373" s="162">
        <v>1500</v>
      </c>
      <c r="T373" s="162">
        <v>600</v>
      </c>
      <c r="U373" s="162">
        <v>700</v>
      </c>
      <c r="V373" s="285">
        <v>0</v>
      </c>
      <c r="W373" s="94"/>
    </row>
    <row r="374" spans="1:23" ht="12" hidden="1" customHeight="1">
      <c r="A374" s="120" t="s">
        <v>263</v>
      </c>
      <c r="B374" s="120" t="s">
        <v>211</v>
      </c>
      <c r="C374" s="120" t="s">
        <v>25</v>
      </c>
      <c r="D374" s="120" t="s">
        <v>26</v>
      </c>
      <c r="E374" s="120"/>
      <c r="F374" s="101">
        <v>79</v>
      </c>
      <c r="H374" s="178" t="s">
        <v>276</v>
      </c>
      <c r="I374" s="159" t="s">
        <v>275</v>
      </c>
      <c r="J374" s="160"/>
      <c r="K374" s="161">
        <v>18300</v>
      </c>
      <c r="L374" s="162">
        <v>900</v>
      </c>
      <c r="M374" s="162">
        <v>1900</v>
      </c>
      <c r="N374" s="162">
        <v>3700</v>
      </c>
      <c r="O374" s="162">
        <v>3200</v>
      </c>
      <c r="P374" s="162">
        <v>2400</v>
      </c>
      <c r="Q374" s="162">
        <v>3100</v>
      </c>
      <c r="R374" s="162">
        <v>1400</v>
      </c>
      <c r="S374" s="162">
        <v>900</v>
      </c>
      <c r="T374" s="162">
        <v>500</v>
      </c>
      <c r="U374" s="162">
        <v>100</v>
      </c>
      <c r="V374" s="162">
        <v>100</v>
      </c>
      <c r="W374" s="94"/>
    </row>
    <row r="375" spans="1:23" ht="12" hidden="1" customHeight="1">
      <c r="A375" s="120" t="s">
        <v>263</v>
      </c>
      <c r="B375" s="120" t="s">
        <v>211</v>
      </c>
      <c r="C375" s="120" t="s">
        <v>25</v>
      </c>
      <c r="D375" s="120" t="s">
        <v>26</v>
      </c>
      <c r="E375" s="120"/>
      <c r="F375" s="101">
        <v>80</v>
      </c>
      <c r="H375" s="178" t="s">
        <v>274</v>
      </c>
      <c r="I375" s="159" t="s">
        <v>340</v>
      </c>
      <c r="J375" s="160"/>
      <c r="K375" s="161">
        <v>20900</v>
      </c>
      <c r="L375" s="162">
        <v>800</v>
      </c>
      <c r="M375" s="162">
        <v>2100</v>
      </c>
      <c r="N375" s="162">
        <v>3400</v>
      </c>
      <c r="O375" s="162">
        <v>2700</v>
      </c>
      <c r="P375" s="162">
        <v>2900</v>
      </c>
      <c r="Q375" s="162">
        <v>3400</v>
      </c>
      <c r="R375" s="162">
        <v>3100</v>
      </c>
      <c r="S375" s="162">
        <v>1600</v>
      </c>
      <c r="T375" s="162">
        <v>500</v>
      </c>
      <c r="U375" s="162">
        <v>400</v>
      </c>
      <c r="V375" s="162">
        <v>100</v>
      </c>
      <c r="W375" s="94"/>
    </row>
    <row r="376" spans="1:23" ht="12" hidden="1" customHeight="1">
      <c r="A376" s="120" t="s">
        <v>263</v>
      </c>
      <c r="B376" s="120" t="s">
        <v>211</v>
      </c>
      <c r="C376" s="120" t="s">
        <v>25</v>
      </c>
      <c r="D376" s="120" t="s">
        <v>26</v>
      </c>
      <c r="E376" s="120"/>
      <c r="F376" s="101">
        <v>81</v>
      </c>
      <c r="H376" s="178" t="s">
        <v>272</v>
      </c>
      <c r="I376" s="159" t="s">
        <v>271</v>
      </c>
      <c r="J376" s="160"/>
      <c r="K376" s="161">
        <v>11300</v>
      </c>
      <c r="L376" s="162">
        <v>200</v>
      </c>
      <c r="M376" s="162">
        <v>600</v>
      </c>
      <c r="N376" s="162">
        <v>1000</v>
      </c>
      <c r="O376" s="162">
        <v>1000</v>
      </c>
      <c r="P376" s="162">
        <v>1700</v>
      </c>
      <c r="Q376" s="162">
        <v>2200</v>
      </c>
      <c r="R376" s="162">
        <v>2400</v>
      </c>
      <c r="S376" s="162">
        <v>1400</v>
      </c>
      <c r="T376" s="162">
        <v>500</v>
      </c>
      <c r="U376" s="162">
        <v>200</v>
      </c>
      <c r="V376" s="162">
        <v>0</v>
      </c>
      <c r="W376" s="94"/>
    </row>
    <row r="377" spans="1:23" ht="12" hidden="1" customHeight="1">
      <c r="A377" s="120" t="s">
        <v>263</v>
      </c>
      <c r="B377" s="120" t="s">
        <v>211</v>
      </c>
      <c r="C377" s="120" t="s">
        <v>25</v>
      </c>
      <c r="D377" s="120" t="s">
        <v>26</v>
      </c>
      <c r="E377" s="120"/>
      <c r="F377" s="101">
        <v>82</v>
      </c>
      <c r="H377" s="178" t="s">
        <v>270</v>
      </c>
      <c r="I377" s="159" t="s">
        <v>269</v>
      </c>
      <c r="J377" s="160"/>
      <c r="K377" s="161">
        <v>597200</v>
      </c>
      <c r="L377" s="162">
        <v>41500</v>
      </c>
      <c r="M377" s="162">
        <v>83100</v>
      </c>
      <c r="N377" s="162">
        <v>115600</v>
      </c>
      <c r="O377" s="162">
        <v>75000</v>
      </c>
      <c r="P377" s="162">
        <v>60600</v>
      </c>
      <c r="Q377" s="162">
        <v>81100</v>
      </c>
      <c r="R377" s="162">
        <v>59500</v>
      </c>
      <c r="S377" s="162">
        <v>31500</v>
      </c>
      <c r="T377" s="162">
        <v>6100</v>
      </c>
      <c r="U377" s="162">
        <v>4600</v>
      </c>
      <c r="V377" s="162">
        <v>38500</v>
      </c>
      <c r="W377" s="94"/>
    </row>
    <row r="378" spans="1:23" ht="12" hidden="1" customHeight="1">
      <c r="F378" s="235"/>
      <c r="H378" s="178" t="s">
        <v>382</v>
      </c>
      <c r="I378" s="159" t="s">
        <v>320</v>
      </c>
      <c r="J378" s="160"/>
      <c r="K378" s="161"/>
      <c r="L378" s="162"/>
      <c r="M378" s="162"/>
      <c r="N378" s="162"/>
      <c r="O378" s="162"/>
      <c r="P378" s="162"/>
      <c r="Q378" s="162"/>
      <c r="R378" s="162"/>
      <c r="S378" s="162"/>
      <c r="T378" s="162"/>
      <c r="U378" s="162"/>
      <c r="V378" s="162"/>
      <c r="W378" s="94"/>
    </row>
    <row r="379" spans="1:23" ht="12" hidden="1" customHeight="1">
      <c r="A379" s="120" t="s">
        <v>263</v>
      </c>
      <c r="B379" s="120" t="s">
        <v>211</v>
      </c>
      <c r="C379" s="120" t="s">
        <v>25</v>
      </c>
      <c r="D379" s="120" t="s">
        <v>26</v>
      </c>
      <c r="E379" s="120"/>
      <c r="F379" s="101">
        <v>83</v>
      </c>
      <c r="H379" s="178" t="s">
        <v>267</v>
      </c>
      <c r="I379" s="163" t="s">
        <v>266</v>
      </c>
      <c r="J379" s="160"/>
      <c r="K379" s="161">
        <v>226800</v>
      </c>
      <c r="L379" s="162">
        <v>5300</v>
      </c>
      <c r="M379" s="162">
        <v>20800</v>
      </c>
      <c r="N379" s="162">
        <v>48600</v>
      </c>
      <c r="O379" s="162">
        <v>51700</v>
      </c>
      <c r="P379" s="162">
        <v>35700</v>
      </c>
      <c r="Q379" s="162">
        <v>31500</v>
      </c>
      <c r="R379" s="162">
        <v>17200</v>
      </c>
      <c r="S379" s="162">
        <v>9100</v>
      </c>
      <c r="T379" s="162">
        <v>3000</v>
      </c>
      <c r="U379" s="162">
        <v>3900</v>
      </c>
      <c r="V379" s="162">
        <v>200</v>
      </c>
      <c r="W379" s="94"/>
    </row>
    <row r="380" spans="1:23" ht="12" hidden="1" customHeight="1">
      <c r="F380" s="235"/>
      <c r="H380" s="178" t="s">
        <v>381</v>
      </c>
      <c r="I380" s="159" t="s">
        <v>320</v>
      </c>
      <c r="J380" s="160"/>
      <c r="K380" s="161"/>
      <c r="L380" s="162"/>
      <c r="M380" s="162"/>
      <c r="N380" s="162"/>
      <c r="O380" s="162"/>
      <c r="P380" s="162"/>
      <c r="Q380" s="162"/>
      <c r="R380" s="162"/>
      <c r="S380" s="162"/>
      <c r="T380" s="162"/>
      <c r="U380" s="162"/>
      <c r="V380" s="162"/>
      <c r="W380" s="94"/>
    </row>
    <row r="381" spans="1:23" ht="12" hidden="1" customHeight="1">
      <c r="A381" s="120" t="s">
        <v>263</v>
      </c>
      <c r="B381" s="120" t="s">
        <v>211</v>
      </c>
      <c r="C381" s="120" t="s">
        <v>25</v>
      </c>
      <c r="D381" s="120" t="s">
        <v>26</v>
      </c>
      <c r="E381" s="120"/>
      <c r="F381" s="101">
        <v>84</v>
      </c>
      <c r="H381" s="178" t="s">
        <v>262</v>
      </c>
      <c r="I381" s="159" t="s">
        <v>319</v>
      </c>
      <c r="J381" s="160"/>
      <c r="K381" s="161">
        <v>945200</v>
      </c>
      <c r="L381" s="162">
        <v>38900</v>
      </c>
      <c r="M381" s="162">
        <v>112900</v>
      </c>
      <c r="N381" s="162">
        <v>196600</v>
      </c>
      <c r="O381" s="162">
        <v>159800</v>
      </c>
      <c r="P381" s="162">
        <v>120800</v>
      </c>
      <c r="Q381" s="162">
        <v>137100</v>
      </c>
      <c r="R381" s="162">
        <v>94200</v>
      </c>
      <c r="S381" s="162">
        <v>52400</v>
      </c>
      <c r="T381" s="162">
        <v>15700</v>
      </c>
      <c r="U381" s="162">
        <v>16500</v>
      </c>
      <c r="V381" s="162">
        <v>300</v>
      </c>
      <c r="W381" s="94"/>
    </row>
    <row r="382" spans="1:23" ht="12" hidden="1" customHeight="1">
      <c r="A382" s="120" t="s">
        <v>263</v>
      </c>
      <c r="B382" s="120" t="s">
        <v>211</v>
      </c>
      <c r="C382" s="120" t="s">
        <v>25</v>
      </c>
      <c r="D382" s="120" t="s">
        <v>26</v>
      </c>
      <c r="E382" s="120"/>
      <c r="F382" s="101">
        <v>85</v>
      </c>
      <c r="H382" s="178" t="s">
        <v>380</v>
      </c>
      <c r="I382" s="159" t="s">
        <v>379</v>
      </c>
      <c r="J382" s="160" t="s">
        <v>72</v>
      </c>
      <c r="K382" s="161">
        <v>2283600</v>
      </c>
      <c r="L382" s="162">
        <v>134900</v>
      </c>
      <c r="M382" s="162">
        <v>336300</v>
      </c>
      <c r="N382" s="162">
        <v>402000</v>
      </c>
      <c r="O382" s="162">
        <v>360400</v>
      </c>
      <c r="P382" s="162">
        <v>276700</v>
      </c>
      <c r="Q382" s="162">
        <v>323000</v>
      </c>
      <c r="R382" s="162">
        <v>197300</v>
      </c>
      <c r="S382" s="162">
        <v>84000</v>
      </c>
      <c r="T382" s="162">
        <v>17200</v>
      </c>
      <c r="U382" s="162">
        <v>10700</v>
      </c>
      <c r="V382" s="162">
        <v>141100</v>
      </c>
      <c r="W382" s="94"/>
    </row>
    <row r="383" spans="1:23" ht="12" hidden="1" customHeight="1">
      <c r="A383" s="120" t="s">
        <v>263</v>
      </c>
      <c r="B383" s="120" t="s">
        <v>211</v>
      </c>
      <c r="C383" s="120" t="s">
        <v>25</v>
      </c>
      <c r="D383" s="120" t="s">
        <v>26</v>
      </c>
      <c r="E383" s="120"/>
      <c r="F383" s="101">
        <v>86</v>
      </c>
      <c r="H383" s="178" t="s">
        <v>315</v>
      </c>
      <c r="I383" s="159" t="s">
        <v>378</v>
      </c>
      <c r="J383" s="160"/>
      <c r="K383" s="161">
        <v>780900</v>
      </c>
      <c r="L383" s="162">
        <v>22800</v>
      </c>
      <c r="M383" s="162">
        <v>78200</v>
      </c>
      <c r="N383" s="162">
        <v>119000</v>
      </c>
      <c r="O383" s="162">
        <v>121900</v>
      </c>
      <c r="P383" s="162">
        <v>104700</v>
      </c>
      <c r="Q383" s="162">
        <v>149800</v>
      </c>
      <c r="R383" s="162">
        <v>106700</v>
      </c>
      <c r="S383" s="162">
        <v>53900</v>
      </c>
      <c r="T383" s="162">
        <v>11100</v>
      </c>
      <c r="U383" s="162">
        <v>7700</v>
      </c>
      <c r="V383" s="162">
        <v>5100</v>
      </c>
      <c r="W383" s="94"/>
    </row>
    <row r="384" spans="1:23" ht="12" hidden="1" customHeight="1">
      <c r="A384" s="120" t="s">
        <v>263</v>
      </c>
      <c r="B384" s="120" t="s">
        <v>211</v>
      </c>
      <c r="C384" s="120" t="s">
        <v>25</v>
      </c>
      <c r="D384" s="120" t="s">
        <v>26</v>
      </c>
      <c r="E384" s="120"/>
      <c r="F384" s="101">
        <v>87</v>
      </c>
      <c r="H384" s="178" t="s">
        <v>313</v>
      </c>
      <c r="I384" s="159" t="s">
        <v>349</v>
      </c>
      <c r="J384" s="160"/>
      <c r="K384" s="161">
        <v>730400</v>
      </c>
      <c r="L384" s="162">
        <v>19500</v>
      </c>
      <c r="M384" s="162">
        <v>71500</v>
      </c>
      <c r="N384" s="162">
        <v>108200</v>
      </c>
      <c r="O384" s="162">
        <v>113700</v>
      </c>
      <c r="P384" s="162">
        <v>98700</v>
      </c>
      <c r="Q384" s="162">
        <v>143300</v>
      </c>
      <c r="R384" s="162">
        <v>101200</v>
      </c>
      <c r="S384" s="162">
        <v>51700</v>
      </c>
      <c r="T384" s="162">
        <v>10800</v>
      </c>
      <c r="U384" s="162">
        <v>7200</v>
      </c>
      <c r="V384" s="162">
        <v>4500</v>
      </c>
      <c r="W384" s="94"/>
    </row>
    <row r="385" spans="1:23" ht="12" hidden="1" customHeight="1">
      <c r="A385" s="120" t="s">
        <v>263</v>
      </c>
      <c r="B385" s="120" t="s">
        <v>211</v>
      </c>
      <c r="C385" s="120" t="s">
        <v>25</v>
      </c>
      <c r="D385" s="120" t="s">
        <v>26</v>
      </c>
      <c r="E385" s="120"/>
      <c r="F385" s="101">
        <v>88</v>
      </c>
      <c r="H385" s="178" t="s">
        <v>311</v>
      </c>
      <c r="I385" s="163" t="s">
        <v>335</v>
      </c>
      <c r="J385" s="160"/>
      <c r="K385" s="161">
        <v>300800</v>
      </c>
      <c r="L385" s="162">
        <v>6300</v>
      </c>
      <c r="M385" s="162">
        <v>33000</v>
      </c>
      <c r="N385" s="162">
        <v>49200</v>
      </c>
      <c r="O385" s="162">
        <v>44100</v>
      </c>
      <c r="P385" s="162">
        <v>40100</v>
      </c>
      <c r="Q385" s="162">
        <v>56700</v>
      </c>
      <c r="R385" s="162">
        <v>42300</v>
      </c>
      <c r="S385" s="162">
        <v>19800</v>
      </c>
      <c r="T385" s="162">
        <v>4100</v>
      </c>
      <c r="U385" s="162">
        <v>2900</v>
      </c>
      <c r="V385" s="162">
        <v>2400</v>
      </c>
      <c r="W385" s="94"/>
    </row>
    <row r="386" spans="1:23" ht="12" hidden="1" customHeight="1">
      <c r="A386" s="120" t="s">
        <v>263</v>
      </c>
      <c r="B386" s="120" t="s">
        <v>211</v>
      </c>
      <c r="C386" s="120" t="s">
        <v>25</v>
      </c>
      <c r="D386" s="120" t="s">
        <v>26</v>
      </c>
      <c r="E386" s="120"/>
      <c r="F386" s="101">
        <v>89</v>
      </c>
      <c r="H386" s="178" t="s">
        <v>309</v>
      </c>
      <c r="I386" s="159" t="s">
        <v>377</v>
      </c>
      <c r="J386" s="160"/>
      <c r="K386" s="161">
        <v>304500</v>
      </c>
      <c r="L386" s="162">
        <v>3500</v>
      </c>
      <c r="M386" s="162">
        <v>14700</v>
      </c>
      <c r="N386" s="162">
        <v>30800</v>
      </c>
      <c r="O386" s="162">
        <v>47300</v>
      </c>
      <c r="P386" s="162">
        <v>44900</v>
      </c>
      <c r="Q386" s="162">
        <v>72100</v>
      </c>
      <c r="R386" s="162">
        <v>51700</v>
      </c>
      <c r="S386" s="162">
        <v>28800</v>
      </c>
      <c r="T386" s="162">
        <v>6200</v>
      </c>
      <c r="U386" s="162">
        <v>3700</v>
      </c>
      <c r="V386" s="162">
        <v>900</v>
      </c>
      <c r="W386" s="94"/>
    </row>
    <row r="387" spans="1:23" ht="12" hidden="1" customHeight="1">
      <c r="A387" s="120" t="s">
        <v>263</v>
      </c>
      <c r="B387" s="120" t="s">
        <v>211</v>
      </c>
      <c r="C387" s="120" t="s">
        <v>25</v>
      </c>
      <c r="D387" s="120" t="s">
        <v>26</v>
      </c>
      <c r="E387" s="120"/>
      <c r="F387" s="101">
        <v>90</v>
      </c>
      <c r="H387" s="178" t="s">
        <v>307</v>
      </c>
      <c r="I387" s="159" t="s">
        <v>376</v>
      </c>
      <c r="J387" s="160"/>
      <c r="K387" s="161">
        <v>301300</v>
      </c>
      <c r="L387" s="162">
        <v>3400</v>
      </c>
      <c r="M387" s="162">
        <v>14500</v>
      </c>
      <c r="N387" s="162">
        <v>30500</v>
      </c>
      <c r="O387" s="162">
        <v>46400</v>
      </c>
      <c r="P387" s="162">
        <v>44300</v>
      </c>
      <c r="Q387" s="162">
        <v>71400</v>
      </c>
      <c r="R387" s="162">
        <v>51300</v>
      </c>
      <c r="S387" s="162">
        <v>28600</v>
      </c>
      <c r="T387" s="162">
        <v>6200</v>
      </c>
      <c r="U387" s="162">
        <v>3700</v>
      </c>
      <c r="V387" s="162">
        <v>900</v>
      </c>
      <c r="W387" s="94"/>
    </row>
    <row r="388" spans="1:23" ht="12" hidden="1" customHeight="1">
      <c r="A388" s="120" t="s">
        <v>263</v>
      </c>
      <c r="B388" s="120" t="s">
        <v>211</v>
      </c>
      <c r="C388" s="120" t="s">
        <v>25</v>
      </c>
      <c r="D388" s="120" t="s">
        <v>26</v>
      </c>
      <c r="E388" s="120"/>
      <c r="F388" s="101">
        <v>91</v>
      </c>
      <c r="H388" s="178" t="s">
        <v>296</v>
      </c>
      <c r="I388" s="159" t="s">
        <v>305</v>
      </c>
      <c r="J388" s="160"/>
      <c r="K388" s="161">
        <v>3300</v>
      </c>
      <c r="L388" s="162">
        <v>0</v>
      </c>
      <c r="M388" s="162">
        <v>200</v>
      </c>
      <c r="N388" s="162">
        <v>300</v>
      </c>
      <c r="O388" s="162">
        <v>900</v>
      </c>
      <c r="P388" s="162">
        <v>600</v>
      </c>
      <c r="Q388" s="162">
        <v>700</v>
      </c>
      <c r="R388" s="162">
        <v>400</v>
      </c>
      <c r="S388" s="162">
        <v>100</v>
      </c>
      <c r="T388" s="162">
        <v>0</v>
      </c>
      <c r="U388" s="162">
        <v>0</v>
      </c>
      <c r="V388" s="285">
        <v>0</v>
      </c>
      <c r="W388" s="94"/>
    </row>
    <row r="389" spans="1:23" ht="12" hidden="1" customHeight="1">
      <c r="A389" s="120" t="s">
        <v>263</v>
      </c>
      <c r="B389" s="120" t="s">
        <v>211</v>
      </c>
      <c r="C389" s="120" t="s">
        <v>25</v>
      </c>
      <c r="D389" s="120" t="s">
        <v>26</v>
      </c>
      <c r="E389" s="120"/>
      <c r="F389" s="101">
        <v>92</v>
      </c>
      <c r="H389" s="178" t="s">
        <v>304</v>
      </c>
      <c r="I389" s="159" t="s">
        <v>347</v>
      </c>
      <c r="J389" s="160"/>
      <c r="K389" s="161">
        <v>17800</v>
      </c>
      <c r="L389" s="162">
        <v>900</v>
      </c>
      <c r="M389" s="162">
        <v>2400</v>
      </c>
      <c r="N389" s="162">
        <v>4100</v>
      </c>
      <c r="O389" s="162">
        <v>3000</v>
      </c>
      <c r="P389" s="162">
        <v>2100</v>
      </c>
      <c r="Q389" s="162">
        <v>2300</v>
      </c>
      <c r="R389" s="162">
        <v>1600</v>
      </c>
      <c r="S389" s="162">
        <v>800</v>
      </c>
      <c r="T389" s="162">
        <v>100</v>
      </c>
      <c r="U389" s="162">
        <v>200</v>
      </c>
      <c r="V389" s="162">
        <v>200</v>
      </c>
      <c r="W389" s="94"/>
    </row>
    <row r="390" spans="1:23" ht="12" hidden="1" customHeight="1">
      <c r="A390" s="120" t="s">
        <v>263</v>
      </c>
      <c r="B390" s="120" t="s">
        <v>211</v>
      </c>
      <c r="C390" s="120" t="s">
        <v>25</v>
      </c>
      <c r="D390" s="120" t="s">
        <v>26</v>
      </c>
      <c r="E390" s="120"/>
      <c r="F390" s="101">
        <v>93</v>
      </c>
      <c r="H390" s="178" t="s">
        <v>302</v>
      </c>
      <c r="I390" s="159" t="s">
        <v>301</v>
      </c>
      <c r="J390" s="160"/>
      <c r="K390" s="161">
        <v>14400</v>
      </c>
      <c r="L390" s="162">
        <v>500</v>
      </c>
      <c r="M390" s="162">
        <v>2000</v>
      </c>
      <c r="N390" s="162">
        <v>3300</v>
      </c>
      <c r="O390" s="162">
        <v>2400</v>
      </c>
      <c r="P390" s="162">
        <v>1600</v>
      </c>
      <c r="Q390" s="162">
        <v>1900</v>
      </c>
      <c r="R390" s="162">
        <v>1500</v>
      </c>
      <c r="S390" s="162">
        <v>600</v>
      </c>
      <c r="T390" s="162">
        <v>100</v>
      </c>
      <c r="U390" s="162">
        <v>200</v>
      </c>
      <c r="V390" s="162">
        <v>200</v>
      </c>
      <c r="W390" s="94"/>
    </row>
    <row r="391" spans="1:23" ht="12" hidden="1" customHeight="1">
      <c r="A391" s="120" t="s">
        <v>263</v>
      </c>
      <c r="B391" s="120" t="s">
        <v>211</v>
      </c>
      <c r="C391" s="120" t="s">
        <v>25</v>
      </c>
      <c r="D391" s="120" t="s">
        <v>26</v>
      </c>
      <c r="E391" s="120"/>
      <c r="F391" s="101">
        <v>94</v>
      </c>
      <c r="H391" s="178" t="s">
        <v>296</v>
      </c>
      <c r="I391" s="159" t="s">
        <v>295</v>
      </c>
      <c r="J391" s="160"/>
      <c r="K391" s="161">
        <v>3500</v>
      </c>
      <c r="L391" s="162">
        <v>400</v>
      </c>
      <c r="M391" s="162">
        <v>400</v>
      </c>
      <c r="N391" s="162">
        <v>800</v>
      </c>
      <c r="O391" s="162">
        <v>600</v>
      </c>
      <c r="P391" s="162">
        <v>500</v>
      </c>
      <c r="Q391" s="162">
        <v>400</v>
      </c>
      <c r="R391" s="162">
        <v>100</v>
      </c>
      <c r="S391" s="162">
        <v>200</v>
      </c>
      <c r="T391" s="285">
        <v>0</v>
      </c>
      <c r="U391" s="285">
        <v>0</v>
      </c>
      <c r="V391" s="162">
        <v>100</v>
      </c>
      <c r="W391" s="94"/>
    </row>
    <row r="392" spans="1:23" ht="12" hidden="1" customHeight="1">
      <c r="A392" s="120" t="s">
        <v>263</v>
      </c>
      <c r="B392" s="120" t="s">
        <v>211</v>
      </c>
      <c r="C392" s="120" t="s">
        <v>25</v>
      </c>
      <c r="D392" s="120" t="s">
        <v>26</v>
      </c>
      <c r="E392" s="120"/>
      <c r="F392" s="101">
        <v>95</v>
      </c>
      <c r="H392" s="178" t="s">
        <v>300</v>
      </c>
      <c r="I392" s="159" t="s">
        <v>368</v>
      </c>
      <c r="J392" s="160"/>
      <c r="K392" s="161">
        <v>107300</v>
      </c>
      <c r="L392" s="162">
        <v>8800</v>
      </c>
      <c r="M392" s="162">
        <v>21400</v>
      </c>
      <c r="N392" s="162">
        <v>24100</v>
      </c>
      <c r="O392" s="162">
        <v>19300</v>
      </c>
      <c r="P392" s="162">
        <v>11600</v>
      </c>
      <c r="Q392" s="162">
        <v>12200</v>
      </c>
      <c r="R392" s="162">
        <v>5600</v>
      </c>
      <c r="S392" s="162">
        <v>2300</v>
      </c>
      <c r="T392" s="162">
        <v>400</v>
      </c>
      <c r="U392" s="162">
        <v>400</v>
      </c>
      <c r="V392" s="162">
        <v>1100</v>
      </c>
      <c r="W392" s="94"/>
    </row>
    <row r="393" spans="1:23" ht="12" hidden="1" customHeight="1">
      <c r="A393" s="120" t="s">
        <v>263</v>
      </c>
      <c r="B393" s="120" t="s">
        <v>211</v>
      </c>
      <c r="C393" s="120" t="s">
        <v>25</v>
      </c>
      <c r="D393" s="120" t="s">
        <v>26</v>
      </c>
      <c r="E393" s="120"/>
      <c r="F393" s="101">
        <v>96</v>
      </c>
      <c r="H393" s="178" t="s">
        <v>298</v>
      </c>
      <c r="I393" s="159" t="s">
        <v>297</v>
      </c>
      <c r="J393" s="160"/>
      <c r="K393" s="161">
        <v>83100</v>
      </c>
      <c r="L393" s="162">
        <v>7900</v>
      </c>
      <c r="M393" s="162">
        <v>18200</v>
      </c>
      <c r="N393" s="162">
        <v>19200</v>
      </c>
      <c r="O393" s="162">
        <v>14100</v>
      </c>
      <c r="P393" s="162">
        <v>7700</v>
      </c>
      <c r="Q393" s="162">
        <v>9000</v>
      </c>
      <c r="R393" s="162">
        <v>4100</v>
      </c>
      <c r="S393" s="162">
        <v>1700</v>
      </c>
      <c r="T393" s="162">
        <v>300</v>
      </c>
      <c r="U393" s="162">
        <v>300</v>
      </c>
      <c r="V393" s="162">
        <v>800</v>
      </c>
      <c r="W393" s="94"/>
    </row>
    <row r="394" spans="1:23" ht="12" hidden="1" customHeight="1">
      <c r="A394" s="120" t="s">
        <v>263</v>
      </c>
      <c r="B394" s="120" t="s">
        <v>211</v>
      </c>
      <c r="C394" s="120" t="s">
        <v>25</v>
      </c>
      <c r="D394" s="120" t="s">
        <v>26</v>
      </c>
      <c r="E394" s="120"/>
      <c r="F394" s="101">
        <v>97</v>
      </c>
      <c r="H394" s="178" t="s">
        <v>296</v>
      </c>
      <c r="I394" s="159" t="s">
        <v>375</v>
      </c>
      <c r="J394" s="160"/>
      <c r="K394" s="161">
        <v>24100</v>
      </c>
      <c r="L394" s="162">
        <v>1000</v>
      </c>
      <c r="M394" s="162">
        <v>3200</v>
      </c>
      <c r="N394" s="162">
        <v>4900</v>
      </c>
      <c r="O394" s="162">
        <v>5200</v>
      </c>
      <c r="P394" s="162">
        <v>3900</v>
      </c>
      <c r="Q394" s="162">
        <v>3200</v>
      </c>
      <c r="R394" s="162">
        <v>1600</v>
      </c>
      <c r="S394" s="162">
        <v>700</v>
      </c>
      <c r="T394" s="162">
        <v>100</v>
      </c>
      <c r="U394" s="162">
        <v>100</v>
      </c>
      <c r="V394" s="162">
        <v>300</v>
      </c>
      <c r="W394" s="94"/>
    </row>
    <row r="395" spans="1:23" ht="12" hidden="1" customHeight="1">
      <c r="A395" s="120" t="s">
        <v>263</v>
      </c>
      <c r="B395" s="120" t="s">
        <v>211</v>
      </c>
      <c r="C395" s="120" t="s">
        <v>25</v>
      </c>
      <c r="D395" s="120" t="s">
        <v>26</v>
      </c>
      <c r="E395" s="120"/>
      <c r="F395" s="101">
        <v>98</v>
      </c>
      <c r="H395" s="178" t="s">
        <v>294</v>
      </c>
      <c r="I395" s="159" t="s">
        <v>374</v>
      </c>
      <c r="J395" s="160"/>
      <c r="K395" s="161">
        <v>50500</v>
      </c>
      <c r="L395" s="162">
        <v>3300</v>
      </c>
      <c r="M395" s="162">
        <v>6600</v>
      </c>
      <c r="N395" s="162">
        <v>10800</v>
      </c>
      <c r="O395" s="162">
        <v>8200</v>
      </c>
      <c r="P395" s="162">
        <v>6000</v>
      </c>
      <c r="Q395" s="162">
        <v>6500</v>
      </c>
      <c r="R395" s="162">
        <v>5500</v>
      </c>
      <c r="S395" s="162">
        <v>2200</v>
      </c>
      <c r="T395" s="162">
        <v>300</v>
      </c>
      <c r="U395" s="162">
        <v>500</v>
      </c>
      <c r="V395" s="162">
        <v>600</v>
      </c>
      <c r="W395" s="94"/>
    </row>
    <row r="396" spans="1:23" ht="12" hidden="1" customHeight="1">
      <c r="A396" s="120" t="s">
        <v>263</v>
      </c>
      <c r="B396" s="120" t="s">
        <v>211</v>
      </c>
      <c r="C396" s="120" t="s">
        <v>25</v>
      </c>
      <c r="D396" s="120" t="s">
        <v>26</v>
      </c>
      <c r="E396" s="120"/>
      <c r="F396" s="101">
        <v>99</v>
      </c>
      <c r="H396" s="178" t="s">
        <v>292</v>
      </c>
      <c r="I396" s="159" t="s">
        <v>291</v>
      </c>
      <c r="J396" s="160"/>
      <c r="K396" s="161">
        <v>800</v>
      </c>
      <c r="L396" s="162">
        <v>0</v>
      </c>
      <c r="M396" s="162">
        <v>300</v>
      </c>
      <c r="N396" s="162">
        <v>100</v>
      </c>
      <c r="O396" s="162">
        <v>100</v>
      </c>
      <c r="P396" s="162">
        <v>0</v>
      </c>
      <c r="Q396" s="162">
        <v>100</v>
      </c>
      <c r="R396" s="162">
        <v>100</v>
      </c>
      <c r="S396" s="162">
        <v>100</v>
      </c>
      <c r="T396" s="285">
        <v>0</v>
      </c>
      <c r="U396" s="285">
        <v>0</v>
      </c>
      <c r="V396" s="285">
        <v>0</v>
      </c>
      <c r="W396" s="94"/>
    </row>
    <row r="397" spans="1:23" ht="12" hidden="1" customHeight="1">
      <c r="A397" s="120" t="s">
        <v>263</v>
      </c>
      <c r="B397" s="120" t="s">
        <v>211</v>
      </c>
      <c r="C397" s="120" t="s">
        <v>25</v>
      </c>
      <c r="D397" s="120" t="s">
        <v>26</v>
      </c>
      <c r="E397" s="120"/>
      <c r="F397" s="101">
        <v>100</v>
      </c>
      <c r="H397" s="178" t="s">
        <v>290</v>
      </c>
      <c r="I397" s="159" t="s">
        <v>289</v>
      </c>
      <c r="J397" s="160"/>
      <c r="K397" s="161">
        <v>4000</v>
      </c>
      <c r="L397" s="162">
        <v>100</v>
      </c>
      <c r="M397" s="162">
        <v>300</v>
      </c>
      <c r="N397" s="162">
        <v>700</v>
      </c>
      <c r="O397" s="162">
        <v>500</v>
      </c>
      <c r="P397" s="162">
        <v>700</v>
      </c>
      <c r="Q397" s="162">
        <v>600</v>
      </c>
      <c r="R397" s="162">
        <v>800</v>
      </c>
      <c r="S397" s="162">
        <v>200</v>
      </c>
      <c r="T397" s="162">
        <v>100</v>
      </c>
      <c r="U397" s="162">
        <v>100</v>
      </c>
      <c r="V397" s="162">
        <v>0</v>
      </c>
      <c r="W397" s="94"/>
    </row>
    <row r="398" spans="1:23" ht="12" hidden="1" customHeight="1">
      <c r="A398" s="120" t="s">
        <v>263</v>
      </c>
      <c r="B398" s="120" t="s">
        <v>211</v>
      </c>
      <c r="C398" s="120" t="s">
        <v>25</v>
      </c>
      <c r="D398" s="120" t="s">
        <v>26</v>
      </c>
      <c r="E398" s="120"/>
      <c r="F398" s="101">
        <v>101</v>
      </c>
      <c r="H398" s="178" t="s">
        <v>288</v>
      </c>
      <c r="I398" s="163" t="s">
        <v>327</v>
      </c>
      <c r="J398" s="160"/>
      <c r="K398" s="161">
        <v>1000</v>
      </c>
      <c r="L398" s="285">
        <v>0</v>
      </c>
      <c r="M398" s="162">
        <v>0</v>
      </c>
      <c r="N398" s="162">
        <v>200</v>
      </c>
      <c r="O398" s="162">
        <v>200</v>
      </c>
      <c r="P398" s="162">
        <v>100</v>
      </c>
      <c r="Q398" s="162">
        <v>300</v>
      </c>
      <c r="R398" s="162">
        <v>100</v>
      </c>
      <c r="S398" s="162">
        <v>100</v>
      </c>
      <c r="T398" s="285">
        <v>0</v>
      </c>
      <c r="U398" s="162">
        <v>0</v>
      </c>
      <c r="V398" s="285">
        <v>0</v>
      </c>
      <c r="W398" s="94"/>
    </row>
    <row r="399" spans="1:23" ht="12" hidden="1" customHeight="1">
      <c r="A399" s="120" t="s">
        <v>263</v>
      </c>
      <c r="B399" s="120" t="s">
        <v>211</v>
      </c>
      <c r="C399" s="120" t="s">
        <v>25</v>
      </c>
      <c r="D399" s="120" t="s">
        <v>26</v>
      </c>
      <c r="E399" s="120"/>
      <c r="F399" s="101">
        <v>102</v>
      </c>
      <c r="H399" s="178" t="s">
        <v>286</v>
      </c>
      <c r="I399" s="159" t="s">
        <v>358</v>
      </c>
      <c r="J399" s="160"/>
      <c r="K399" s="161">
        <v>5800</v>
      </c>
      <c r="L399" s="285">
        <v>0</v>
      </c>
      <c r="M399" s="162">
        <v>100</v>
      </c>
      <c r="N399" s="162">
        <v>500</v>
      </c>
      <c r="O399" s="162">
        <v>800</v>
      </c>
      <c r="P399" s="162">
        <v>700</v>
      </c>
      <c r="Q399" s="162">
        <v>1300</v>
      </c>
      <c r="R399" s="162">
        <v>1200</v>
      </c>
      <c r="S399" s="162">
        <v>700</v>
      </c>
      <c r="T399" s="162">
        <v>200</v>
      </c>
      <c r="U399" s="162">
        <v>100</v>
      </c>
      <c r="V399" s="285">
        <v>0</v>
      </c>
      <c r="W399" s="94"/>
    </row>
    <row r="400" spans="1:23" ht="12" hidden="1" customHeight="1">
      <c r="A400" s="120" t="s">
        <v>263</v>
      </c>
      <c r="B400" s="120" t="s">
        <v>211</v>
      </c>
      <c r="C400" s="120" t="s">
        <v>25</v>
      </c>
      <c r="D400" s="120" t="s">
        <v>26</v>
      </c>
      <c r="E400" s="120"/>
      <c r="F400" s="101">
        <v>103</v>
      </c>
      <c r="H400" s="178" t="s">
        <v>284</v>
      </c>
      <c r="I400" s="159" t="s">
        <v>325</v>
      </c>
      <c r="J400" s="160"/>
      <c r="K400" s="161">
        <v>1300</v>
      </c>
      <c r="L400" s="162">
        <v>200</v>
      </c>
      <c r="M400" s="162">
        <v>200</v>
      </c>
      <c r="N400" s="162">
        <v>300</v>
      </c>
      <c r="O400" s="162">
        <v>200</v>
      </c>
      <c r="P400" s="162">
        <v>100</v>
      </c>
      <c r="Q400" s="162">
        <v>0</v>
      </c>
      <c r="R400" s="162">
        <v>100</v>
      </c>
      <c r="S400" s="162">
        <v>100</v>
      </c>
      <c r="T400" s="285">
        <v>0</v>
      </c>
      <c r="U400" s="162">
        <v>0</v>
      </c>
      <c r="V400" s="162">
        <v>0</v>
      </c>
      <c r="W400" s="94"/>
    </row>
    <row r="401" spans="1:24" ht="12" hidden="1" customHeight="1">
      <c r="A401" s="120" t="s">
        <v>263</v>
      </c>
      <c r="B401" s="120" t="s">
        <v>211</v>
      </c>
      <c r="C401" s="120" t="s">
        <v>25</v>
      </c>
      <c r="D401" s="120" t="s">
        <v>26</v>
      </c>
      <c r="E401" s="120"/>
      <c r="F401" s="101">
        <v>104</v>
      </c>
      <c r="H401" s="178" t="s">
        <v>282</v>
      </c>
      <c r="I401" s="159" t="s">
        <v>281</v>
      </c>
      <c r="J401" s="160"/>
      <c r="K401" s="161">
        <v>3500</v>
      </c>
      <c r="L401" s="162">
        <v>0</v>
      </c>
      <c r="M401" s="162">
        <v>500</v>
      </c>
      <c r="N401" s="162">
        <v>700</v>
      </c>
      <c r="O401" s="162">
        <v>600</v>
      </c>
      <c r="P401" s="162">
        <v>600</v>
      </c>
      <c r="Q401" s="162">
        <v>500</v>
      </c>
      <c r="R401" s="162">
        <v>300</v>
      </c>
      <c r="S401" s="162">
        <v>200</v>
      </c>
      <c r="T401" s="162">
        <v>0</v>
      </c>
      <c r="U401" s="162">
        <v>100</v>
      </c>
      <c r="V401" s="285">
        <v>0</v>
      </c>
      <c r="W401" s="94"/>
    </row>
    <row r="402" spans="1:24" s="288" customFormat="1" ht="12" hidden="1" customHeight="1">
      <c r="A402" s="164" t="s">
        <v>263</v>
      </c>
      <c r="B402" s="164" t="s">
        <v>211</v>
      </c>
      <c r="C402" s="164" t="s">
        <v>25</v>
      </c>
      <c r="D402" s="164" t="s">
        <v>26</v>
      </c>
      <c r="E402" s="164"/>
      <c r="F402" s="289">
        <v>105</v>
      </c>
      <c r="G402" s="237"/>
      <c r="H402" s="178" t="s">
        <v>280</v>
      </c>
      <c r="I402" s="163" t="s">
        <v>373</v>
      </c>
      <c r="J402" s="160"/>
      <c r="K402" s="161">
        <v>600</v>
      </c>
      <c r="L402" s="285">
        <v>0</v>
      </c>
      <c r="M402" s="162">
        <v>0</v>
      </c>
      <c r="N402" s="162">
        <v>0</v>
      </c>
      <c r="O402" s="162">
        <v>0</v>
      </c>
      <c r="P402" s="162">
        <v>0</v>
      </c>
      <c r="Q402" s="162">
        <v>0</v>
      </c>
      <c r="R402" s="162">
        <v>0</v>
      </c>
      <c r="S402" s="162">
        <v>400</v>
      </c>
      <c r="T402" s="285">
        <v>0</v>
      </c>
      <c r="U402" s="285">
        <v>0</v>
      </c>
      <c r="V402" s="285">
        <v>0</v>
      </c>
      <c r="W402" s="237"/>
    </row>
    <row r="403" spans="1:24" ht="12" hidden="1" customHeight="1">
      <c r="A403" s="120" t="s">
        <v>263</v>
      </c>
      <c r="B403" s="120" t="s">
        <v>211</v>
      </c>
      <c r="C403" s="120" t="s">
        <v>25</v>
      </c>
      <c r="D403" s="120" t="s">
        <v>26</v>
      </c>
      <c r="E403" s="120"/>
      <c r="F403" s="101">
        <v>106</v>
      </c>
      <c r="H403" s="178" t="s">
        <v>278</v>
      </c>
      <c r="I403" s="159" t="s">
        <v>277</v>
      </c>
      <c r="J403" s="160"/>
      <c r="K403" s="161">
        <v>700</v>
      </c>
      <c r="L403" s="162">
        <v>0</v>
      </c>
      <c r="M403" s="162">
        <v>0</v>
      </c>
      <c r="N403" s="162">
        <v>100</v>
      </c>
      <c r="O403" s="162">
        <v>200</v>
      </c>
      <c r="P403" s="162">
        <v>100</v>
      </c>
      <c r="Q403" s="162">
        <v>200</v>
      </c>
      <c r="R403" s="162">
        <v>100</v>
      </c>
      <c r="S403" s="162">
        <v>0</v>
      </c>
      <c r="T403" s="162">
        <v>0</v>
      </c>
      <c r="U403" s="285">
        <v>0</v>
      </c>
      <c r="V403" s="285">
        <v>0</v>
      </c>
      <c r="W403" s="94"/>
    </row>
    <row r="404" spans="1:24" ht="12" hidden="1" customHeight="1">
      <c r="A404" s="120" t="s">
        <v>263</v>
      </c>
      <c r="B404" s="120" t="s">
        <v>211</v>
      </c>
      <c r="C404" s="120" t="s">
        <v>25</v>
      </c>
      <c r="D404" s="120" t="s">
        <v>26</v>
      </c>
      <c r="E404" s="120"/>
      <c r="F404" s="101">
        <v>107</v>
      </c>
      <c r="H404" s="178" t="s">
        <v>276</v>
      </c>
      <c r="I404" s="159" t="s">
        <v>275</v>
      </c>
      <c r="J404" s="160"/>
      <c r="K404" s="161">
        <v>23600</v>
      </c>
      <c r="L404" s="162">
        <v>2700</v>
      </c>
      <c r="M404" s="162">
        <v>3700</v>
      </c>
      <c r="N404" s="162">
        <v>5800</v>
      </c>
      <c r="O404" s="162">
        <v>4200</v>
      </c>
      <c r="P404" s="162">
        <v>2800</v>
      </c>
      <c r="Q404" s="162">
        <v>2300</v>
      </c>
      <c r="R404" s="162">
        <v>1600</v>
      </c>
      <c r="S404" s="162">
        <v>100</v>
      </c>
      <c r="T404" s="285">
        <v>0</v>
      </c>
      <c r="U404" s="162">
        <v>0</v>
      </c>
      <c r="V404" s="162">
        <v>300</v>
      </c>
      <c r="W404" s="94"/>
    </row>
    <row r="405" spans="1:24" ht="12" hidden="1" customHeight="1">
      <c r="A405" s="120" t="s">
        <v>263</v>
      </c>
      <c r="B405" s="120" t="s">
        <v>211</v>
      </c>
      <c r="C405" s="120" t="s">
        <v>25</v>
      </c>
      <c r="D405" s="120" t="s">
        <v>26</v>
      </c>
      <c r="E405" s="120"/>
      <c r="F405" s="101">
        <v>108</v>
      </c>
      <c r="H405" s="178" t="s">
        <v>274</v>
      </c>
      <c r="I405" s="159" t="s">
        <v>273</v>
      </c>
      <c r="J405" s="160"/>
      <c r="K405" s="161">
        <v>9200</v>
      </c>
      <c r="L405" s="162">
        <v>200</v>
      </c>
      <c r="M405" s="162">
        <v>1400</v>
      </c>
      <c r="N405" s="162">
        <v>2500</v>
      </c>
      <c r="O405" s="162">
        <v>1400</v>
      </c>
      <c r="P405" s="162">
        <v>900</v>
      </c>
      <c r="Q405" s="162">
        <v>1100</v>
      </c>
      <c r="R405" s="162">
        <v>1200</v>
      </c>
      <c r="S405" s="162">
        <v>200</v>
      </c>
      <c r="T405" s="285">
        <v>0</v>
      </c>
      <c r="U405" s="162">
        <v>100</v>
      </c>
      <c r="V405" s="162">
        <v>200</v>
      </c>
      <c r="W405" s="94"/>
    </row>
    <row r="406" spans="1:24" s="173" customFormat="1" ht="12" hidden="1" customHeight="1">
      <c r="A406" s="168" t="s">
        <v>263</v>
      </c>
      <c r="B406" s="168" t="s">
        <v>211</v>
      </c>
      <c r="C406" s="168" t="s">
        <v>25</v>
      </c>
      <c r="D406" s="168" t="s">
        <v>26</v>
      </c>
      <c r="E406" s="168"/>
      <c r="F406" s="169">
        <v>109</v>
      </c>
      <c r="G406" s="170"/>
      <c r="H406" s="178" t="s">
        <v>272</v>
      </c>
      <c r="I406" s="159" t="s">
        <v>372</v>
      </c>
      <c r="J406" s="160"/>
      <c r="K406" s="161">
        <v>41000</v>
      </c>
      <c r="L406" s="162">
        <v>2000</v>
      </c>
      <c r="M406" s="162">
        <v>3600</v>
      </c>
      <c r="N406" s="162">
        <v>6700</v>
      </c>
      <c r="O406" s="162">
        <v>7100</v>
      </c>
      <c r="P406" s="162">
        <v>6200</v>
      </c>
      <c r="Q406" s="162">
        <v>7600</v>
      </c>
      <c r="R406" s="162">
        <v>5300</v>
      </c>
      <c r="S406" s="162">
        <v>2000</v>
      </c>
      <c r="T406" s="162">
        <v>300</v>
      </c>
      <c r="U406" s="162">
        <v>200</v>
      </c>
      <c r="V406" s="162">
        <v>0</v>
      </c>
      <c r="W406" s="171"/>
      <c r="X406" s="172"/>
    </row>
    <row r="407" spans="1:24" s="173" customFormat="1" ht="12" hidden="1" customHeight="1">
      <c r="A407" s="168" t="s">
        <v>263</v>
      </c>
      <c r="B407" s="168" t="s">
        <v>211</v>
      </c>
      <c r="C407" s="168" t="s">
        <v>25</v>
      </c>
      <c r="D407" s="168" t="s">
        <v>26</v>
      </c>
      <c r="E407" s="168"/>
      <c r="F407" s="169">
        <v>110</v>
      </c>
      <c r="G407" s="170"/>
      <c r="H407" s="178" t="s">
        <v>270</v>
      </c>
      <c r="I407" s="159" t="s">
        <v>322</v>
      </c>
      <c r="J407" s="160"/>
      <c r="K407" s="161">
        <v>1412200</v>
      </c>
      <c r="L407" s="162">
        <v>109300</v>
      </c>
      <c r="M407" s="162">
        <v>251300</v>
      </c>
      <c r="N407" s="162">
        <v>271500</v>
      </c>
      <c r="O407" s="162">
        <v>228000</v>
      </c>
      <c r="P407" s="162">
        <v>164400</v>
      </c>
      <c r="Q407" s="162">
        <v>163500</v>
      </c>
      <c r="R407" s="162">
        <v>84000</v>
      </c>
      <c r="S407" s="162">
        <v>27800</v>
      </c>
      <c r="T407" s="162">
        <v>5700</v>
      </c>
      <c r="U407" s="162">
        <v>2700</v>
      </c>
      <c r="V407" s="162">
        <v>104100</v>
      </c>
      <c r="W407" s="171"/>
      <c r="X407" s="172"/>
    </row>
    <row r="408" spans="1:24" s="173" customFormat="1" ht="12" hidden="1" customHeight="1">
      <c r="A408" s="168"/>
      <c r="B408" s="168"/>
      <c r="C408" s="168"/>
      <c r="D408" s="168"/>
      <c r="E408" s="168"/>
      <c r="F408" s="287"/>
      <c r="G408" s="170"/>
      <c r="H408" s="178" t="s">
        <v>265</v>
      </c>
      <c r="I408" s="159" t="s">
        <v>268</v>
      </c>
      <c r="J408" s="160"/>
      <c r="K408" s="161"/>
      <c r="L408" s="162"/>
      <c r="M408" s="162"/>
      <c r="N408" s="162"/>
      <c r="O408" s="162"/>
      <c r="P408" s="162"/>
      <c r="Q408" s="162"/>
      <c r="R408" s="162"/>
      <c r="S408" s="162"/>
      <c r="T408" s="162"/>
      <c r="U408" s="162"/>
      <c r="V408" s="162"/>
      <c r="W408" s="171"/>
      <c r="X408" s="172"/>
    </row>
    <row r="409" spans="1:24" s="173" customFormat="1" ht="12" hidden="1" customHeight="1">
      <c r="A409" s="168" t="s">
        <v>263</v>
      </c>
      <c r="B409" s="168" t="s">
        <v>211</v>
      </c>
      <c r="C409" s="168" t="s">
        <v>25</v>
      </c>
      <c r="D409" s="168" t="s">
        <v>26</v>
      </c>
      <c r="E409" s="168"/>
      <c r="F409" s="169">
        <v>111</v>
      </c>
      <c r="G409" s="170"/>
      <c r="H409" s="178" t="s">
        <v>267</v>
      </c>
      <c r="I409" s="163" t="s">
        <v>371</v>
      </c>
      <c r="J409" s="160"/>
      <c r="K409" s="161">
        <v>77700</v>
      </c>
      <c r="L409" s="162">
        <v>3700</v>
      </c>
      <c r="M409" s="162">
        <v>24200</v>
      </c>
      <c r="N409" s="162">
        <v>25600</v>
      </c>
      <c r="O409" s="162">
        <v>12600</v>
      </c>
      <c r="P409" s="162">
        <v>5100</v>
      </c>
      <c r="Q409" s="162">
        <v>3500</v>
      </c>
      <c r="R409" s="162">
        <v>1500</v>
      </c>
      <c r="S409" s="162">
        <v>700</v>
      </c>
      <c r="T409" s="162">
        <v>400</v>
      </c>
      <c r="U409" s="162">
        <v>400</v>
      </c>
      <c r="V409" s="162">
        <v>0</v>
      </c>
      <c r="W409" s="171"/>
      <c r="X409" s="172"/>
    </row>
    <row r="410" spans="1:24" s="173" customFormat="1" ht="12" hidden="1" customHeight="1">
      <c r="A410" s="168"/>
      <c r="B410" s="168"/>
      <c r="C410" s="168"/>
      <c r="D410" s="168"/>
      <c r="E410" s="168"/>
      <c r="F410" s="287"/>
      <c r="G410" s="170"/>
      <c r="H410" s="178" t="s">
        <v>265</v>
      </c>
      <c r="I410" s="159" t="s">
        <v>353</v>
      </c>
      <c r="J410" s="160"/>
      <c r="K410" s="161"/>
      <c r="L410" s="162"/>
      <c r="M410" s="162"/>
      <c r="N410" s="162"/>
      <c r="O410" s="162"/>
      <c r="P410" s="162"/>
      <c r="Q410" s="162"/>
      <c r="R410" s="162"/>
      <c r="S410" s="162"/>
      <c r="T410" s="162"/>
      <c r="U410" s="162"/>
      <c r="V410" s="162"/>
      <c r="W410" s="171"/>
      <c r="X410" s="172"/>
    </row>
    <row r="411" spans="1:24" ht="12" hidden="1" customHeight="1">
      <c r="A411" s="120" t="s">
        <v>263</v>
      </c>
      <c r="B411" s="120" t="s">
        <v>211</v>
      </c>
      <c r="C411" s="120" t="s">
        <v>25</v>
      </c>
      <c r="D411" s="120" t="s">
        <v>26</v>
      </c>
      <c r="E411" s="120"/>
      <c r="F411" s="101">
        <v>112</v>
      </c>
      <c r="H411" s="178" t="s">
        <v>262</v>
      </c>
      <c r="I411" s="159" t="s">
        <v>319</v>
      </c>
      <c r="J411" s="160"/>
      <c r="K411" s="161">
        <v>461500</v>
      </c>
      <c r="L411" s="162">
        <v>49000</v>
      </c>
      <c r="M411" s="162">
        <v>162600</v>
      </c>
      <c r="N411" s="162">
        <v>125000</v>
      </c>
      <c r="O411" s="162">
        <v>54800</v>
      </c>
      <c r="P411" s="162">
        <v>27600</v>
      </c>
      <c r="Q411" s="162">
        <v>21100</v>
      </c>
      <c r="R411" s="162">
        <v>12400</v>
      </c>
      <c r="S411" s="162">
        <v>5000</v>
      </c>
      <c r="T411" s="162">
        <v>1600</v>
      </c>
      <c r="U411" s="162">
        <v>1700</v>
      </c>
      <c r="V411" s="162">
        <v>800</v>
      </c>
      <c r="W411" s="94"/>
    </row>
    <row r="412" spans="1:24" ht="12" hidden="1" customHeight="1">
      <c r="A412" s="120" t="s">
        <v>263</v>
      </c>
      <c r="B412" s="120" t="s">
        <v>211</v>
      </c>
      <c r="C412" s="120" t="s">
        <v>25</v>
      </c>
      <c r="D412" s="120" t="s">
        <v>26</v>
      </c>
      <c r="E412" s="120"/>
      <c r="F412" s="101">
        <v>113</v>
      </c>
      <c r="H412" s="178" t="s">
        <v>370</v>
      </c>
      <c r="I412" s="159" t="s">
        <v>369</v>
      </c>
      <c r="J412" s="160" t="s">
        <v>72</v>
      </c>
      <c r="K412" s="161">
        <v>170400</v>
      </c>
      <c r="L412" s="162">
        <v>25300</v>
      </c>
      <c r="M412" s="162">
        <v>60700</v>
      </c>
      <c r="N412" s="162">
        <v>39800</v>
      </c>
      <c r="O412" s="162">
        <v>16800</v>
      </c>
      <c r="P412" s="162">
        <v>7700</v>
      </c>
      <c r="Q412" s="162">
        <v>4900</v>
      </c>
      <c r="R412" s="162">
        <v>1000</v>
      </c>
      <c r="S412" s="162">
        <v>300</v>
      </c>
      <c r="T412" s="162">
        <v>100</v>
      </c>
      <c r="U412" s="285">
        <v>0</v>
      </c>
      <c r="V412" s="162">
        <v>13900</v>
      </c>
      <c r="W412" s="94"/>
    </row>
    <row r="413" spans="1:24" ht="12" hidden="1" customHeight="1">
      <c r="A413" s="120" t="s">
        <v>263</v>
      </c>
      <c r="B413" s="120" t="s">
        <v>211</v>
      </c>
      <c r="C413" s="120" t="s">
        <v>25</v>
      </c>
      <c r="D413" s="120" t="s">
        <v>26</v>
      </c>
      <c r="E413" s="120"/>
      <c r="F413" s="101">
        <v>114</v>
      </c>
      <c r="H413" s="178" t="s">
        <v>315</v>
      </c>
      <c r="I413" s="159" t="s">
        <v>314</v>
      </c>
      <c r="J413" s="160"/>
      <c r="K413" s="161">
        <v>82700</v>
      </c>
      <c r="L413" s="162">
        <v>7200</v>
      </c>
      <c r="M413" s="162">
        <v>24100</v>
      </c>
      <c r="N413" s="162">
        <v>25400</v>
      </c>
      <c r="O413" s="162">
        <v>13400</v>
      </c>
      <c r="P413" s="162">
        <v>6500</v>
      </c>
      <c r="Q413" s="162">
        <v>4500</v>
      </c>
      <c r="R413" s="162">
        <v>900</v>
      </c>
      <c r="S413" s="162">
        <v>200</v>
      </c>
      <c r="T413" s="162">
        <v>0</v>
      </c>
      <c r="U413" s="285">
        <v>0</v>
      </c>
      <c r="V413" s="162">
        <v>600</v>
      </c>
      <c r="W413" s="94"/>
    </row>
    <row r="414" spans="1:24" ht="12" hidden="1" customHeight="1">
      <c r="A414" s="120" t="s">
        <v>263</v>
      </c>
      <c r="B414" s="120" t="s">
        <v>211</v>
      </c>
      <c r="C414" s="120" t="s">
        <v>25</v>
      </c>
      <c r="D414" s="120" t="s">
        <v>26</v>
      </c>
      <c r="E414" s="120"/>
      <c r="F414" s="101">
        <v>115</v>
      </c>
      <c r="H414" s="178" t="s">
        <v>313</v>
      </c>
      <c r="I414" s="159" t="s">
        <v>312</v>
      </c>
      <c r="J414" s="160"/>
      <c r="K414" s="161">
        <v>77700</v>
      </c>
      <c r="L414" s="162">
        <v>6700</v>
      </c>
      <c r="M414" s="162">
        <v>22700</v>
      </c>
      <c r="N414" s="162">
        <v>23400</v>
      </c>
      <c r="O414" s="162">
        <v>12800</v>
      </c>
      <c r="P414" s="162">
        <v>6100</v>
      </c>
      <c r="Q414" s="162">
        <v>4300</v>
      </c>
      <c r="R414" s="162">
        <v>900</v>
      </c>
      <c r="S414" s="162">
        <v>100</v>
      </c>
      <c r="T414" s="162">
        <v>0</v>
      </c>
      <c r="U414" s="285">
        <v>0</v>
      </c>
      <c r="V414" s="162">
        <v>600</v>
      </c>
      <c r="W414" s="94"/>
    </row>
    <row r="415" spans="1:24" ht="12" hidden="1" customHeight="1">
      <c r="A415" s="120" t="s">
        <v>263</v>
      </c>
      <c r="B415" s="120" t="s">
        <v>211</v>
      </c>
      <c r="C415" s="120" t="s">
        <v>25</v>
      </c>
      <c r="D415" s="120" t="s">
        <v>26</v>
      </c>
      <c r="E415" s="120"/>
      <c r="F415" s="101">
        <v>116</v>
      </c>
      <c r="H415" s="178" t="s">
        <v>311</v>
      </c>
      <c r="I415" s="163" t="s">
        <v>335</v>
      </c>
      <c r="J415" s="160"/>
      <c r="K415" s="161">
        <v>30400</v>
      </c>
      <c r="L415" s="162">
        <v>2400</v>
      </c>
      <c r="M415" s="162">
        <v>11800</v>
      </c>
      <c r="N415" s="162">
        <v>10400</v>
      </c>
      <c r="O415" s="162">
        <v>3500</v>
      </c>
      <c r="P415" s="162">
        <v>1200</v>
      </c>
      <c r="Q415" s="162">
        <v>500</v>
      </c>
      <c r="R415" s="162">
        <v>200</v>
      </c>
      <c r="S415" s="162">
        <v>0</v>
      </c>
      <c r="T415" s="285">
        <v>0</v>
      </c>
      <c r="U415" s="285">
        <v>0</v>
      </c>
      <c r="V415" s="162">
        <v>300</v>
      </c>
      <c r="W415" s="94"/>
    </row>
    <row r="416" spans="1:24" ht="12" hidden="1" customHeight="1">
      <c r="A416" s="120" t="s">
        <v>263</v>
      </c>
      <c r="B416" s="120" t="s">
        <v>211</v>
      </c>
      <c r="C416" s="120" t="s">
        <v>25</v>
      </c>
      <c r="D416" s="120" t="s">
        <v>26</v>
      </c>
      <c r="E416" s="120"/>
      <c r="F416" s="101">
        <v>117</v>
      </c>
      <c r="H416" s="178" t="s">
        <v>309</v>
      </c>
      <c r="I416" s="159" t="s">
        <v>334</v>
      </c>
      <c r="J416" s="160"/>
      <c r="K416" s="161">
        <v>22300</v>
      </c>
      <c r="L416" s="162">
        <v>900</v>
      </c>
      <c r="M416" s="162">
        <v>3000</v>
      </c>
      <c r="N416" s="162">
        <v>5800</v>
      </c>
      <c r="O416" s="162">
        <v>5400</v>
      </c>
      <c r="P416" s="162">
        <v>3300</v>
      </c>
      <c r="Q416" s="162">
        <v>3000</v>
      </c>
      <c r="R416" s="162">
        <v>600</v>
      </c>
      <c r="S416" s="162">
        <v>100</v>
      </c>
      <c r="T416" s="162">
        <v>0</v>
      </c>
      <c r="U416" s="285">
        <v>0</v>
      </c>
      <c r="V416" s="162">
        <v>100</v>
      </c>
      <c r="W416" s="94"/>
    </row>
    <row r="417" spans="1:23" ht="12" hidden="1" customHeight="1">
      <c r="A417" s="120" t="s">
        <v>263</v>
      </c>
      <c r="B417" s="120" t="s">
        <v>211</v>
      </c>
      <c r="C417" s="120" t="s">
        <v>25</v>
      </c>
      <c r="D417" s="120" t="s">
        <v>26</v>
      </c>
      <c r="E417" s="120"/>
      <c r="F417" s="101">
        <v>118</v>
      </c>
      <c r="H417" s="178" t="s">
        <v>307</v>
      </c>
      <c r="I417" s="159" t="s">
        <v>333</v>
      </c>
      <c r="J417" s="160"/>
      <c r="K417" s="161">
        <v>21900</v>
      </c>
      <c r="L417" s="162">
        <v>900</v>
      </c>
      <c r="M417" s="162">
        <v>3000</v>
      </c>
      <c r="N417" s="162">
        <v>5700</v>
      </c>
      <c r="O417" s="162">
        <v>5300</v>
      </c>
      <c r="P417" s="162">
        <v>3200</v>
      </c>
      <c r="Q417" s="162">
        <v>2800</v>
      </c>
      <c r="R417" s="162">
        <v>600</v>
      </c>
      <c r="S417" s="162">
        <v>100</v>
      </c>
      <c r="T417" s="162">
        <v>0</v>
      </c>
      <c r="U417" s="285">
        <v>0</v>
      </c>
      <c r="V417" s="162">
        <v>100</v>
      </c>
      <c r="W417" s="94"/>
    </row>
    <row r="418" spans="1:23" ht="12" hidden="1" customHeight="1">
      <c r="A418" s="120" t="s">
        <v>263</v>
      </c>
      <c r="B418" s="120" t="s">
        <v>211</v>
      </c>
      <c r="C418" s="120" t="s">
        <v>25</v>
      </c>
      <c r="D418" s="120" t="s">
        <v>26</v>
      </c>
      <c r="E418" s="120"/>
      <c r="F418" s="101">
        <v>119</v>
      </c>
      <c r="H418" s="178" t="s">
        <v>296</v>
      </c>
      <c r="I418" s="159" t="s">
        <v>305</v>
      </c>
      <c r="J418" s="160"/>
      <c r="K418" s="161">
        <v>400</v>
      </c>
      <c r="L418" s="285">
        <v>0</v>
      </c>
      <c r="M418" s="162">
        <v>0</v>
      </c>
      <c r="N418" s="162">
        <v>100</v>
      </c>
      <c r="O418" s="162">
        <v>100</v>
      </c>
      <c r="P418" s="162">
        <v>100</v>
      </c>
      <c r="Q418" s="162">
        <v>100</v>
      </c>
      <c r="R418" s="285">
        <v>0</v>
      </c>
      <c r="S418" s="285">
        <v>0</v>
      </c>
      <c r="T418" s="285">
        <v>0</v>
      </c>
      <c r="U418" s="285">
        <v>0</v>
      </c>
      <c r="V418" s="285">
        <v>0</v>
      </c>
      <c r="W418" s="94"/>
    </row>
    <row r="419" spans="1:23" ht="12" hidden="1" customHeight="1">
      <c r="A419" s="120" t="s">
        <v>263</v>
      </c>
      <c r="B419" s="120" t="s">
        <v>211</v>
      </c>
      <c r="C419" s="120" t="s">
        <v>25</v>
      </c>
      <c r="D419" s="120" t="s">
        <v>26</v>
      </c>
      <c r="E419" s="120"/>
      <c r="F419" s="101">
        <v>120</v>
      </c>
      <c r="H419" s="178" t="s">
        <v>304</v>
      </c>
      <c r="I419" s="159" t="s">
        <v>347</v>
      </c>
      <c r="J419" s="160"/>
      <c r="K419" s="161">
        <v>2500</v>
      </c>
      <c r="L419" s="162">
        <v>300</v>
      </c>
      <c r="M419" s="162">
        <v>600</v>
      </c>
      <c r="N419" s="162">
        <v>700</v>
      </c>
      <c r="O419" s="162">
        <v>600</v>
      </c>
      <c r="P419" s="162">
        <v>200</v>
      </c>
      <c r="Q419" s="162">
        <v>0</v>
      </c>
      <c r="R419" s="162">
        <v>0</v>
      </c>
      <c r="S419" s="285">
        <v>0</v>
      </c>
      <c r="T419" s="285">
        <v>0</v>
      </c>
      <c r="U419" s="285">
        <v>0</v>
      </c>
      <c r="V419" s="162">
        <v>100</v>
      </c>
      <c r="W419" s="94"/>
    </row>
    <row r="420" spans="1:23" ht="12" hidden="1" customHeight="1">
      <c r="A420" s="120" t="s">
        <v>263</v>
      </c>
      <c r="B420" s="120" t="s">
        <v>211</v>
      </c>
      <c r="C420" s="120" t="s">
        <v>25</v>
      </c>
      <c r="D420" s="120" t="s">
        <v>26</v>
      </c>
      <c r="E420" s="120"/>
      <c r="F420" s="101">
        <v>121</v>
      </c>
      <c r="H420" s="178" t="s">
        <v>302</v>
      </c>
      <c r="I420" s="159" t="s">
        <v>332</v>
      </c>
      <c r="J420" s="160"/>
      <c r="K420" s="161">
        <v>2000</v>
      </c>
      <c r="L420" s="162">
        <v>200</v>
      </c>
      <c r="M420" s="162">
        <v>500</v>
      </c>
      <c r="N420" s="162">
        <v>600</v>
      </c>
      <c r="O420" s="162">
        <v>400</v>
      </c>
      <c r="P420" s="162">
        <v>100</v>
      </c>
      <c r="Q420" s="162">
        <v>0</v>
      </c>
      <c r="R420" s="162">
        <v>0</v>
      </c>
      <c r="S420" s="285">
        <v>0</v>
      </c>
      <c r="T420" s="285">
        <v>0</v>
      </c>
      <c r="U420" s="285">
        <v>0</v>
      </c>
      <c r="V420" s="162">
        <v>100</v>
      </c>
      <c r="W420" s="94"/>
    </row>
    <row r="421" spans="1:23" ht="12" hidden="1" customHeight="1">
      <c r="A421" s="120" t="s">
        <v>263</v>
      </c>
      <c r="B421" s="120" t="s">
        <v>211</v>
      </c>
      <c r="C421" s="120" t="s">
        <v>25</v>
      </c>
      <c r="D421" s="120" t="s">
        <v>26</v>
      </c>
      <c r="E421" s="120"/>
      <c r="F421" s="101">
        <v>122</v>
      </c>
      <c r="H421" s="178" t="s">
        <v>296</v>
      </c>
      <c r="I421" s="159" t="s">
        <v>305</v>
      </c>
      <c r="J421" s="160"/>
      <c r="K421" s="161">
        <v>500</v>
      </c>
      <c r="L421" s="162">
        <v>0</v>
      </c>
      <c r="M421" s="162">
        <v>100</v>
      </c>
      <c r="N421" s="162">
        <v>100</v>
      </c>
      <c r="O421" s="162">
        <v>200</v>
      </c>
      <c r="P421" s="162">
        <v>100</v>
      </c>
      <c r="Q421" s="162">
        <v>0</v>
      </c>
      <c r="R421" s="285">
        <v>0</v>
      </c>
      <c r="S421" s="285">
        <v>0</v>
      </c>
      <c r="T421" s="285">
        <v>0</v>
      </c>
      <c r="U421" s="285">
        <v>0</v>
      </c>
      <c r="V421" s="285">
        <v>0</v>
      </c>
      <c r="W421" s="94"/>
    </row>
    <row r="422" spans="1:23" ht="12" hidden="1" customHeight="1">
      <c r="A422" s="120" t="s">
        <v>263</v>
      </c>
      <c r="B422" s="120" t="s">
        <v>211</v>
      </c>
      <c r="C422" s="120" t="s">
        <v>25</v>
      </c>
      <c r="D422" s="120" t="s">
        <v>26</v>
      </c>
      <c r="E422" s="120"/>
      <c r="F422" s="101">
        <v>123</v>
      </c>
      <c r="H422" s="178" t="s">
        <v>300</v>
      </c>
      <c r="I422" s="159" t="s">
        <v>368</v>
      </c>
      <c r="J422" s="160"/>
      <c r="K422" s="161">
        <v>22600</v>
      </c>
      <c r="L422" s="162">
        <v>3200</v>
      </c>
      <c r="M422" s="162">
        <v>7300</v>
      </c>
      <c r="N422" s="162">
        <v>6500</v>
      </c>
      <c r="O422" s="162">
        <v>3300</v>
      </c>
      <c r="P422" s="162">
        <v>1400</v>
      </c>
      <c r="Q422" s="162">
        <v>800</v>
      </c>
      <c r="R422" s="162">
        <v>100</v>
      </c>
      <c r="S422" s="285">
        <v>0</v>
      </c>
      <c r="T422" s="285">
        <v>0</v>
      </c>
      <c r="U422" s="285">
        <v>0</v>
      </c>
      <c r="V422" s="162">
        <v>100</v>
      </c>
      <c r="W422" s="94"/>
    </row>
    <row r="423" spans="1:23" ht="12" hidden="1" customHeight="1">
      <c r="A423" s="120" t="s">
        <v>263</v>
      </c>
      <c r="B423" s="120" t="s">
        <v>211</v>
      </c>
      <c r="C423" s="120" t="s">
        <v>25</v>
      </c>
      <c r="D423" s="120" t="s">
        <v>26</v>
      </c>
      <c r="E423" s="120"/>
      <c r="F423" s="101">
        <v>124</v>
      </c>
      <c r="H423" s="178" t="s">
        <v>298</v>
      </c>
      <c r="I423" s="159" t="s">
        <v>345</v>
      </c>
      <c r="J423" s="160"/>
      <c r="K423" s="161">
        <v>18600</v>
      </c>
      <c r="L423" s="162">
        <v>2900</v>
      </c>
      <c r="M423" s="162">
        <v>6100</v>
      </c>
      <c r="N423" s="162">
        <v>5100</v>
      </c>
      <c r="O423" s="162">
        <v>2900</v>
      </c>
      <c r="P423" s="162">
        <v>1000</v>
      </c>
      <c r="Q423" s="162">
        <v>600</v>
      </c>
      <c r="R423" s="162">
        <v>0</v>
      </c>
      <c r="S423" s="285">
        <v>0</v>
      </c>
      <c r="T423" s="285">
        <v>0</v>
      </c>
      <c r="U423" s="285">
        <v>0</v>
      </c>
      <c r="V423" s="162">
        <v>0</v>
      </c>
      <c r="W423" s="94"/>
    </row>
    <row r="424" spans="1:23" ht="12" hidden="1" customHeight="1">
      <c r="A424" s="120" t="s">
        <v>263</v>
      </c>
      <c r="B424" s="120" t="s">
        <v>211</v>
      </c>
      <c r="C424" s="120" t="s">
        <v>25</v>
      </c>
      <c r="D424" s="120" t="s">
        <v>26</v>
      </c>
      <c r="E424" s="120"/>
      <c r="F424" s="101">
        <v>125</v>
      </c>
      <c r="H424" s="178" t="s">
        <v>296</v>
      </c>
      <c r="I424" s="159" t="s">
        <v>295</v>
      </c>
      <c r="J424" s="160"/>
      <c r="K424" s="161">
        <v>4000</v>
      </c>
      <c r="L424" s="162">
        <v>200</v>
      </c>
      <c r="M424" s="162">
        <v>1200</v>
      </c>
      <c r="N424" s="162">
        <v>1400</v>
      </c>
      <c r="O424" s="162">
        <v>400</v>
      </c>
      <c r="P424" s="162">
        <v>400</v>
      </c>
      <c r="Q424" s="162">
        <v>200</v>
      </c>
      <c r="R424" s="162">
        <v>0</v>
      </c>
      <c r="S424" s="285">
        <v>0</v>
      </c>
      <c r="T424" s="285">
        <v>0</v>
      </c>
      <c r="U424" s="285">
        <v>0</v>
      </c>
      <c r="V424" s="162">
        <v>0</v>
      </c>
      <c r="W424" s="94"/>
    </row>
    <row r="425" spans="1:23" ht="12" hidden="1" customHeight="1">
      <c r="A425" s="120" t="s">
        <v>263</v>
      </c>
      <c r="B425" s="120" t="s">
        <v>211</v>
      </c>
      <c r="C425" s="120" t="s">
        <v>25</v>
      </c>
      <c r="D425" s="120" t="s">
        <v>26</v>
      </c>
      <c r="E425" s="120"/>
      <c r="F425" s="101">
        <v>126</v>
      </c>
      <c r="H425" s="178" t="s">
        <v>294</v>
      </c>
      <c r="I425" s="159" t="s">
        <v>330</v>
      </c>
      <c r="J425" s="160"/>
      <c r="K425" s="161">
        <v>5000</v>
      </c>
      <c r="L425" s="162">
        <v>400</v>
      </c>
      <c r="M425" s="162">
        <v>1300</v>
      </c>
      <c r="N425" s="162">
        <v>2000</v>
      </c>
      <c r="O425" s="162">
        <v>600</v>
      </c>
      <c r="P425" s="162">
        <v>400</v>
      </c>
      <c r="Q425" s="162">
        <v>200</v>
      </c>
      <c r="R425" s="162">
        <v>0</v>
      </c>
      <c r="S425" s="162">
        <v>0</v>
      </c>
      <c r="T425" s="285">
        <v>0</v>
      </c>
      <c r="U425" s="285">
        <v>0</v>
      </c>
      <c r="V425" s="285">
        <v>0</v>
      </c>
      <c r="W425" s="94"/>
    </row>
    <row r="426" spans="1:23" ht="12" hidden="1" customHeight="1">
      <c r="A426" s="120" t="s">
        <v>263</v>
      </c>
      <c r="B426" s="120" t="s">
        <v>211</v>
      </c>
      <c r="C426" s="120" t="s">
        <v>25</v>
      </c>
      <c r="D426" s="120" t="s">
        <v>26</v>
      </c>
      <c r="E426" s="120"/>
      <c r="F426" s="101">
        <v>127</v>
      </c>
      <c r="H426" s="178" t="s">
        <v>292</v>
      </c>
      <c r="I426" s="159" t="s">
        <v>291</v>
      </c>
      <c r="J426" s="160"/>
      <c r="K426" s="161">
        <v>100</v>
      </c>
      <c r="L426" s="162">
        <v>0</v>
      </c>
      <c r="M426" s="162">
        <v>0</v>
      </c>
      <c r="N426" s="162">
        <v>0</v>
      </c>
      <c r="O426" s="162">
        <v>0</v>
      </c>
      <c r="P426" s="285">
        <v>0</v>
      </c>
      <c r="Q426" s="285">
        <v>0</v>
      </c>
      <c r="R426" s="285">
        <v>0</v>
      </c>
      <c r="S426" s="285">
        <v>0</v>
      </c>
      <c r="T426" s="285">
        <v>0</v>
      </c>
      <c r="U426" s="285">
        <v>0</v>
      </c>
      <c r="V426" s="285">
        <v>0</v>
      </c>
      <c r="W426" s="94"/>
    </row>
    <row r="427" spans="1:23" ht="12" hidden="1" customHeight="1">
      <c r="A427" s="120" t="s">
        <v>263</v>
      </c>
      <c r="B427" s="120" t="s">
        <v>211</v>
      </c>
      <c r="C427" s="120" t="s">
        <v>25</v>
      </c>
      <c r="D427" s="120" t="s">
        <v>26</v>
      </c>
      <c r="E427" s="120"/>
      <c r="F427" s="101">
        <v>128</v>
      </c>
      <c r="H427" s="178" t="s">
        <v>290</v>
      </c>
      <c r="I427" s="159" t="s">
        <v>344</v>
      </c>
      <c r="J427" s="160"/>
      <c r="K427" s="161">
        <v>300</v>
      </c>
      <c r="L427" s="162">
        <v>0</v>
      </c>
      <c r="M427" s="162">
        <v>0</v>
      </c>
      <c r="N427" s="162">
        <v>100</v>
      </c>
      <c r="O427" s="162">
        <v>100</v>
      </c>
      <c r="P427" s="162">
        <v>100</v>
      </c>
      <c r="Q427" s="285">
        <v>0</v>
      </c>
      <c r="R427" s="285">
        <v>0</v>
      </c>
      <c r="S427" s="285">
        <v>0</v>
      </c>
      <c r="T427" s="285">
        <v>0</v>
      </c>
      <c r="U427" s="285">
        <v>0</v>
      </c>
      <c r="V427" s="285">
        <v>0</v>
      </c>
      <c r="W427" s="94"/>
    </row>
    <row r="428" spans="1:23" ht="12" hidden="1" customHeight="1">
      <c r="A428" s="120" t="s">
        <v>263</v>
      </c>
      <c r="B428" s="120" t="s">
        <v>211</v>
      </c>
      <c r="C428" s="120" t="s">
        <v>25</v>
      </c>
      <c r="D428" s="120" t="s">
        <v>26</v>
      </c>
      <c r="E428" s="120"/>
      <c r="F428" s="101">
        <v>129</v>
      </c>
      <c r="H428" s="178" t="s">
        <v>367</v>
      </c>
      <c r="I428" s="163" t="s">
        <v>287</v>
      </c>
      <c r="J428" s="160"/>
      <c r="K428" s="161">
        <v>100</v>
      </c>
      <c r="L428" s="285">
        <v>0</v>
      </c>
      <c r="M428" s="162">
        <v>0</v>
      </c>
      <c r="N428" s="162">
        <v>0</v>
      </c>
      <c r="O428" s="285">
        <v>0</v>
      </c>
      <c r="P428" s="285">
        <v>0</v>
      </c>
      <c r="Q428" s="285">
        <v>0</v>
      </c>
      <c r="R428" s="285">
        <v>0</v>
      </c>
      <c r="S428" s="285">
        <v>0</v>
      </c>
      <c r="T428" s="285">
        <v>0</v>
      </c>
      <c r="U428" s="285">
        <v>0</v>
      </c>
      <c r="V428" s="285">
        <v>0</v>
      </c>
      <c r="W428" s="94"/>
    </row>
    <row r="429" spans="1:23" ht="12" hidden="1" customHeight="1">
      <c r="A429" s="120" t="s">
        <v>263</v>
      </c>
      <c r="B429" s="120" t="s">
        <v>211</v>
      </c>
      <c r="C429" s="120" t="s">
        <v>25</v>
      </c>
      <c r="D429" s="120" t="s">
        <v>26</v>
      </c>
      <c r="E429" s="120"/>
      <c r="F429" s="101">
        <v>130</v>
      </c>
      <c r="H429" s="178" t="s">
        <v>286</v>
      </c>
      <c r="I429" s="159" t="s">
        <v>358</v>
      </c>
      <c r="J429" s="160"/>
      <c r="K429" s="161">
        <v>300</v>
      </c>
      <c r="L429" s="285">
        <v>0</v>
      </c>
      <c r="M429" s="162">
        <v>0</v>
      </c>
      <c r="N429" s="162">
        <v>100</v>
      </c>
      <c r="O429" s="162">
        <v>0</v>
      </c>
      <c r="P429" s="162">
        <v>0</v>
      </c>
      <c r="Q429" s="162">
        <v>100</v>
      </c>
      <c r="R429" s="285">
        <v>0</v>
      </c>
      <c r="S429" s="285">
        <v>0</v>
      </c>
      <c r="T429" s="285">
        <v>0</v>
      </c>
      <c r="U429" s="285">
        <v>0</v>
      </c>
      <c r="V429" s="285">
        <v>0</v>
      </c>
      <c r="W429" s="94"/>
    </row>
    <row r="430" spans="1:23" ht="12" hidden="1" customHeight="1">
      <c r="A430" s="120" t="s">
        <v>263</v>
      </c>
      <c r="B430" s="120" t="s">
        <v>211</v>
      </c>
      <c r="C430" s="120" t="s">
        <v>25</v>
      </c>
      <c r="D430" s="120" t="s">
        <v>26</v>
      </c>
      <c r="E430" s="120"/>
      <c r="F430" s="101">
        <v>131</v>
      </c>
      <c r="H430" s="178" t="s">
        <v>284</v>
      </c>
      <c r="I430" s="159" t="s">
        <v>342</v>
      </c>
      <c r="J430" s="160"/>
      <c r="K430" s="161">
        <v>200</v>
      </c>
      <c r="L430" s="162">
        <v>100</v>
      </c>
      <c r="M430" s="162">
        <v>0</v>
      </c>
      <c r="N430" s="285">
        <v>0</v>
      </c>
      <c r="O430" s="162">
        <v>100</v>
      </c>
      <c r="P430" s="285">
        <v>0</v>
      </c>
      <c r="Q430" s="285">
        <v>0</v>
      </c>
      <c r="R430" s="285">
        <v>0</v>
      </c>
      <c r="S430" s="285">
        <v>0</v>
      </c>
      <c r="T430" s="285">
        <v>0</v>
      </c>
      <c r="U430" s="285">
        <v>0</v>
      </c>
      <c r="V430" s="285">
        <v>0</v>
      </c>
      <c r="W430" s="94"/>
    </row>
    <row r="431" spans="1:23" ht="12" hidden="1" customHeight="1">
      <c r="A431" s="120" t="s">
        <v>263</v>
      </c>
      <c r="B431" s="120" t="s">
        <v>211</v>
      </c>
      <c r="C431" s="120" t="s">
        <v>25</v>
      </c>
      <c r="D431" s="120" t="s">
        <v>26</v>
      </c>
      <c r="E431" s="120"/>
      <c r="F431" s="101">
        <v>132</v>
      </c>
      <c r="H431" s="178" t="s">
        <v>282</v>
      </c>
      <c r="I431" s="159" t="s">
        <v>357</v>
      </c>
      <c r="J431" s="160"/>
      <c r="K431" s="161">
        <v>600</v>
      </c>
      <c r="L431" s="285">
        <v>0</v>
      </c>
      <c r="M431" s="162">
        <v>100</v>
      </c>
      <c r="N431" s="162">
        <v>300</v>
      </c>
      <c r="O431" s="162">
        <v>100</v>
      </c>
      <c r="P431" s="162">
        <v>100</v>
      </c>
      <c r="Q431" s="162">
        <v>100</v>
      </c>
      <c r="R431" s="285">
        <v>0</v>
      </c>
      <c r="S431" s="162">
        <v>0</v>
      </c>
      <c r="T431" s="285">
        <v>0</v>
      </c>
      <c r="U431" s="285">
        <v>0</v>
      </c>
      <c r="V431" s="285">
        <v>0</v>
      </c>
      <c r="W431" s="94"/>
    </row>
    <row r="432" spans="1:23" ht="12" hidden="1" customHeight="1">
      <c r="A432" s="120" t="s">
        <v>263</v>
      </c>
      <c r="B432" s="120" t="s">
        <v>211</v>
      </c>
      <c r="C432" s="120" t="s">
        <v>25</v>
      </c>
      <c r="D432" s="120" t="s">
        <v>26</v>
      </c>
      <c r="E432" s="120"/>
      <c r="F432" s="101">
        <v>133</v>
      </c>
      <c r="H432" s="178" t="s">
        <v>280</v>
      </c>
      <c r="I432" s="163" t="s">
        <v>279</v>
      </c>
      <c r="J432" s="160"/>
      <c r="K432" s="161">
        <v>100</v>
      </c>
      <c r="L432" s="285">
        <v>0</v>
      </c>
      <c r="M432" s="162">
        <v>0</v>
      </c>
      <c r="N432" s="162">
        <v>0</v>
      </c>
      <c r="O432" s="285">
        <v>0</v>
      </c>
      <c r="P432" s="285">
        <v>0</v>
      </c>
      <c r="Q432" s="285">
        <v>0</v>
      </c>
      <c r="R432" s="285">
        <v>0</v>
      </c>
      <c r="S432" s="285">
        <v>0</v>
      </c>
      <c r="T432" s="285">
        <v>0</v>
      </c>
      <c r="U432" s="285">
        <v>0</v>
      </c>
      <c r="V432" s="285">
        <v>0</v>
      </c>
      <c r="W432" s="94"/>
    </row>
    <row r="433" spans="1:23" ht="12" hidden="1" customHeight="1">
      <c r="A433" s="120" t="s">
        <v>263</v>
      </c>
      <c r="B433" s="120" t="s">
        <v>211</v>
      </c>
      <c r="C433" s="120" t="s">
        <v>25</v>
      </c>
      <c r="D433" s="120" t="s">
        <v>26</v>
      </c>
      <c r="E433" s="120"/>
      <c r="F433" s="101">
        <v>134</v>
      </c>
      <c r="H433" s="178" t="s">
        <v>278</v>
      </c>
      <c r="I433" s="159" t="s">
        <v>366</v>
      </c>
      <c r="J433" s="160"/>
      <c r="K433" s="161">
        <v>100</v>
      </c>
      <c r="L433" s="285">
        <v>0</v>
      </c>
      <c r="M433" s="162">
        <v>0</v>
      </c>
      <c r="N433" s="285">
        <v>0</v>
      </c>
      <c r="O433" s="162">
        <v>100</v>
      </c>
      <c r="P433" s="162">
        <v>0</v>
      </c>
      <c r="Q433" s="285">
        <v>0</v>
      </c>
      <c r="R433" s="285">
        <v>0</v>
      </c>
      <c r="S433" s="285">
        <v>0</v>
      </c>
      <c r="T433" s="285">
        <v>0</v>
      </c>
      <c r="U433" s="285">
        <v>0</v>
      </c>
      <c r="V433" s="285">
        <v>0</v>
      </c>
      <c r="W433" s="94"/>
    </row>
    <row r="434" spans="1:23" ht="12" hidden="1" customHeight="1">
      <c r="A434" s="120" t="s">
        <v>263</v>
      </c>
      <c r="B434" s="120" t="s">
        <v>211</v>
      </c>
      <c r="C434" s="120" t="s">
        <v>25</v>
      </c>
      <c r="D434" s="120" t="s">
        <v>26</v>
      </c>
      <c r="E434" s="120"/>
      <c r="F434" s="101">
        <v>135</v>
      </c>
      <c r="H434" s="178" t="s">
        <v>276</v>
      </c>
      <c r="I434" s="159" t="s">
        <v>323</v>
      </c>
      <c r="J434" s="160"/>
      <c r="K434" s="161">
        <v>2200</v>
      </c>
      <c r="L434" s="162">
        <v>200</v>
      </c>
      <c r="M434" s="162">
        <v>700</v>
      </c>
      <c r="N434" s="162">
        <v>1100</v>
      </c>
      <c r="O434" s="162">
        <v>100</v>
      </c>
      <c r="P434" s="162">
        <v>100</v>
      </c>
      <c r="Q434" s="285">
        <v>0</v>
      </c>
      <c r="R434" s="285">
        <v>0</v>
      </c>
      <c r="S434" s="285">
        <v>0</v>
      </c>
      <c r="T434" s="285">
        <v>0</v>
      </c>
      <c r="U434" s="285">
        <v>0</v>
      </c>
      <c r="V434" s="285">
        <v>0</v>
      </c>
      <c r="W434" s="94"/>
    </row>
    <row r="435" spans="1:23" ht="12" hidden="1" customHeight="1">
      <c r="A435" s="120" t="s">
        <v>263</v>
      </c>
      <c r="B435" s="120" t="s">
        <v>211</v>
      </c>
      <c r="C435" s="120" t="s">
        <v>25</v>
      </c>
      <c r="D435" s="120" t="s">
        <v>26</v>
      </c>
      <c r="E435" s="120"/>
      <c r="F435" s="101">
        <v>136</v>
      </c>
      <c r="H435" s="178" t="s">
        <v>274</v>
      </c>
      <c r="I435" s="159" t="s">
        <v>340</v>
      </c>
      <c r="J435" s="160"/>
      <c r="K435" s="161">
        <v>1000</v>
      </c>
      <c r="L435" s="162">
        <v>0</v>
      </c>
      <c r="M435" s="162">
        <v>300</v>
      </c>
      <c r="N435" s="162">
        <v>400</v>
      </c>
      <c r="O435" s="162">
        <v>100</v>
      </c>
      <c r="P435" s="162">
        <v>100</v>
      </c>
      <c r="Q435" s="162">
        <v>0</v>
      </c>
      <c r="R435" s="162">
        <v>0</v>
      </c>
      <c r="S435" s="285">
        <v>0</v>
      </c>
      <c r="T435" s="285">
        <v>0</v>
      </c>
      <c r="U435" s="285">
        <v>0</v>
      </c>
      <c r="V435" s="285">
        <v>0</v>
      </c>
      <c r="W435" s="94"/>
    </row>
    <row r="436" spans="1:23" ht="12" hidden="1" customHeight="1">
      <c r="A436" s="120" t="s">
        <v>263</v>
      </c>
      <c r="B436" s="120" t="s">
        <v>211</v>
      </c>
      <c r="C436" s="120" t="s">
        <v>25</v>
      </c>
      <c r="D436" s="120" t="s">
        <v>26</v>
      </c>
      <c r="E436" s="120"/>
      <c r="F436" s="101">
        <v>137</v>
      </c>
      <c r="H436" s="178" t="s">
        <v>272</v>
      </c>
      <c r="I436" s="159" t="s">
        <v>355</v>
      </c>
      <c r="J436" s="160"/>
      <c r="K436" s="161">
        <v>200</v>
      </c>
      <c r="L436" s="285">
        <v>0</v>
      </c>
      <c r="M436" s="162">
        <v>100</v>
      </c>
      <c r="N436" s="162">
        <v>100</v>
      </c>
      <c r="O436" s="162">
        <v>0</v>
      </c>
      <c r="P436" s="285">
        <v>0</v>
      </c>
      <c r="Q436" s="162">
        <v>0</v>
      </c>
      <c r="R436" s="285">
        <v>0</v>
      </c>
      <c r="S436" s="285">
        <v>0</v>
      </c>
      <c r="T436" s="285">
        <v>0</v>
      </c>
      <c r="U436" s="285">
        <v>0</v>
      </c>
      <c r="V436" s="285">
        <v>0</v>
      </c>
      <c r="W436" s="94"/>
    </row>
    <row r="437" spans="1:23" ht="12" hidden="1" customHeight="1">
      <c r="A437" s="120" t="s">
        <v>263</v>
      </c>
      <c r="B437" s="120" t="s">
        <v>211</v>
      </c>
      <c r="C437" s="120" t="s">
        <v>25</v>
      </c>
      <c r="D437" s="120" t="s">
        <v>26</v>
      </c>
      <c r="E437" s="120"/>
      <c r="F437" s="101">
        <v>138</v>
      </c>
      <c r="H437" s="178" t="s">
        <v>270</v>
      </c>
      <c r="I437" s="159" t="s">
        <v>365</v>
      </c>
      <c r="J437" s="160"/>
      <c r="K437" s="161">
        <v>80400</v>
      </c>
      <c r="L437" s="162">
        <v>17800</v>
      </c>
      <c r="M437" s="162">
        <v>35300</v>
      </c>
      <c r="N437" s="162">
        <v>13500</v>
      </c>
      <c r="O437" s="162">
        <v>3200</v>
      </c>
      <c r="P437" s="162">
        <v>1100</v>
      </c>
      <c r="Q437" s="162">
        <v>200</v>
      </c>
      <c r="R437" s="162">
        <v>100</v>
      </c>
      <c r="S437" s="162">
        <v>100</v>
      </c>
      <c r="T437" s="162">
        <v>0</v>
      </c>
      <c r="U437" s="285">
        <v>0</v>
      </c>
      <c r="V437" s="162">
        <v>9000</v>
      </c>
      <c r="W437" s="94"/>
    </row>
    <row r="438" spans="1:23" ht="12" hidden="1" customHeight="1">
      <c r="F438" s="235"/>
      <c r="H438" s="178" t="s">
        <v>265</v>
      </c>
      <c r="I438" s="159" t="s">
        <v>353</v>
      </c>
      <c r="J438" s="160"/>
      <c r="K438" s="161"/>
      <c r="L438" s="162"/>
      <c r="M438" s="162"/>
      <c r="N438" s="162"/>
      <c r="O438" s="162"/>
      <c r="P438" s="162"/>
      <c r="Q438" s="162"/>
      <c r="R438" s="162"/>
      <c r="S438" s="162"/>
      <c r="T438" s="162"/>
      <c r="U438" s="162"/>
      <c r="V438" s="162"/>
      <c r="W438" s="94"/>
    </row>
    <row r="439" spans="1:23" ht="12" hidden="1" customHeight="1">
      <c r="A439" s="120" t="s">
        <v>263</v>
      </c>
      <c r="B439" s="120" t="s">
        <v>211</v>
      </c>
      <c r="C439" s="120" t="s">
        <v>25</v>
      </c>
      <c r="D439" s="120" t="s">
        <v>26</v>
      </c>
      <c r="E439" s="120"/>
      <c r="F439" s="101">
        <v>139</v>
      </c>
      <c r="H439" s="178" t="s">
        <v>267</v>
      </c>
      <c r="I439" s="163" t="s">
        <v>321</v>
      </c>
      <c r="J439" s="160"/>
      <c r="K439" s="161">
        <v>22900</v>
      </c>
      <c r="L439" s="162">
        <v>2000</v>
      </c>
      <c r="M439" s="162">
        <v>10200</v>
      </c>
      <c r="N439" s="162">
        <v>8200</v>
      </c>
      <c r="O439" s="162">
        <v>1900</v>
      </c>
      <c r="P439" s="162">
        <v>400</v>
      </c>
      <c r="Q439" s="162">
        <v>100</v>
      </c>
      <c r="R439" s="285">
        <v>0</v>
      </c>
      <c r="S439" s="285">
        <v>0</v>
      </c>
      <c r="T439" s="285">
        <v>0</v>
      </c>
      <c r="U439" s="285">
        <v>0</v>
      </c>
      <c r="V439" s="285">
        <v>0</v>
      </c>
      <c r="W439" s="94"/>
    </row>
    <row r="440" spans="1:23" ht="12" hidden="1" customHeight="1">
      <c r="F440" s="235"/>
      <c r="H440" s="178" t="s">
        <v>265</v>
      </c>
      <c r="I440" s="159" t="s">
        <v>320</v>
      </c>
      <c r="J440" s="160"/>
      <c r="K440" s="161"/>
      <c r="L440" s="162"/>
      <c r="M440" s="162"/>
      <c r="N440" s="162"/>
      <c r="O440" s="162"/>
      <c r="P440" s="162"/>
      <c r="Q440" s="162"/>
      <c r="R440" s="162"/>
      <c r="S440" s="162"/>
      <c r="T440" s="162"/>
      <c r="U440" s="162"/>
      <c r="V440" s="162"/>
      <c r="W440" s="94"/>
    </row>
    <row r="441" spans="1:23" ht="12" hidden="1" customHeight="1">
      <c r="A441" s="120" t="s">
        <v>263</v>
      </c>
      <c r="B441" s="120" t="s">
        <v>211</v>
      </c>
      <c r="C441" s="120" t="s">
        <v>25</v>
      </c>
      <c r="D441" s="120" t="s">
        <v>26</v>
      </c>
      <c r="E441" s="120"/>
      <c r="F441" s="101">
        <v>140</v>
      </c>
      <c r="H441" s="178" t="s">
        <v>262</v>
      </c>
      <c r="I441" s="159" t="s">
        <v>261</v>
      </c>
      <c r="J441" s="160"/>
      <c r="K441" s="161">
        <v>105500</v>
      </c>
      <c r="L441" s="162">
        <v>19400</v>
      </c>
      <c r="M441" s="162">
        <v>48000</v>
      </c>
      <c r="N441" s="162">
        <v>26300</v>
      </c>
      <c r="O441" s="162">
        <v>7500</v>
      </c>
      <c r="P441" s="162">
        <v>2400</v>
      </c>
      <c r="Q441" s="162">
        <v>1400</v>
      </c>
      <c r="R441" s="162">
        <v>300</v>
      </c>
      <c r="S441" s="162">
        <v>100</v>
      </c>
      <c r="T441" s="162">
        <v>100</v>
      </c>
      <c r="U441" s="285">
        <v>0</v>
      </c>
      <c r="V441" s="162">
        <v>100</v>
      </c>
      <c r="W441" s="94"/>
    </row>
    <row r="442" spans="1:23" ht="12" hidden="1" customHeight="1">
      <c r="A442" s="120" t="s">
        <v>263</v>
      </c>
      <c r="B442" s="120" t="s">
        <v>211</v>
      </c>
      <c r="C442" s="120" t="s">
        <v>25</v>
      </c>
      <c r="D442" s="120" t="s">
        <v>26</v>
      </c>
      <c r="E442" s="120"/>
      <c r="F442" s="101">
        <v>141</v>
      </c>
      <c r="H442" s="178" t="s">
        <v>364</v>
      </c>
      <c r="I442" s="159" t="s">
        <v>363</v>
      </c>
      <c r="J442" s="160" t="s">
        <v>316</v>
      </c>
      <c r="K442" s="161">
        <v>142900</v>
      </c>
      <c r="L442" s="162">
        <v>4300</v>
      </c>
      <c r="M442" s="162">
        <v>17700</v>
      </c>
      <c r="N442" s="162">
        <v>26900</v>
      </c>
      <c r="O442" s="162">
        <v>22200</v>
      </c>
      <c r="P442" s="162">
        <v>14800</v>
      </c>
      <c r="Q442" s="162">
        <v>23700</v>
      </c>
      <c r="R442" s="162">
        <v>12000</v>
      </c>
      <c r="S442" s="162">
        <v>7500</v>
      </c>
      <c r="T442" s="162">
        <v>700</v>
      </c>
      <c r="U442" s="162">
        <v>400</v>
      </c>
      <c r="V442" s="162">
        <v>12600</v>
      </c>
      <c r="W442" s="94"/>
    </row>
    <row r="443" spans="1:23" ht="12" hidden="1" customHeight="1">
      <c r="A443" s="120" t="s">
        <v>263</v>
      </c>
      <c r="B443" s="120" t="s">
        <v>211</v>
      </c>
      <c r="C443" s="120" t="s">
        <v>25</v>
      </c>
      <c r="D443" s="120" t="s">
        <v>26</v>
      </c>
      <c r="E443" s="120"/>
      <c r="F443" s="101">
        <v>142</v>
      </c>
      <c r="H443" s="178" t="s">
        <v>315</v>
      </c>
      <c r="I443" s="159" t="s">
        <v>314</v>
      </c>
      <c r="J443" s="160"/>
      <c r="K443" s="161">
        <v>76200</v>
      </c>
      <c r="L443" s="162">
        <v>1000</v>
      </c>
      <c r="M443" s="162">
        <v>5100</v>
      </c>
      <c r="N443" s="162">
        <v>12800</v>
      </c>
      <c r="O443" s="162">
        <v>12400</v>
      </c>
      <c r="P443" s="162">
        <v>9500</v>
      </c>
      <c r="Q443" s="162">
        <v>17900</v>
      </c>
      <c r="R443" s="162">
        <v>9300</v>
      </c>
      <c r="S443" s="162">
        <v>6200</v>
      </c>
      <c r="T443" s="162">
        <v>600</v>
      </c>
      <c r="U443" s="162">
        <v>300</v>
      </c>
      <c r="V443" s="162">
        <v>1000</v>
      </c>
      <c r="W443" s="94"/>
    </row>
    <row r="444" spans="1:23" ht="12" hidden="1" customHeight="1">
      <c r="A444" s="120" t="s">
        <v>263</v>
      </c>
      <c r="B444" s="120" t="s">
        <v>211</v>
      </c>
      <c r="C444" s="120" t="s">
        <v>25</v>
      </c>
      <c r="D444" s="120" t="s">
        <v>26</v>
      </c>
      <c r="E444" s="120"/>
      <c r="F444" s="101">
        <v>143</v>
      </c>
      <c r="H444" s="178" t="s">
        <v>313</v>
      </c>
      <c r="I444" s="159" t="s">
        <v>349</v>
      </c>
      <c r="J444" s="160"/>
      <c r="K444" s="161">
        <v>71900</v>
      </c>
      <c r="L444" s="162">
        <v>900</v>
      </c>
      <c r="M444" s="162">
        <v>4700</v>
      </c>
      <c r="N444" s="162">
        <v>12300</v>
      </c>
      <c r="O444" s="162">
        <v>11600</v>
      </c>
      <c r="P444" s="162">
        <v>8800</v>
      </c>
      <c r="Q444" s="162">
        <v>17300</v>
      </c>
      <c r="R444" s="162">
        <v>8900</v>
      </c>
      <c r="S444" s="162">
        <v>5700</v>
      </c>
      <c r="T444" s="162">
        <v>600</v>
      </c>
      <c r="U444" s="162">
        <v>300</v>
      </c>
      <c r="V444" s="162">
        <v>900</v>
      </c>
      <c r="W444" s="94"/>
    </row>
    <row r="445" spans="1:23" ht="12" hidden="1" customHeight="1">
      <c r="A445" s="120" t="s">
        <v>263</v>
      </c>
      <c r="B445" s="120" t="s">
        <v>211</v>
      </c>
      <c r="C445" s="120" t="s">
        <v>25</v>
      </c>
      <c r="D445" s="120" t="s">
        <v>26</v>
      </c>
      <c r="E445" s="120"/>
      <c r="F445" s="101">
        <v>144</v>
      </c>
      <c r="H445" s="178" t="s">
        <v>311</v>
      </c>
      <c r="I445" s="163" t="s">
        <v>310</v>
      </c>
      <c r="J445" s="160"/>
      <c r="K445" s="161">
        <v>31400</v>
      </c>
      <c r="L445" s="162">
        <v>300</v>
      </c>
      <c r="M445" s="162">
        <v>2800</v>
      </c>
      <c r="N445" s="162">
        <v>6900</v>
      </c>
      <c r="O445" s="162">
        <v>5400</v>
      </c>
      <c r="P445" s="162">
        <v>3400</v>
      </c>
      <c r="Q445" s="162">
        <v>6300</v>
      </c>
      <c r="R445" s="162">
        <v>3600</v>
      </c>
      <c r="S445" s="162">
        <v>1900</v>
      </c>
      <c r="T445" s="162">
        <v>100</v>
      </c>
      <c r="U445" s="162">
        <v>100</v>
      </c>
      <c r="V445" s="162">
        <v>600</v>
      </c>
      <c r="W445" s="94"/>
    </row>
    <row r="446" spans="1:23" ht="12" hidden="1" customHeight="1">
      <c r="A446" s="120" t="s">
        <v>263</v>
      </c>
      <c r="B446" s="120" t="s">
        <v>211</v>
      </c>
      <c r="C446" s="120" t="s">
        <v>25</v>
      </c>
      <c r="D446" s="120" t="s">
        <v>26</v>
      </c>
      <c r="E446" s="120"/>
      <c r="F446" s="101">
        <v>145</v>
      </c>
      <c r="H446" s="178" t="s">
        <v>309</v>
      </c>
      <c r="I446" s="159" t="s">
        <v>308</v>
      </c>
      <c r="J446" s="160"/>
      <c r="K446" s="161">
        <v>29100</v>
      </c>
      <c r="L446" s="162">
        <v>200</v>
      </c>
      <c r="M446" s="162">
        <v>800</v>
      </c>
      <c r="N446" s="162">
        <v>2400</v>
      </c>
      <c r="O446" s="162">
        <v>4100</v>
      </c>
      <c r="P446" s="162">
        <v>3900</v>
      </c>
      <c r="Q446" s="162">
        <v>9000</v>
      </c>
      <c r="R446" s="162">
        <v>4500</v>
      </c>
      <c r="S446" s="162">
        <v>3500</v>
      </c>
      <c r="T446" s="162">
        <v>400</v>
      </c>
      <c r="U446" s="162">
        <v>200</v>
      </c>
      <c r="V446" s="162">
        <v>100</v>
      </c>
      <c r="W446" s="94"/>
    </row>
    <row r="447" spans="1:23" ht="12" hidden="1" customHeight="1">
      <c r="A447" s="120" t="s">
        <v>263</v>
      </c>
      <c r="B447" s="120" t="s">
        <v>211</v>
      </c>
      <c r="C447" s="120" t="s">
        <v>25</v>
      </c>
      <c r="D447" s="120" t="s">
        <v>26</v>
      </c>
      <c r="E447" s="120"/>
      <c r="F447" s="101">
        <v>146</v>
      </c>
      <c r="H447" s="178" t="s">
        <v>307</v>
      </c>
      <c r="I447" s="159" t="s">
        <v>333</v>
      </c>
      <c r="J447" s="160"/>
      <c r="K447" s="161">
        <v>28700</v>
      </c>
      <c r="L447" s="162">
        <v>200</v>
      </c>
      <c r="M447" s="162">
        <v>800</v>
      </c>
      <c r="N447" s="162">
        <v>2400</v>
      </c>
      <c r="O447" s="162">
        <v>4000</v>
      </c>
      <c r="P447" s="162">
        <v>3900</v>
      </c>
      <c r="Q447" s="162">
        <v>8900</v>
      </c>
      <c r="R447" s="162">
        <v>4400</v>
      </c>
      <c r="S447" s="162">
        <v>3500</v>
      </c>
      <c r="T447" s="162">
        <v>400</v>
      </c>
      <c r="U447" s="162">
        <v>200</v>
      </c>
      <c r="V447" s="162">
        <v>100</v>
      </c>
      <c r="W447" s="94"/>
    </row>
    <row r="448" spans="1:23" ht="12" hidden="1" customHeight="1">
      <c r="A448" s="120" t="s">
        <v>263</v>
      </c>
      <c r="B448" s="120" t="s">
        <v>211</v>
      </c>
      <c r="C448" s="120" t="s">
        <v>25</v>
      </c>
      <c r="D448" s="120" t="s">
        <v>26</v>
      </c>
      <c r="E448" s="120"/>
      <c r="F448" s="101">
        <v>147</v>
      </c>
      <c r="H448" s="178" t="s">
        <v>296</v>
      </c>
      <c r="I448" s="159" t="s">
        <v>305</v>
      </c>
      <c r="J448" s="160"/>
      <c r="K448" s="161">
        <v>400</v>
      </c>
      <c r="L448" s="285">
        <v>0</v>
      </c>
      <c r="M448" s="285">
        <v>0</v>
      </c>
      <c r="N448" s="162">
        <v>0</v>
      </c>
      <c r="O448" s="162">
        <v>100</v>
      </c>
      <c r="P448" s="162">
        <v>0</v>
      </c>
      <c r="Q448" s="162">
        <v>200</v>
      </c>
      <c r="R448" s="162">
        <v>100</v>
      </c>
      <c r="S448" s="162">
        <v>0</v>
      </c>
      <c r="T448" s="285">
        <v>0</v>
      </c>
      <c r="U448" s="285">
        <v>0</v>
      </c>
      <c r="V448" s="285">
        <v>0</v>
      </c>
      <c r="W448" s="94"/>
    </row>
    <row r="449" spans="1:23" ht="12" hidden="1" customHeight="1">
      <c r="A449" s="120" t="s">
        <v>263</v>
      </c>
      <c r="B449" s="120" t="s">
        <v>211</v>
      </c>
      <c r="C449" s="120" t="s">
        <v>25</v>
      </c>
      <c r="D449" s="120" t="s">
        <v>26</v>
      </c>
      <c r="E449" s="120"/>
      <c r="F449" s="101">
        <v>148</v>
      </c>
      <c r="H449" s="178" t="s">
        <v>304</v>
      </c>
      <c r="I449" s="159" t="s">
        <v>362</v>
      </c>
      <c r="J449" s="160"/>
      <c r="K449" s="161">
        <v>1600</v>
      </c>
      <c r="L449" s="285">
        <v>0</v>
      </c>
      <c r="M449" s="162">
        <v>100</v>
      </c>
      <c r="N449" s="162">
        <v>300</v>
      </c>
      <c r="O449" s="162">
        <v>400</v>
      </c>
      <c r="P449" s="162">
        <v>200</v>
      </c>
      <c r="Q449" s="162">
        <v>300</v>
      </c>
      <c r="R449" s="162">
        <v>100</v>
      </c>
      <c r="S449" s="162">
        <v>100</v>
      </c>
      <c r="T449" s="162">
        <v>0</v>
      </c>
      <c r="U449" s="285">
        <v>0</v>
      </c>
      <c r="V449" s="162">
        <v>100</v>
      </c>
      <c r="W449" s="94"/>
    </row>
    <row r="450" spans="1:23" ht="12" hidden="1" customHeight="1">
      <c r="A450" s="120" t="s">
        <v>263</v>
      </c>
      <c r="B450" s="120" t="s">
        <v>211</v>
      </c>
      <c r="C450" s="120" t="s">
        <v>25</v>
      </c>
      <c r="D450" s="120" t="s">
        <v>26</v>
      </c>
      <c r="E450" s="120"/>
      <c r="F450" s="101">
        <v>149</v>
      </c>
      <c r="H450" s="178" t="s">
        <v>302</v>
      </c>
      <c r="I450" s="159" t="s">
        <v>361</v>
      </c>
      <c r="J450" s="160"/>
      <c r="K450" s="161">
        <v>1300</v>
      </c>
      <c r="L450" s="285">
        <v>0</v>
      </c>
      <c r="M450" s="162">
        <v>100</v>
      </c>
      <c r="N450" s="162">
        <v>300</v>
      </c>
      <c r="O450" s="162">
        <v>400</v>
      </c>
      <c r="P450" s="162">
        <v>100</v>
      </c>
      <c r="Q450" s="162">
        <v>200</v>
      </c>
      <c r="R450" s="162">
        <v>100</v>
      </c>
      <c r="S450" s="285">
        <v>0</v>
      </c>
      <c r="T450" s="162">
        <v>0</v>
      </c>
      <c r="U450" s="285">
        <v>0</v>
      </c>
      <c r="V450" s="162">
        <v>0</v>
      </c>
      <c r="W450" s="94"/>
    </row>
    <row r="451" spans="1:23" ht="12" hidden="1" customHeight="1">
      <c r="A451" s="120" t="s">
        <v>263</v>
      </c>
      <c r="B451" s="120" t="s">
        <v>211</v>
      </c>
      <c r="C451" s="120" t="s">
        <v>25</v>
      </c>
      <c r="D451" s="120" t="s">
        <v>26</v>
      </c>
      <c r="E451" s="120"/>
      <c r="F451" s="101">
        <v>150</v>
      </c>
      <c r="H451" s="178" t="s">
        <v>296</v>
      </c>
      <c r="I451" s="159" t="s">
        <v>305</v>
      </c>
      <c r="J451" s="160"/>
      <c r="K451" s="161">
        <v>300</v>
      </c>
      <c r="L451" s="285">
        <v>0</v>
      </c>
      <c r="M451" s="285">
        <v>0</v>
      </c>
      <c r="N451" s="162">
        <v>0</v>
      </c>
      <c r="O451" s="162">
        <v>0</v>
      </c>
      <c r="P451" s="162">
        <v>0</v>
      </c>
      <c r="Q451" s="162">
        <v>100</v>
      </c>
      <c r="R451" s="285">
        <v>0</v>
      </c>
      <c r="S451" s="162">
        <v>100</v>
      </c>
      <c r="T451" s="285">
        <v>0</v>
      </c>
      <c r="U451" s="285">
        <v>0</v>
      </c>
      <c r="V451" s="162">
        <v>100</v>
      </c>
      <c r="W451" s="94"/>
    </row>
    <row r="452" spans="1:23" ht="12" hidden="1" customHeight="1">
      <c r="A452" s="120" t="s">
        <v>263</v>
      </c>
      <c r="B452" s="120" t="s">
        <v>211</v>
      </c>
      <c r="C452" s="120" t="s">
        <v>25</v>
      </c>
      <c r="D452" s="120" t="s">
        <v>26</v>
      </c>
      <c r="E452" s="120"/>
      <c r="F452" s="101">
        <v>151</v>
      </c>
      <c r="H452" s="178" t="s">
        <v>300</v>
      </c>
      <c r="I452" s="159" t="s">
        <v>360</v>
      </c>
      <c r="J452" s="160"/>
      <c r="K452" s="161">
        <v>9800</v>
      </c>
      <c r="L452" s="162">
        <v>300</v>
      </c>
      <c r="M452" s="162">
        <v>1000</v>
      </c>
      <c r="N452" s="162">
        <v>2600</v>
      </c>
      <c r="O452" s="162">
        <v>1600</v>
      </c>
      <c r="P452" s="162">
        <v>1300</v>
      </c>
      <c r="Q452" s="162">
        <v>1700</v>
      </c>
      <c r="R452" s="162">
        <v>800</v>
      </c>
      <c r="S452" s="162">
        <v>300</v>
      </c>
      <c r="T452" s="162">
        <v>0</v>
      </c>
      <c r="U452" s="285">
        <v>0</v>
      </c>
      <c r="V452" s="162">
        <v>200</v>
      </c>
      <c r="W452" s="94"/>
    </row>
    <row r="453" spans="1:23" ht="12" hidden="1" customHeight="1">
      <c r="A453" s="120" t="s">
        <v>263</v>
      </c>
      <c r="B453" s="120" t="s">
        <v>211</v>
      </c>
      <c r="C453" s="120" t="s">
        <v>25</v>
      </c>
      <c r="D453" s="120" t="s">
        <v>26</v>
      </c>
      <c r="E453" s="120"/>
      <c r="F453" s="101">
        <v>152</v>
      </c>
      <c r="H453" s="178" t="s">
        <v>298</v>
      </c>
      <c r="I453" s="159" t="s">
        <v>359</v>
      </c>
      <c r="J453" s="160"/>
      <c r="K453" s="161">
        <v>6600</v>
      </c>
      <c r="L453" s="162">
        <v>300</v>
      </c>
      <c r="M453" s="162">
        <v>800</v>
      </c>
      <c r="N453" s="162">
        <v>2100</v>
      </c>
      <c r="O453" s="162">
        <v>900</v>
      </c>
      <c r="P453" s="162">
        <v>700</v>
      </c>
      <c r="Q453" s="162">
        <v>1000</v>
      </c>
      <c r="R453" s="162">
        <v>500</v>
      </c>
      <c r="S453" s="162">
        <v>200</v>
      </c>
      <c r="T453" s="285">
        <v>0</v>
      </c>
      <c r="U453" s="285">
        <v>0</v>
      </c>
      <c r="V453" s="162">
        <v>100</v>
      </c>
      <c r="W453" s="94"/>
    </row>
    <row r="454" spans="1:23" ht="12" hidden="1" customHeight="1">
      <c r="A454" s="120" t="s">
        <v>263</v>
      </c>
      <c r="B454" s="120" t="s">
        <v>211</v>
      </c>
      <c r="C454" s="120" t="s">
        <v>25</v>
      </c>
      <c r="D454" s="120" t="s">
        <v>26</v>
      </c>
      <c r="E454" s="120"/>
      <c r="F454" s="101">
        <v>153</v>
      </c>
      <c r="H454" s="178" t="s">
        <v>296</v>
      </c>
      <c r="I454" s="159" t="s">
        <v>305</v>
      </c>
      <c r="J454" s="160"/>
      <c r="K454" s="161">
        <v>3200</v>
      </c>
      <c r="L454" s="162">
        <v>0</v>
      </c>
      <c r="M454" s="162">
        <v>200</v>
      </c>
      <c r="N454" s="162">
        <v>500</v>
      </c>
      <c r="O454" s="162">
        <v>800</v>
      </c>
      <c r="P454" s="162">
        <v>600</v>
      </c>
      <c r="Q454" s="162">
        <v>700</v>
      </c>
      <c r="R454" s="162">
        <v>300</v>
      </c>
      <c r="S454" s="162">
        <v>100</v>
      </c>
      <c r="T454" s="162">
        <v>0</v>
      </c>
      <c r="U454" s="285">
        <v>0</v>
      </c>
      <c r="V454" s="162">
        <v>100</v>
      </c>
      <c r="W454" s="94"/>
    </row>
    <row r="455" spans="1:23" ht="12" hidden="1" customHeight="1">
      <c r="A455" s="120" t="s">
        <v>263</v>
      </c>
      <c r="B455" s="120" t="s">
        <v>211</v>
      </c>
      <c r="C455" s="120" t="s">
        <v>25</v>
      </c>
      <c r="D455" s="120" t="s">
        <v>26</v>
      </c>
      <c r="E455" s="120"/>
      <c r="F455" s="101">
        <v>154</v>
      </c>
      <c r="H455" s="178" t="s">
        <v>294</v>
      </c>
      <c r="I455" s="159" t="s">
        <v>330</v>
      </c>
      <c r="J455" s="160"/>
      <c r="K455" s="161">
        <v>4300</v>
      </c>
      <c r="L455" s="162">
        <v>100</v>
      </c>
      <c r="M455" s="162">
        <v>400</v>
      </c>
      <c r="N455" s="162">
        <v>500</v>
      </c>
      <c r="O455" s="162">
        <v>800</v>
      </c>
      <c r="P455" s="162">
        <v>800</v>
      </c>
      <c r="Q455" s="162">
        <v>600</v>
      </c>
      <c r="R455" s="162">
        <v>400</v>
      </c>
      <c r="S455" s="162">
        <v>500</v>
      </c>
      <c r="T455" s="162">
        <v>0</v>
      </c>
      <c r="U455" s="162">
        <v>0</v>
      </c>
      <c r="V455" s="162">
        <v>0</v>
      </c>
      <c r="W455" s="94"/>
    </row>
    <row r="456" spans="1:23" ht="12" hidden="1" customHeight="1">
      <c r="A456" s="120" t="s">
        <v>263</v>
      </c>
      <c r="B456" s="120" t="s">
        <v>211</v>
      </c>
      <c r="C456" s="120" t="s">
        <v>25</v>
      </c>
      <c r="D456" s="120" t="s">
        <v>26</v>
      </c>
      <c r="E456" s="120"/>
      <c r="F456" s="101">
        <v>155</v>
      </c>
      <c r="H456" s="178" t="s">
        <v>292</v>
      </c>
      <c r="I456" s="159" t="s">
        <v>291</v>
      </c>
      <c r="J456" s="160"/>
      <c r="K456" s="161">
        <v>0</v>
      </c>
      <c r="L456" s="285">
        <v>0</v>
      </c>
      <c r="M456" s="285">
        <v>0</v>
      </c>
      <c r="N456" s="285">
        <v>0</v>
      </c>
      <c r="O456" s="285">
        <v>0</v>
      </c>
      <c r="P456" s="285">
        <v>0</v>
      </c>
      <c r="Q456" s="162">
        <v>0</v>
      </c>
      <c r="R456" s="285">
        <v>0</v>
      </c>
      <c r="S456" s="285">
        <v>0</v>
      </c>
      <c r="T456" s="285">
        <v>0</v>
      </c>
      <c r="U456" s="285">
        <v>0</v>
      </c>
      <c r="V456" s="285">
        <v>0</v>
      </c>
      <c r="W456" s="94"/>
    </row>
    <row r="457" spans="1:23" ht="12" hidden="1" customHeight="1">
      <c r="A457" s="120" t="s">
        <v>263</v>
      </c>
      <c r="B457" s="120" t="s">
        <v>211</v>
      </c>
      <c r="C457" s="120" t="s">
        <v>25</v>
      </c>
      <c r="D457" s="120" t="s">
        <v>26</v>
      </c>
      <c r="E457" s="120"/>
      <c r="F457" s="101">
        <v>156</v>
      </c>
      <c r="H457" s="178" t="s">
        <v>290</v>
      </c>
      <c r="I457" s="159" t="s">
        <v>289</v>
      </c>
      <c r="J457" s="160"/>
      <c r="K457" s="161">
        <v>400</v>
      </c>
      <c r="L457" s="162">
        <v>0</v>
      </c>
      <c r="M457" s="162">
        <v>0</v>
      </c>
      <c r="N457" s="285">
        <v>0</v>
      </c>
      <c r="O457" s="162">
        <v>100</v>
      </c>
      <c r="P457" s="162">
        <v>100</v>
      </c>
      <c r="Q457" s="162">
        <v>100</v>
      </c>
      <c r="R457" s="162">
        <v>100</v>
      </c>
      <c r="S457" s="285">
        <v>0</v>
      </c>
      <c r="T457" s="285">
        <v>0</v>
      </c>
      <c r="U457" s="162">
        <v>0</v>
      </c>
      <c r="V457" s="285">
        <v>0</v>
      </c>
      <c r="W457" s="94"/>
    </row>
    <row r="458" spans="1:23" ht="12" hidden="1" customHeight="1">
      <c r="A458" s="120" t="s">
        <v>263</v>
      </c>
      <c r="B458" s="120" t="s">
        <v>211</v>
      </c>
      <c r="C458" s="120" t="s">
        <v>25</v>
      </c>
      <c r="D458" s="120" t="s">
        <v>26</v>
      </c>
      <c r="E458" s="120"/>
      <c r="F458" s="101">
        <v>157</v>
      </c>
      <c r="H458" s="178" t="s">
        <v>288</v>
      </c>
      <c r="I458" s="163" t="s">
        <v>343</v>
      </c>
      <c r="J458" s="160"/>
      <c r="K458" s="161">
        <v>100</v>
      </c>
      <c r="L458" s="285">
        <v>0</v>
      </c>
      <c r="M458" s="285">
        <v>0</v>
      </c>
      <c r="N458" s="162">
        <v>0</v>
      </c>
      <c r="O458" s="162">
        <v>0</v>
      </c>
      <c r="P458" s="285">
        <v>0</v>
      </c>
      <c r="Q458" s="162">
        <v>100</v>
      </c>
      <c r="R458" s="285">
        <v>0</v>
      </c>
      <c r="S458" s="285">
        <v>0</v>
      </c>
      <c r="T458" s="285">
        <v>0</v>
      </c>
      <c r="U458" s="285">
        <v>0</v>
      </c>
      <c r="V458" s="285">
        <v>0</v>
      </c>
      <c r="W458" s="94"/>
    </row>
    <row r="459" spans="1:23" ht="12" hidden="1" customHeight="1">
      <c r="A459" s="120" t="s">
        <v>263</v>
      </c>
      <c r="B459" s="120" t="s">
        <v>211</v>
      </c>
      <c r="C459" s="120" t="s">
        <v>25</v>
      </c>
      <c r="D459" s="120" t="s">
        <v>26</v>
      </c>
      <c r="E459" s="120"/>
      <c r="F459" s="101">
        <v>158</v>
      </c>
      <c r="H459" s="178" t="s">
        <v>286</v>
      </c>
      <c r="I459" s="159" t="s">
        <v>358</v>
      </c>
      <c r="J459" s="160"/>
      <c r="K459" s="161">
        <v>500</v>
      </c>
      <c r="L459" s="285">
        <v>0</v>
      </c>
      <c r="M459" s="162">
        <v>0</v>
      </c>
      <c r="N459" s="162">
        <v>0</v>
      </c>
      <c r="O459" s="162">
        <v>100</v>
      </c>
      <c r="P459" s="162">
        <v>200</v>
      </c>
      <c r="Q459" s="162">
        <v>100</v>
      </c>
      <c r="R459" s="162">
        <v>0</v>
      </c>
      <c r="S459" s="162">
        <v>0</v>
      </c>
      <c r="T459" s="162">
        <v>0</v>
      </c>
      <c r="U459" s="285">
        <v>0</v>
      </c>
      <c r="V459" s="285">
        <v>0</v>
      </c>
      <c r="W459" s="94"/>
    </row>
    <row r="460" spans="1:23" ht="12" hidden="1" customHeight="1">
      <c r="A460" s="120" t="s">
        <v>263</v>
      </c>
      <c r="B460" s="120" t="s">
        <v>211</v>
      </c>
      <c r="C460" s="120" t="s">
        <v>25</v>
      </c>
      <c r="D460" s="120" t="s">
        <v>26</v>
      </c>
      <c r="E460" s="120"/>
      <c r="F460" s="101">
        <v>159</v>
      </c>
      <c r="H460" s="178" t="s">
        <v>284</v>
      </c>
      <c r="I460" s="159" t="s">
        <v>342</v>
      </c>
      <c r="J460" s="160"/>
      <c r="K460" s="161">
        <v>100</v>
      </c>
      <c r="L460" s="285">
        <v>0</v>
      </c>
      <c r="M460" s="285">
        <v>0</v>
      </c>
      <c r="N460" s="162">
        <v>0</v>
      </c>
      <c r="O460" s="285">
        <v>0</v>
      </c>
      <c r="P460" s="162">
        <v>0</v>
      </c>
      <c r="Q460" s="162">
        <v>0</v>
      </c>
      <c r="R460" s="285">
        <v>0</v>
      </c>
      <c r="S460" s="285">
        <v>0</v>
      </c>
      <c r="T460" s="285">
        <v>0</v>
      </c>
      <c r="U460" s="285">
        <v>0</v>
      </c>
      <c r="V460" s="162">
        <v>0</v>
      </c>
      <c r="W460" s="94"/>
    </row>
    <row r="461" spans="1:23" ht="12" hidden="1" customHeight="1">
      <c r="A461" s="120" t="s">
        <v>263</v>
      </c>
      <c r="B461" s="120" t="s">
        <v>211</v>
      </c>
      <c r="C461" s="120" t="s">
        <v>25</v>
      </c>
      <c r="D461" s="120" t="s">
        <v>26</v>
      </c>
      <c r="E461" s="120"/>
      <c r="F461" s="101">
        <v>160</v>
      </c>
      <c r="H461" s="178" t="s">
        <v>282</v>
      </c>
      <c r="I461" s="159" t="s">
        <v>357</v>
      </c>
      <c r="J461" s="160"/>
      <c r="K461" s="161">
        <v>600</v>
      </c>
      <c r="L461" s="285">
        <v>0</v>
      </c>
      <c r="M461" s="162">
        <v>100</v>
      </c>
      <c r="N461" s="162">
        <v>100</v>
      </c>
      <c r="O461" s="162">
        <v>200</v>
      </c>
      <c r="P461" s="162">
        <v>100</v>
      </c>
      <c r="Q461" s="162">
        <v>0</v>
      </c>
      <c r="R461" s="162">
        <v>0</v>
      </c>
      <c r="S461" s="162">
        <v>100</v>
      </c>
      <c r="T461" s="285">
        <v>0</v>
      </c>
      <c r="U461" s="285">
        <v>0</v>
      </c>
      <c r="V461" s="285">
        <v>0</v>
      </c>
      <c r="W461" s="94"/>
    </row>
    <row r="462" spans="1:23" ht="12" hidden="1" customHeight="1">
      <c r="A462" s="120" t="s">
        <v>263</v>
      </c>
      <c r="B462" s="120" t="s">
        <v>211</v>
      </c>
      <c r="C462" s="120" t="s">
        <v>25</v>
      </c>
      <c r="D462" s="120" t="s">
        <v>26</v>
      </c>
      <c r="E462" s="120"/>
      <c r="F462" s="101">
        <v>161</v>
      </c>
      <c r="H462" s="178" t="s">
        <v>280</v>
      </c>
      <c r="I462" s="163" t="s">
        <v>356</v>
      </c>
      <c r="J462" s="160"/>
      <c r="K462" s="161">
        <v>400</v>
      </c>
      <c r="L462" s="285">
        <v>0</v>
      </c>
      <c r="M462" s="285">
        <v>0</v>
      </c>
      <c r="N462" s="285">
        <v>0</v>
      </c>
      <c r="O462" s="285">
        <v>0</v>
      </c>
      <c r="P462" s="285">
        <v>0</v>
      </c>
      <c r="Q462" s="285">
        <v>0</v>
      </c>
      <c r="R462" s="285">
        <v>0</v>
      </c>
      <c r="S462" s="162">
        <v>400</v>
      </c>
      <c r="T462" s="285">
        <v>0</v>
      </c>
      <c r="U462" s="285">
        <v>0</v>
      </c>
      <c r="V462" s="285">
        <v>0</v>
      </c>
      <c r="W462" s="94"/>
    </row>
    <row r="463" spans="1:23" ht="12" hidden="1" customHeight="1">
      <c r="A463" s="120" t="s">
        <v>263</v>
      </c>
      <c r="B463" s="120" t="s">
        <v>211</v>
      </c>
      <c r="C463" s="120" t="s">
        <v>25</v>
      </c>
      <c r="D463" s="120" t="s">
        <v>26</v>
      </c>
      <c r="E463" s="120"/>
      <c r="F463" s="101">
        <v>162</v>
      </c>
      <c r="H463" s="178" t="s">
        <v>278</v>
      </c>
      <c r="I463" s="159" t="s">
        <v>324</v>
      </c>
      <c r="J463" s="160"/>
      <c r="K463" s="161">
        <v>0</v>
      </c>
      <c r="L463" s="285">
        <v>0</v>
      </c>
      <c r="M463" s="285">
        <v>0</v>
      </c>
      <c r="N463" s="285">
        <v>0</v>
      </c>
      <c r="O463" s="285">
        <v>0</v>
      </c>
      <c r="P463" s="285">
        <v>0</v>
      </c>
      <c r="Q463" s="285">
        <v>0</v>
      </c>
      <c r="R463" s="162">
        <v>0</v>
      </c>
      <c r="S463" s="285">
        <v>0</v>
      </c>
      <c r="T463" s="285">
        <v>0</v>
      </c>
      <c r="U463" s="285">
        <v>0</v>
      </c>
      <c r="V463" s="285">
        <v>0</v>
      </c>
      <c r="W463" s="94"/>
    </row>
    <row r="464" spans="1:23" ht="12" hidden="1" customHeight="1">
      <c r="A464" s="120" t="s">
        <v>263</v>
      </c>
      <c r="B464" s="120" t="s">
        <v>211</v>
      </c>
      <c r="C464" s="120" t="s">
        <v>25</v>
      </c>
      <c r="D464" s="120" t="s">
        <v>26</v>
      </c>
      <c r="E464" s="120"/>
      <c r="F464" s="101">
        <v>163</v>
      </c>
      <c r="H464" s="178" t="s">
        <v>276</v>
      </c>
      <c r="I464" s="159" t="s">
        <v>275</v>
      </c>
      <c r="J464" s="160"/>
      <c r="K464" s="161">
        <v>1600</v>
      </c>
      <c r="L464" s="162">
        <v>100</v>
      </c>
      <c r="M464" s="162">
        <v>200</v>
      </c>
      <c r="N464" s="162">
        <v>200</v>
      </c>
      <c r="O464" s="162">
        <v>300</v>
      </c>
      <c r="P464" s="162">
        <v>400</v>
      </c>
      <c r="Q464" s="162">
        <v>200</v>
      </c>
      <c r="R464" s="162">
        <v>100</v>
      </c>
      <c r="S464" s="285">
        <v>0</v>
      </c>
      <c r="T464" s="285">
        <v>0</v>
      </c>
      <c r="U464" s="285">
        <v>0</v>
      </c>
      <c r="V464" s="162">
        <v>0</v>
      </c>
      <c r="W464" s="94"/>
    </row>
    <row r="465" spans="1:23" ht="12" hidden="1" customHeight="1">
      <c r="A465" s="120" t="s">
        <v>263</v>
      </c>
      <c r="B465" s="120" t="s">
        <v>211</v>
      </c>
      <c r="C465" s="120" t="s">
        <v>25</v>
      </c>
      <c r="D465" s="120" t="s">
        <v>26</v>
      </c>
      <c r="E465" s="120"/>
      <c r="F465" s="101">
        <v>164</v>
      </c>
      <c r="H465" s="178" t="s">
        <v>274</v>
      </c>
      <c r="I465" s="159" t="s">
        <v>340</v>
      </c>
      <c r="J465" s="160"/>
      <c r="K465" s="161">
        <v>400</v>
      </c>
      <c r="L465" s="285">
        <v>0</v>
      </c>
      <c r="M465" s="162">
        <v>100</v>
      </c>
      <c r="N465" s="162">
        <v>100</v>
      </c>
      <c r="O465" s="162">
        <v>100</v>
      </c>
      <c r="P465" s="285">
        <v>0</v>
      </c>
      <c r="Q465" s="162">
        <v>0</v>
      </c>
      <c r="R465" s="162">
        <v>0</v>
      </c>
      <c r="S465" s="285">
        <v>0</v>
      </c>
      <c r="T465" s="285">
        <v>0</v>
      </c>
      <c r="U465" s="285">
        <v>0</v>
      </c>
      <c r="V465" s="285">
        <v>0</v>
      </c>
      <c r="W465" s="94"/>
    </row>
    <row r="466" spans="1:23" ht="12" hidden="1" customHeight="1">
      <c r="A466" s="120" t="s">
        <v>263</v>
      </c>
      <c r="B466" s="120" t="s">
        <v>211</v>
      </c>
      <c r="C466" s="120" t="s">
        <v>25</v>
      </c>
      <c r="D466" s="120" t="s">
        <v>26</v>
      </c>
      <c r="E466" s="120"/>
      <c r="F466" s="101">
        <v>165</v>
      </c>
      <c r="H466" s="178" t="s">
        <v>272</v>
      </c>
      <c r="I466" s="159" t="s">
        <v>355</v>
      </c>
      <c r="J466" s="160"/>
      <c r="K466" s="161">
        <v>1700</v>
      </c>
      <c r="L466" s="162">
        <v>0</v>
      </c>
      <c r="M466" s="162">
        <v>100</v>
      </c>
      <c r="N466" s="162">
        <v>100</v>
      </c>
      <c r="O466" s="162">
        <v>300</v>
      </c>
      <c r="P466" s="162">
        <v>300</v>
      </c>
      <c r="Q466" s="162">
        <v>300</v>
      </c>
      <c r="R466" s="162">
        <v>300</v>
      </c>
      <c r="S466" s="162">
        <v>300</v>
      </c>
      <c r="T466" s="285">
        <v>0</v>
      </c>
      <c r="U466" s="285">
        <v>0</v>
      </c>
      <c r="V466" s="285">
        <v>0</v>
      </c>
      <c r="W466" s="94"/>
    </row>
    <row r="467" spans="1:23" ht="12" hidden="1" customHeight="1">
      <c r="A467" s="120" t="s">
        <v>263</v>
      </c>
      <c r="B467" s="120" t="s">
        <v>211</v>
      </c>
      <c r="C467" s="120" t="s">
        <v>25</v>
      </c>
      <c r="D467" s="120" t="s">
        <v>26</v>
      </c>
      <c r="E467" s="120"/>
      <c r="F467" s="101">
        <v>166</v>
      </c>
      <c r="H467" s="178" t="s">
        <v>270</v>
      </c>
      <c r="I467" s="159" t="s">
        <v>354</v>
      </c>
      <c r="J467" s="160"/>
      <c r="K467" s="161">
        <v>56700</v>
      </c>
      <c r="L467" s="162">
        <v>3200</v>
      </c>
      <c r="M467" s="162">
        <v>12200</v>
      </c>
      <c r="N467" s="162">
        <v>12700</v>
      </c>
      <c r="O467" s="162">
        <v>8400</v>
      </c>
      <c r="P467" s="162">
        <v>4900</v>
      </c>
      <c r="Q467" s="162">
        <v>5300</v>
      </c>
      <c r="R467" s="162">
        <v>2300</v>
      </c>
      <c r="S467" s="162">
        <v>900</v>
      </c>
      <c r="T467" s="162">
        <v>100</v>
      </c>
      <c r="U467" s="162">
        <v>100</v>
      </c>
      <c r="V467" s="162">
        <v>6500</v>
      </c>
      <c r="W467" s="94"/>
    </row>
    <row r="468" spans="1:23" ht="12" hidden="1" customHeight="1">
      <c r="F468" s="235"/>
      <c r="H468" s="178" t="s">
        <v>40</v>
      </c>
      <c r="I468" s="159" t="s">
        <v>353</v>
      </c>
      <c r="J468" s="160"/>
      <c r="K468" s="161"/>
      <c r="L468" s="162"/>
      <c r="M468" s="162"/>
      <c r="N468" s="162"/>
      <c r="O468" s="162"/>
      <c r="P468" s="162"/>
      <c r="Q468" s="162"/>
      <c r="R468" s="162"/>
      <c r="S468" s="162"/>
      <c r="T468" s="162"/>
      <c r="U468" s="162"/>
      <c r="V468" s="162"/>
      <c r="W468" s="94"/>
    </row>
    <row r="469" spans="1:23" ht="12" hidden="1" customHeight="1">
      <c r="A469" s="120" t="s">
        <v>263</v>
      </c>
      <c r="B469" s="120" t="s">
        <v>211</v>
      </c>
      <c r="C469" s="120" t="s">
        <v>25</v>
      </c>
      <c r="D469" s="120" t="s">
        <v>26</v>
      </c>
      <c r="E469" s="120"/>
      <c r="F469" s="101">
        <v>167</v>
      </c>
      <c r="H469" s="178" t="s">
        <v>267</v>
      </c>
      <c r="I469" s="163" t="s">
        <v>266</v>
      </c>
      <c r="J469" s="160"/>
      <c r="K469" s="161">
        <v>13200</v>
      </c>
      <c r="L469" s="162">
        <v>200</v>
      </c>
      <c r="M469" s="162">
        <v>2400</v>
      </c>
      <c r="N469" s="162">
        <v>5000</v>
      </c>
      <c r="O469" s="162">
        <v>3300</v>
      </c>
      <c r="P469" s="162">
        <v>1200</v>
      </c>
      <c r="Q469" s="162">
        <v>800</v>
      </c>
      <c r="R469" s="162">
        <v>200</v>
      </c>
      <c r="S469" s="162">
        <v>100</v>
      </c>
      <c r="T469" s="162">
        <v>0</v>
      </c>
      <c r="U469" s="285">
        <v>0</v>
      </c>
      <c r="V469" s="285">
        <v>0</v>
      </c>
      <c r="W469" s="94"/>
    </row>
    <row r="470" spans="1:23" ht="12" hidden="1" customHeight="1">
      <c r="F470" s="235"/>
      <c r="H470" s="178" t="s">
        <v>265</v>
      </c>
      <c r="I470" s="159" t="s">
        <v>264</v>
      </c>
      <c r="J470" s="160"/>
      <c r="K470" s="161"/>
      <c r="L470" s="162"/>
      <c r="M470" s="162"/>
      <c r="N470" s="162"/>
      <c r="O470" s="162"/>
      <c r="P470" s="162"/>
      <c r="Q470" s="162"/>
      <c r="R470" s="162"/>
      <c r="S470" s="162"/>
      <c r="T470" s="162"/>
      <c r="U470" s="162"/>
      <c r="V470" s="162"/>
      <c r="W470" s="94"/>
    </row>
    <row r="471" spans="1:23" ht="12" hidden="1" customHeight="1">
      <c r="A471" s="120" t="s">
        <v>263</v>
      </c>
      <c r="B471" s="120" t="s">
        <v>211</v>
      </c>
      <c r="C471" s="120" t="s">
        <v>25</v>
      </c>
      <c r="D471" s="120" t="s">
        <v>26</v>
      </c>
      <c r="E471" s="120"/>
      <c r="F471" s="101">
        <v>168</v>
      </c>
      <c r="H471" s="178" t="s">
        <v>262</v>
      </c>
      <c r="I471" s="159" t="s">
        <v>319</v>
      </c>
      <c r="J471" s="160"/>
      <c r="K471" s="161">
        <v>60200</v>
      </c>
      <c r="L471" s="162">
        <v>2600</v>
      </c>
      <c r="M471" s="162">
        <v>14100</v>
      </c>
      <c r="N471" s="162">
        <v>20700</v>
      </c>
      <c r="O471" s="162">
        <v>10900</v>
      </c>
      <c r="P471" s="162">
        <v>4700</v>
      </c>
      <c r="Q471" s="162">
        <v>4300</v>
      </c>
      <c r="R471" s="162">
        <v>1600</v>
      </c>
      <c r="S471" s="162">
        <v>1000</v>
      </c>
      <c r="T471" s="162">
        <v>100</v>
      </c>
      <c r="U471" s="162">
        <v>100</v>
      </c>
      <c r="V471" s="162">
        <v>100</v>
      </c>
      <c r="W471" s="94"/>
    </row>
    <row r="472" spans="1:23" ht="12" hidden="1" customHeight="1">
      <c r="A472" s="120" t="s">
        <v>263</v>
      </c>
      <c r="B472" s="120" t="s">
        <v>211</v>
      </c>
      <c r="C472" s="120" t="s">
        <v>25</v>
      </c>
      <c r="D472" s="120" t="s">
        <v>26</v>
      </c>
      <c r="E472" s="120"/>
      <c r="F472" s="101">
        <v>169</v>
      </c>
      <c r="H472" s="178" t="s">
        <v>352</v>
      </c>
      <c r="I472" s="159" t="s">
        <v>351</v>
      </c>
      <c r="J472" s="160" t="s">
        <v>72</v>
      </c>
      <c r="K472" s="161">
        <v>1834300</v>
      </c>
      <c r="L472" s="162">
        <v>104800</v>
      </c>
      <c r="M472" s="162">
        <v>253900</v>
      </c>
      <c r="N472" s="162">
        <v>321200</v>
      </c>
      <c r="O472" s="162">
        <v>307200</v>
      </c>
      <c r="P472" s="162">
        <v>237400</v>
      </c>
      <c r="Q472" s="162">
        <v>267600</v>
      </c>
      <c r="R472" s="162">
        <v>155800</v>
      </c>
      <c r="S472" s="162">
        <v>62900</v>
      </c>
      <c r="T472" s="162">
        <v>13900</v>
      </c>
      <c r="U472" s="162">
        <v>8800</v>
      </c>
      <c r="V472" s="162">
        <v>100900</v>
      </c>
      <c r="W472" s="94"/>
    </row>
    <row r="473" spans="1:23" ht="12" hidden="1" customHeight="1">
      <c r="A473" s="120" t="s">
        <v>263</v>
      </c>
      <c r="B473" s="120" t="s">
        <v>211</v>
      </c>
      <c r="C473" s="120" t="s">
        <v>25</v>
      </c>
      <c r="D473" s="120" t="s">
        <v>26</v>
      </c>
      <c r="E473" s="120"/>
      <c r="F473" s="101">
        <v>170</v>
      </c>
      <c r="H473" s="178" t="s">
        <v>315</v>
      </c>
      <c r="I473" s="159" t="s">
        <v>350</v>
      </c>
      <c r="J473" s="160"/>
      <c r="K473" s="161">
        <v>568600</v>
      </c>
      <c r="L473" s="162">
        <v>14500</v>
      </c>
      <c r="M473" s="162">
        <v>48700</v>
      </c>
      <c r="N473" s="162">
        <v>79400</v>
      </c>
      <c r="O473" s="162">
        <v>93000</v>
      </c>
      <c r="P473" s="162">
        <v>83900</v>
      </c>
      <c r="Q473" s="162">
        <v>112900</v>
      </c>
      <c r="R473" s="162">
        <v>79100</v>
      </c>
      <c r="S473" s="162">
        <v>38700</v>
      </c>
      <c r="T473" s="162">
        <v>9000</v>
      </c>
      <c r="U473" s="162">
        <v>6300</v>
      </c>
      <c r="V473" s="162">
        <v>3200</v>
      </c>
      <c r="W473" s="94"/>
    </row>
    <row r="474" spans="1:23" ht="12" hidden="1" customHeight="1">
      <c r="A474" s="120" t="s">
        <v>263</v>
      </c>
      <c r="B474" s="120" t="s">
        <v>211</v>
      </c>
      <c r="C474" s="120" t="s">
        <v>25</v>
      </c>
      <c r="D474" s="120" t="s">
        <v>26</v>
      </c>
      <c r="E474" s="120"/>
      <c r="F474" s="101">
        <v>171</v>
      </c>
      <c r="H474" s="178" t="s">
        <v>313</v>
      </c>
      <c r="I474" s="159" t="s">
        <v>349</v>
      </c>
      <c r="J474" s="160"/>
      <c r="K474" s="161">
        <v>528700</v>
      </c>
      <c r="L474" s="162">
        <v>11800</v>
      </c>
      <c r="M474" s="162">
        <v>43900</v>
      </c>
      <c r="N474" s="162">
        <v>71100</v>
      </c>
      <c r="O474" s="162">
        <v>86200</v>
      </c>
      <c r="P474" s="162">
        <v>79100</v>
      </c>
      <c r="Q474" s="162">
        <v>107400</v>
      </c>
      <c r="R474" s="162">
        <v>74500</v>
      </c>
      <c r="S474" s="162">
        <v>37200</v>
      </c>
      <c r="T474" s="162">
        <v>8700</v>
      </c>
      <c r="U474" s="162">
        <v>6000</v>
      </c>
      <c r="V474" s="162">
        <v>2700</v>
      </c>
      <c r="W474" s="94"/>
    </row>
    <row r="475" spans="1:23" ht="12" hidden="1" customHeight="1">
      <c r="A475" s="120" t="s">
        <v>263</v>
      </c>
      <c r="B475" s="120" t="s">
        <v>211</v>
      </c>
      <c r="C475" s="120" t="s">
        <v>25</v>
      </c>
      <c r="D475" s="120" t="s">
        <v>26</v>
      </c>
      <c r="E475" s="120"/>
      <c r="F475" s="101">
        <v>172</v>
      </c>
      <c r="H475" s="178" t="s">
        <v>311</v>
      </c>
      <c r="I475" s="163" t="s">
        <v>348</v>
      </c>
      <c r="J475" s="160"/>
      <c r="K475" s="161">
        <v>223800</v>
      </c>
      <c r="L475" s="162">
        <v>3500</v>
      </c>
      <c r="M475" s="162">
        <v>18300</v>
      </c>
      <c r="N475" s="162">
        <v>31300</v>
      </c>
      <c r="O475" s="162">
        <v>33900</v>
      </c>
      <c r="P475" s="162">
        <v>33500</v>
      </c>
      <c r="Q475" s="162">
        <v>45900</v>
      </c>
      <c r="R475" s="162">
        <v>34200</v>
      </c>
      <c r="S475" s="162">
        <v>15800</v>
      </c>
      <c r="T475" s="162">
        <v>3500</v>
      </c>
      <c r="U475" s="162">
        <v>2500</v>
      </c>
      <c r="V475" s="162">
        <v>1400</v>
      </c>
      <c r="W475" s="94"/>
    </row>
    <row r="476" spans="1:23" ht="12" hidden="1" customHeight="1">
      <c r="A476" s="120" t="s">
        <v>263</v>
      </c>
      <c r="B476" s="120" t="s">
        <v>211</v>
      </c>
      <c r="C476" s="120" t="s">
        <v>25</v>
      </c>
      <c r="D476" s="120" t="s">
        <v>26</v>
      </c>
      <c r="E476" s="120"/>
      <c r="F476" s="101">
        <v>173</v>
      </c>
      <c r="H476" s="178" t="s">
        <v>309</v>
      </c>
      <c r="I476" s="159" t="s">
        <v>308</v>
      </c>
      <c r="J476" s="160"/>
      <c r="K476" s="161">
        <v>219500</v>
      </c>
      <c r="L476" s="162">
        <v>2300</v>
      </c>
      <c r="M476" s="162">
        <v>10900</v>
      </c>
      <c r="N476" s="162">
        <v>21900</v>
      </c>
      <c r="O476" s="162">
        <v>36100</v>
      </c>
      <c r="P476" s="162">
        <v>35200</v>
      </c>
      <c r="Q476" s="162">
        <v>50500</v>
      </c>
      <c r="R476" s="162">
        <v>34800</v>
      </c>
      <c r="S476" s="162">
        <v>19200</v>
      </c>
      <c r="T476" s="162">
        <v>4800</v>
      </c>
      <c r="U476" s="162">
        <v>3100</v>
      </c>
      <c r="V476" s="162">
        <v>500</v>
      </c>
      <c r="W476" s="94"/>
    </row>
    <row r="477" spans="1:23" ht="12" hidden="1" customHeight="1">
      <c r="A477" s="120" t="s">
        <v>263</v>
      </c>
      <c r="B477" s="120" t="s">
        <v>211</v>
      </c>
      <c r="C477" s="120" t="s">
        <v>25</v>
      </c>
      <c r="D477" s="120" t="s">
        <v>26</v>
      </c>
      <c r="E477" s="120"/>
      <c r="F477" s="101">
        <v>174</v>
      </c>
      <c r="H477" s="178" t="s">
        <v>307</v>
      </c>
      <c r="I477" s="159" t="s">
        <v>333</v>
      </c>
      <c r="J477" s="160"/>
      <c r="K477" s="161">
        <v>217100</v>
      </c>
      <c r="L477" s="162">
        <v>2300</v>
      </c>
      <c r="M477" s="162">
        <v>10700</v>
      </c>
      <c r="N477" s="162">
        <v>21800</v>
      </c>
      <c r="O477" s="162">
        <v>35300</v>
      </c>
      <c r="P477" s="162">
        <v>34800</v>
      </c>
      <c r="Q477" s="162">
        <v>50100</v>
      </c>
      <c r="R477" s="162">
        <v>34600</v>
      </c>
      <c r="S477" s="162">
        <v>19100</v>
      </c>
      <c r="T477" s="162">
        <v>4800</v>
      </c>
      <c r="U477" s="162">
        <v>3100</v>
      </c>
      <c r="V477" s="162">
        <v>500</v>
      </c>
      <c r="W477" s="94"/>
    </row>
    <row r="478" spans="1:23" ht="12" hidden="1" customHeight="1">
      <c r="A478" s="120" t="s">
        <v>263</v>
      </c>
      <c r="B478" s="120" t="s">
        <v>211</v>
      </c>
      <c r="C478" s="120" t="s">
        <v>25</v>
      </c>
      <c r="D478" s="120" t="s">
        <v>26</v>
      </c>
      <c r="E478" s="120"/>
      <c r="F478" s="101">
        <v>175</v>
      </c>
      <c r="H478" s="178" t="s">
        <v>296</v>
      </c>
      <c r="I478" s="159" t="s">
        <v>305</v>
      </c>
      <c r="J478" s="160"/>
      <c r="K478" s="161">
        <v>2400</v>
      </c>
      <c r="L478" s="162">
        <v>0</v>
      </c>
      <c r="M478" s="162">
        <v>200</v>
      </c>
      <c r="N478" s="162">
        <v>200</v>
      </c>
      <c r="O478" s="162">
        <v>800</v>
      </c>
      <c r="P478" s="162">
        <v>400</v>
      </c>
      <c r="Q478" s="162">
        <v>400</v>
      </c>
      <c r="R478" s="162">
        <v>300</v>
      </c>
      <c r="S478" s="162">
        <v>100</v>
      </c>
      <c r="T478" s="162">
        <v>0</v>
      </c>
      <c r="U478" s="162">
        <v>0</v>
      </c>
      <c r="V478" s="285">
        <v>0</v>
      </c>
      <c r="W478" s="94"/>
    </row>
    <row r="479" spans="1:23" ht="12" hidden="1" customHeight="1">
      <c r="A479" s="120" t="s">
        <v>263</v>
      </c>
      <c r="B479" s="120" t="s">
        <v>211</v>
      </c>
      <c r="C479" s="120" t="s">
        <v>25</v>
      </c>
      <c r="D479" s="120" t="s">
        <v>26</v>
      </c>
      <c r="E479" s="120"/>
      <c r="F479" s="101">
        <v>176</v>
      </c>
      <c r="H479" s="178" t="s">
        <v>304</v>
      </c>
      <c r="I479" s="159" t="s">
        <v>347</v>
      </c>
      <c r="J479" s="160"/>
      <c r="K479" s="161">
        <v>13000</v>
      </c>
      <c r="L479" s="162">
        <v>700</v>
      </c>
      <c r="M479" s="162">
        <v>1700</v>
      </c>
      <c r="N479" s="162">
        <v>3100</v>
      </c>
      <c r="O479" s="162">
        <v>2000</v>
      </c>
      <c r="P479" s="162">
        <v>1700</v>
      </c>
      <c r="Q479" s="162">
        <v>1900</v>
      </c>
      <c r="R479" s="162">
        <v>1300</v>
      </c>
      <c r="S479" s="162">
        <v>600</v>
      </c>
      <c r="T479" s="162">
        <v>0</v>
      </c>
      <c r="U479" s="162">
        <v>100</v>
      </c>
      <c r="V479" s="162">
        <v>100</v>
      </c>
      <c r="W479" s="94"/>
    </row>
    <row r="480" spans="1:23" ht="12" hidden="1" customHeight="1">
      <c r="A480" s="120" t="s">
        <v>263</v>
      </c>
      <c r="B480" s="120" t="s">
        <v>211</v>
      </c>
      <c r="C480" s="120" t="s">
        <v>25</v>
      </c>
      <c r="D480" s="120" t="s">
        <v>26</v>
      </c>
      <c r="E480" s="120"/>
      <c r="F480" s="101">
        <v>177</v>
      </c>
      <c r="H480" s="178" t="s">
        <v>302</v>
      </c>
      <c r="I480" s="159" t="s">
        <v>301</v>
      </c>
      <c r="J480" s="160"/>
      <c r="K480" s="161">
        <v>10400</v>
      </c>
      <c r="L480" s="162">
        <v>200</v>
      </c>
      <c r="M480" s="162">
        <v>1400</v>
      </c>
      <c r="N480" s="162">
        <v>2400</v>
      </c>
      <c r="O480" s="162">
        <v>1600</v>
      </c>
      <c r="P480" s="162">
        <v>1300</v>
      </c>
      <c r="Q480" s="162">
        <v>1500</v>
      </c>
      <c r="R480" s="162">
        <v>1200</v>
      </c>
      <c r="S480" s="162">
        <v>600</v>
      </c>
      <c r="T480" s="162">
        <v>0</v>
      </c>
      <c r="U480" s="162">
        <v>100</v>
      </c>
      <c r="V480" s="162">
        <v>100</v>
      </c>
      <c r="W480" s="94"/>
    </row>
    <row r="481" spans="1:23" ht="12" hidden="1" customHeight="1">
      <c r="A481" s="120" t="s">
        <v>263</v>
      </c>
      <c r="B481" s="120" t="s">
        <v>211</v>
      </c>
      <c r="C481" s="120" t="s">
        <v>25</v>
      </c>
      <c r="D481" s="120" t="s">
        <v>26</v>
      </c>
      <c r="E481" s="120"/>
      <c r="F481" s="101">
        <v>178</v>
      </c>
      <c r="H481" s="178" t="s">
        <v>296</v>
      </c>
      <c r="I481" s="159" t="s">
        <v>295</v>
      </c>
      <c r="J481" s="160"/>
      <c r="K481" s="161">
        <v>2600</v>
      </c>
      <c r="L481" s="162">
        <v>400</v>
      </c>
      <c r="M481" s="162">
        <v>300</v>
      </c>
      <c r="N481" s="162">
        <v>700</v>
      </c>
      <c r="O481" s="162">
        <v>400</v>
      </c>
      <c r="P481" s="162">
        <v>400</v>
      </c>
      <c r="Q481" s="162">
        <v>300</v>
      </c>
      <c r="R481" s="162">
        <v>100</v>
      </c>
      <c r="S481" s="162">
        <v>100</v>
      </c>
      <c r="T481" s="285">
        <v>0</v>
      </c>
      <c r="U481" s="285">
        <v>0</v>
      </c>
      <c r="V481" s="285">
        <v>0</v>
      </c>
      <c r="W481" s="94"/>
    </row>
    <row r="482" spans="1:23" ht="12" hidden="1" customHeight="1">
      <c r="A482" s="120" t="s">
        <v>263</v>
      </c>
      <c r="B482" s="120" t="s">
        <v>211</v>
      </c>
      <c r="C482" s="120" t="s">
        <v>25</v>
      </c>
      <c r="D482" s="120" t="s">
        <v>26</v>
      </c>
      <c r="E482" s="120"/>
      <c r="F482" s="101">
        <v>179</v>
      </c>
      <c r="H482" s="178" t="s">
        <v>300</v>
      </c>
      <c r="I482" s="159" t="s">
        <v>346</v>
      </c>
      <c r="J482" s="160"/>
      <c r="K482" s="161">
        <v>72400</v>
      </c>
      <c r="L482" s="162">
        <v>5300</v>
      </c>
      <c r="M482" s="162">
        <v>12900</v>
      </c>
      <c r="N482" s="162">
        <v>14800</v>
      </c>
      <c r="O482" s="162">
        <v>14300</v>
      </c>
      <c r="P482" s="162">
        <v>8700</v>
      </c>
      <c r="Q482" s="162">
        <v>9200</v>
      </c>
      <c r="R482" s="162">
        <v>4200</v>
      </c>
      <c r="S482" s="162">
        <v>1600</v>
      </c>
      <c r="T482" s="162">
        <v>400</v>
      </c>
      <c r="U482" s="162">
        <v>300</v>
      </c>
      <c r="V482" s="162">
        <v>800</v>
      </c>
      <c r="W482" s="94"/>
    </row>
    <row r="483" spans="1:23" ht="12" hidden="1" customHeight="1">
      <c r="A483" s="120" t="s">
        <v>263</v>
      </c>
      <c r="B483" s="120" t="s">
        <v>211</v>
      </c>
      <c r="C483" s="120" t="s">
        <v>25</v>
      </c>
      <c r="D483" s="120" t="s">
        <v>26</v>
      </c>
      <c r="E483" s="120"/>
      <c r="F483" s="101">
        <v>180</v>
      </c>
      <c r="H483" s="178" t="s">
        <v>298</v>
      </c>
      <c r="I483" s="159" t="s">
        <v>345</v>
      </c>
      <c r="J483" s="160"/>
      <c r="K483" s="161">
        <v>55800</v>
      </c>
      <c r="L483" s="162">
        <v>4600</v>
      </c>
      <c r="M483" s="162">
        <v>11100</v>
      </c>
      <c r="N483" s="162">
        <v>11800</v>
      </c>
      <c r="O483" s="162">
        <v>10300</v>
      </c>
      <c r="P483" s="162">
        <v>5800</v>
      </c>
      <c r="Q483" s="162">
        <v>7000</v>
      </c>
      <c r="R483" s="162">
        <v>2900</v>
      </c>
      <c r="S483" s="162">
        <v>1100</v>
      </c>
      <c r="T483" s="162">
        <v>300</v>
      </c>
      <c r="U483" s="162">
        <v>200</v>
      </c>
      <c r="V483" s="162">
        <v>600</v>
      </c>
      <c r="W483" s="94"/>
    </row>
    <row r="484" spans="1:23" ht="12" hidden="1" customHeight="1">
      <c r="A484" s="120" t="s">
        <v>263</v>
      </c>
      <c r="B484" s="120" t="s">
        <v>211</v>
      </c>
      <c r="C484" s="120" t="s">
        <v>25</v>
      </c>
      <c r="D484" s="120" t="s">
        <v>26</v>
      </c>
      <c r="E484" s="120"/>
      <c r="F484" s="101">
        <v>181</v>
      </c>
      <c r="H484" s="178" t="s">
        <v>296</v>
      </c>
      <c r="I484" s="159" t="s">
        <v>305</v>
      </c>
      <c r="J484" s="160"/>
      <c r="K484" s="161">
        <v>16600</v>
      </c>
      <c r="L484" s="162">
        <v>700</v>
      </c>
      <c r="M484" s="162">
        <v>1800</v>
      </c>
      <c r="N484" s="162">
        <v>3000</v>
      </c>
      <c r="O484" s="162">
        <v>4000</v>
      </c>
      <c r="P484" s="162">
        <v>2900</v>
      </c>
      <c r="Q484" s="162">
        <v>2200</v>
      </c>
      <c r="R484" s="162">
        <v>1200</v>
      </c>
      <c r="S484" s="162">
        <v>500</v>
      </c>
      <c r="T484" s="162">
        <v>100</v>
      </c>
      <c r="U484" s="162">
        <v>100</v>
      </c>
      <c r="V484" s="162">
        <v>100</v>
      </c>
      <c r="W484" s="94"/>
    </row>
    <row r="485" spans="1:23" ht="12" hidden="1" customHeight="1">
      <c r="A485" s="120" t="s">
        <v>263</v>
      </c>
      <c r="B485" s="120" t="s">
        <v>211</v>
      </c>
      <c r="C485" s="120" t="s">
        <v>25</v>
      </c>
      <c r="D485" s="120" t="s">
        <v>26</v>
      </c>
      <c r="E485" s="120"/>
      <c r="F485" s="101">
        <v>182</v>
      </c>
      <c r="H485" s="178" t="s">
        <v>294</v>
      </c>
      <c r="I485" s="159" t="s">
        <v>293</v>
      </c>
      <c r="J485" s="160"/>
      <c r="K485" s="161">
        <v>39900</v>
      </c>
      <c r="L485" s="162">
        <v>2700</v>
      </c>
      <c r="M485" s="162">
        <v>4800</v>
      </c>
      <c r="N485" s="162">
        <v>8200</v>
      </c>
      <c r="O485" s="162">
        <v>6800</v>
      </c>
      <c r="P485" s="162">
        <v>4800</v>
      </c>
      <c r="Q485" s="162">
        <v>5500</v>
      </c>
      <c r="R485" s="162">
        <v>4600</v>
      </c>
      <c r="S485" s="162">
        <v>1500</v>
      </c>
      <c r="T485" s="162">
        <v>300</v>
      </c>
      <c r="U485" s="162">
        <v>300</v>
      </c>
      <c r="V485" s="162">
        <v>500</v>
      </c>
      <c r="W485" s="94"/>
    </row>
    <row r="486" spans="1:23" ht="12" hidden="1" customHeight="1">
      <c r="A486" s="120" t="s">
        <v>263</v>
      </c>
      <c r="B486" s="120" t="s">
        <v>211</v>
      </c>
      <c r="C486" s="120" t="s">
        <v>25</v>
      </c>
      <c r="D486" s="120" t="s">
        <v>26</v>
      </c>
      <c r="E486" s="120"/>
      <c r="F486" s="101">
        <v>183</v>
      </c>
      <c r="H486" s="178" t="s">
        <v>292</v>
      </c>
      <c r="I486" s="159" t="s">
        <v>291</v>
      </c>
      <c r="J486" s="160"/>
      <c r="K486" s="161">
        <v>600</v>
      </c>
      <c r="L486" s="285">
        <v>0</v>
      </c>
      <c r="M486" s="162">
        <v>200</v>
      </c>
      <c r="N486" s="162">
        <v>100</v>
      </c>
      <c r="O486" s="162">
        <v>100</v>
      </c>
      <c r="P486" s="162">
        <v>0</v>
      </c>
      <c r="Q486" s="162">
        <v>100</v>
      </c>
      <c r="R486" s="162">
        <v>0</v>
      </c>
      <c r="S486" s="162">
        <v>100</v>
      </c>
      <c r="T486" s="285">
        <v>0</v>
      </c>
      <c r="U486" s="285">
        <v>0</v>
      </c>
      <c r="V486" s="285">
        <v>0</v>
      </c>
      <c r="W486" s="94"/>
    </row>
    <row r="487" spans="1:23" ht="12" hidden="1" customHeight="1">
      <c r="A487" s="120" t="s">
        <v>263</v>
      </c>
      <c r="B487" s="120" t="s">
        <v>211</v>
      </c>
      <c r="C487" s="120" t="s">
        <v>25</v>
      </c>
      <c r="D487" s="120" t="s">
        <v>26</v>
      </c>
      <c r="E487" s="120"/>
      <c r="F487" s="101">
        <v>184</v>
      </c>
      <c r="H487" s="178" t="s">
        <v>290</v>
      </c>
      <c r="I487" s="159" t="s">
        <v>344</v>
      </c>
      <c r="J487" s="160"/>
      <c r="K487" s="161">
        <v>2800</v>
      </c>
      <c r="L487" s="162">
        <v>0</v>
      </c>
      <c r="M487" s="162">
        <v>200</v>
      </c>
      <c r="N487" s="162">
        <v>500</v>
      </c>
      <c r="O487" s="162">
        <v>300</v>
      </c>
      <c r="P487" s="162">
        <v>500</v>
      </c>
      <c r="Q487" s="162">
        <v>500</v>
      </c>
      <c r="R487" s="162">
        <v>500</v>
      </c>
      <c r="S487" s="162">
        <v>200</v>
      </c>
      <c r="T487" s="162">
        <v>0</v>
      </c>
      <c r="U487" s="285">
        <v>0</v>
      </c>
      <c r="V487" s="162">
        <v>0</v>
      </c>
      <c r="W487" s="94"/>
    </row>
    <row r="488" spans="1:23" ht="12" hidden="1" customHeight="1">
      <c r="A488" s="120" t="s">
        <v>263</v>
      </c>
      <c r="B488" s="120" t="s">
        <v>211</v>
      </c>
      <c r="C488" s="120" t="s">
        <v>25</v>
      </c>
      <c r="D488" s="120" t="s">
        <v>26</v>
      </c>
      <c r="E488" s="120"/>
      <c r="F488" s="101">
        <v>185</v>
      </c>
      <c r="H488" s="178" t="s">
        <v>328</v>
      </c>
      <c r="I488" s="163" t="s">
        <v>343</v>
      </c>
      <c r="J488" s="160"/>
      <c r="K488" s="161">
        <v>700</v>
      </c>
      <c r="L488" s="285">
        <v>0</v>
      </c>
      <c r="M488" s="285">
        <v>0</v>
      </c>
      <c r="N488" s="162">
        <v>100</v>
      </c>
      <c r="O488" s="162">
        <v>200</v>
      </c>
      <c r="P488" s="162">
        <v>100</v>
      </c>
      <c r="Q488" s="162">
        <v>100</v>
      </c>
      <c r="R488" s="162">
        <v>0</v>
      </c>
      <c r="S488" s="162">
        <v>100</v>
      </c>
      <c r="T488" s="285">
        <v>0</v>
      </c>
      <c r="U488" s="162">
        <v>0</v>
      </c>
      <c r="V488" s="285">
        <v>0</v>
      </c>
      <c r="W488" s="94"/>
    </row>
    <row r="489" spans="1:23" ht="12" hidden="1" customHeight="1">
      <c r="A489" s="120" t="s">
        <v>263</v>
      </c>
      <c r="B489" s="120" t="s">
        <v>211</v>
      </c>
      <c r="C489" s="120" t="s">
        <v>25</v>
      </c>
      <c r="D489" s="120" t="s">
        <v>26</v>
      </c>
      <c r="E489" s="120"/>
      <c r="F489" s="101">
        <v>186</v>
      </c>
      <c r="H489" s="178" t="s">
        <v>286</v>
      </c>
      <c r="I489" s="159" t="s">
        <v>326</v>
      </c>
      <c r="J489" s="160"/>
      <c r="K489" s="161">
        <v>4700</v>
      </c>
      <c r="L489" s="285">
        <v>0</v>
      </c>
      <c r="M489" s="162">
        <v>100</v>
      </c>
      <c r="N489" s="162">
        <v>400</v>
      </c>
      <c r="O489" s="162">
        <v>700</v>
      </c>
      <c r="P489" s="162">
        <v>500</v>
      </c>
      <c r="Q489" s="162">
        <v>1100</v>
      </c>
      <c r="R489" s="162">
        <v>1000</v>
      </c>
      <c r="S489" s="162">
        <v>600</v>
      </c>
      <c r="T489" s="162">
        <v>200</v>
      </c>
      <c r="U489" s="162">
        <v>100</v>
      </c>
      <c r="V489" s="285">
        <v>0</v>
      </c>
      <c r="W489" s="94"/>
    </row>
    <row r="490" spans="1:23" ht="12" hidden="1" customHeight="1">
      <c r="A490" s="120" t="s">
        <v>263</v>
      </c>
      <c r="B490" s="120" t="s">
        <v>211</v>
      </c>
      <c r="C490" s="120" t="s">
        <v>25</v>
      </c>
      <c r="D490" s="120" t="s">
        <v>26</v>
      </c>
      <c r="E490" s="120"/>
      <c r="F490" s="101">
        <v>187</v>
      </c>
      <c r="H490" s="178" t="s">
        <v>284</v>
      </c>
      <c r="I490" s="159" t="s">
        <v>342</v>
      </c>
      <c r="J490" s="160"/>
      <c r="K490" s="161">
        <v>900</v>
      </c>
      <c r="L490" s="162">
        <v>100</v>
      </c>
      <c r="M490" s="162">
        <v>200</v>
      </c>
      <c r="N490" s="162">
        <v>300</v>
      </c>
      <c r="O490" s="162">
        <v>100</v>
      </c>
      <c r="P490" s="162">
        <v>0</v>
      </c>
      <c r="Q490" s="162">
        <v>0</v>
      </c>
      <c r="R490" s="162">
        <v>100</v>
      </c>
      <c r="S490" s="162">
        <v>100</v>
      </c>
      <c r="T490" s="285">
        <v>0</v>
      </c>
      <c r="U490" s="285">
        <v>0</v>
      </c>
      <c r="V490" s="285">
        <v>0</v>
      </c>
      <c r="W490" s="94"/>
    </row>
    <row r="491" spans="1:23" ht="12" hidden="1" customHeight="1">
      <c r="A491" s="120" t="s">
        <v>263</v>
      </c>
      <c r="B491" s="120" t="s">
        <v>211</v>
      </c>
      <c r="C491" s="120" t="s">
        <v>25</v>
      </c>
      <c r="D491" s="120" t="s">
        <v>26</v>
      </c>
      <c r="E491" s="120"/>
      <c r="F491" s="101">
        <v>188</v>
      </c>
      <c r="H491" s="178" t="s">
        <v>282</v>
      </c>
      <c r="I491" s="159" t="s">
        <v>341</v>
      </c>
      <c r="J491" s="160"/>
      <c r="K491" s="161">
        <v>2100</v>
      </c>
      <c r="L491" s="285">
        <v>0</v>
      </c>
      <c r="M491" s="162">
        <v>400</v>
      </c>
      <c r="N491" s="162">
        <v>300</v>
      </c>
      <c r="O491" s="162">
        <v>200</v>
      </c>
      <c r="P491" s="162">
        <v>500</v>
      </c>
      <c r="Q491" s="162">
        <v>400</v>
      </c>
      <c r="R491" s="162">
        <v>200</v>
      </c>
      <c r="S491" s="162">
        <v>100</v>
      </c>
      <c r="T491" s="285">
        <v>0</v>
      </c>
      <c r="U491" s="162">
        <v>0</v>
      </c>
      <c r="V491" s="285">
        <v>0</v>
      </c>
      <c r="W491" s="94"/>
    </row>
    <row r="492" spans="1:23" ht="12" hidden="1" customHeight="1">
      <c r="A492" s="120" t="s">
        <v>263</v>
      </c>
      <c r="B492" s="120" t="s">
        <v>211</v>
      </c>
      <c r="C492" s="120" t="s">
        <v>25</v>
      </c>
      <c r="D492" s="120" t="s">
        <v>26</v>
      </c>
      <c r="E492" s="120"/>
      <c r="F492" s="101">
        <v>189</v>
      </c>
      <c r="H492" s="178" t="s">
        <v>280</v>
      </c>
      <c r="I492" s="163" t="s">
        <v>279</v>
      </c>
      <c r="J492" s="160"/>
      <c r="K492" s="161">
        <v>100</v>
      </c>
      <c r="L492" s="285">
        <v>0</v>
      </c>
      <c r="M492" s="285">
        <v>0</v>
      </c>
      <c r="N492" s="285">
        <v>0</v>
      </c>
      <c r="O492" s="162">
        <v>0</v>
      </c>
      <c r="P492" s="162">
        <v>0</v>
      </c>
      <c r="Q492" s="162">
        <v>0</v>
      </c>
      <c r="R492" s="162">
        <v>0</v>
      </c>
      <c r="S492" s="285">
        <v>0</v>
      </c>
      <c r="T492" s="285">
        <v>0</v>
      </c>
      <c r="U492" s="285">
        <v>0</v>
      </c>
      <c r="V492" s="285">
        <v>0</v>
      </c>
      <c r="W492" s="94"/>
    </row>
    <row r="493" spans="1:23" ht="12" hidden="1" customHeight="1">
      <c r="A493" s="120" t="s">
        <v>263</v>
      </c>
      <c r="B493" s="120" t="s">
        <v>211</v>
      </c>
      <c r="C493" s="120" t="s">
        <v>25</v>
      </c>
      <c r="D493" s="120" t="s">
        <v>26</v>
      </c>
      <c r="E493" s="120"/>
      <c r="F493" s="101">
        <v>190</v>
      </c>
      <c r="H493" s="178" t="s">
        <v>278</v>
      </c>
      <c r="I493" s="159" t="s">
        <v>277</v>
      </c>
      <c r="J493" s="160"/>
      <c r="K493" s="161">
        <v>500</v>
      </c>
      <c r="L493" s="162">
        <v>0</v>
      </c>
      <c r="M493" s="285">
        <v>0</v>
      </c>
      <c r="N493" s="162">
        <v>100</v>
      </c>
      <c r="O493" s="162">
        <v>100</v>
      </c>
      <c r="P493" s="162">
        <v>0</v>
      </c>
      <c r="Q493" s="162">
        <v>100</v>
      </c>
      <c r="R493" s="162">
        <v>100</v>
      </c>
      <c r="S493" s="162">
        <v>0</v>
      </c>
      <c r="T493" s="162">
        <v>0</v>
      </c>
      <c r="U493" s="285">
        <v>0</v>
      </c>
      <c r="V493" s="285">
        <v>0</v>
      </c>
      <c r="W493" s="94"/>
    </row>
    <row r="494" spans="1:23" ht="12" hidden="1" customHeight="1">
      <c r="A494" s="120" t="s">
        <v>263</v>
      </c>
      <c r="B494" s="120" t="s">
        <v>211</v>
      </c>
      <c r="C494" s="120" t="s">
        <v>25</v>
      </c>
      <c r="D494" s="120" t="s">
        <v>26</v>
      </c>
      <c r="E494" s="120"/>
      <c r="F494" s="101">
        <v>191</v>
      </c>
      <c r="H494" s="178" t="s">
        <v>276</v>
      </c>
      <c r="I494" s="159" t="s">
        <v>275</v>
      </c>
      <c r="J494" s="160"/>
      <c r="K494" s="161">
        <v>19700</v>
      </c>
      <c r="L494" s="162">
        <v>2400</v>
      </c>
      <c r="M494" s="162">
        <v>2800</v>
      </c>
      <c r="N494" s="162">
        <v>4400</v>
      </c>
      <c r="O494" s="162">
        <v>3800</v>
      </c>
      <c r="P494" s="162">
        <v>2300</v>
      </c>
      <c r="Q494" s="162">
        <v>2200</v>
      </c>
      <c r="R494" s="162">
        <v>1400</v>
      </c>
      <c r="S494" s="162">
        <v>100</v>
      </c>
      <c r="T494" s="285">
        <v>0</v>
      </c>
      <c r="U494" s="162">
        <v>0</v>
      </c>
      <c r="V494" s="162">
        <v>300</v>
      </c>
      <c r="W494" s="94"/>
    </row>
    <row r="495" spans="1:23" ht="12" hidden="1" customHeight="1">
      <c r="A495" s="120" t="s">
        <v>263</v>
      </c>
      <c r="B495" s="120" t="s">
        <v>211</v>
      </c>
      <c r="C495" s="120" t="s">
        <v>25</v>
      </c>
      <c r="D495" s="120" t="s">
        <v>26</v>
      </c>
      <c r="E495" s="120"/>
      <c r="F495" s="101">
        <v>192</v>
      </c>
      <c r="H495" s="178" t="s">
        <v>274</v>
      </c>
      <c r="I495" s="159" t="s">
        <v>340</v>
      </c>
      <c r="J495" s="160"/>
      <c r="K495" s="161">
        <v>7800</v>
      </c>
      <c r="L495" s="162">
        <v>200</v>
      </c>
      <c r="M495" s="162">
        <v>1000</v>
      </c>
      <c r="N495" s="162">
        <v>2000</v>
      </c>
      <c r="O495" s="162">
        <v>1200</v>
      </c>
      <c r="P495" s="162">
        <v>800</v>
      </c>
      <c r="Q495" s="162">
        <v>1000</v>
      </c>
      <c r="R495" s="162">
        <v>1200</v>
      </c>
      <c r="S495" s="162">
        <v>200</v>
      </c>
      <c r="T495" s="285">
        <v>0</v>
      </c>
      <c r="U495" s="162">
        <v>100</v>
      </c>
      <c r="V495" s="162">
        <v>200</v>
      </c>
      <c r="W495" s="94"/>
    </row>
    <row r="496" spans="1:23" ht="12" hidden="1" customHeight="1">
      <c r="A496" s="120" t="s">
        <v>263</v>
      </c>
      <c r="B496" s="120" t="s">
        <v>211</v>
      </c>
      <c r="C496" s="120" t="s">
        <v>25</v>
      </c>
      <c r="D496" s="120" t="s">
        <v>26</v>
      </c>
      <c r="E496" s="120"/>
      <c r="F496" s="101">
        <v>193</v>
      </c>
      <c r="H496" s="178" t="s">
        <v>272</v>
      </c>
      <c r="I496" s="159" t="s">
        <v>339</v>
      </c>
      <c r="J496" s="160"/>
      <c r="K496" s="161">
        <v>38600</v>
      </c>
      <c r="L496" s="162">
        <v>1900</v>
      </c>
      <c r="M496" s="162">
        <v>3400</v>
      </c>
      <c r="N496" s="162">
        <v>6400</v>
      </c>
      <c r="O496" s="162">
        <v>6800</v>
      </c>
      <c r="P496" s="162">
        <v>5900</v>
      </c>
      <c r="Q496" s="162">
        <v>7100</v>
      </c>
      <c r="R496" s="162">
        <v>4900</v>
      </c>
      <c r="S496" s="162">
        <v>1600</v>
      </c>
      <c r="T496" s="162">
        <v>200</v>
      </c>
      <c r="U496" s="162">
        <v>200</v>
      </c>
      <c r="V496" s="162">
        <v>0</v>
      </c>
      <c r="W496" s="94"/>
    </row>
    <row r="497" spans="1:23" ht="12" hidden="1" customHeight="1">
      <c r="A497" s="120" t="s">
        <v>263</v>
      </c>
      <c r="B497" s="120" t="s">
        <v>211</v>
      </c>
      <c r="C497" s="120" t="s">
        <v>25</v>
      </c>
      <c r="D497" s="120" t="s">
        <v>26</v>
      </c>
      <c r="E497" s="120"/>
      <c r="F497" s="101">
        <v>194</v>
      </c>
      <c r="H497" s="178" t="s">
        <v>270</v>
      </c>
      <c r="I497" s="159" t="s">
        <v>269</v>
      </c>
      <c r="J497" s="160"/>
      <c r="K497" s="161">
        <v>1196600</v>
      </c>
      <c r="L497" s="162">
        <v>87900</v>
      </c>
      <c r="M497" s="162">
        <v>200100</v>
      </c>
      <c r="N497" s="162">
        <v>232700</v>
      </c>
      <c r="O497" s="162">
        <v>205300</v>
      </c>
      <c r="P497" s="162">
        <v>146400</v>
      </c>
      <c r="Q497" s="162">
        <v>145900</v>
      </c>
      <c r="R497" s="162">
        <v>70700</v>
      </c>
      <c r="S497" s="162">
        <v>22300</v>
      </c>
      <c r="T497" s="162">
        <v>4500</v>
      </c>
      <c r="U497" s="162">
        <v>2200</v>
      </c>
      <c r="V497" s="162">
        <v>78600</v>
      </c>
      <c r="W497" s="94"/>
    </row>
    <row r="498" spans="1:23" ht="12" hidden="1" customHeight="1">
      <c r="F498" s="235"/>
      <c r="H498" s="178" t="s">
        <v>40</v>
      </c>
      <c r="I498" s="159" t="s">
        <v>268</v>
      </c>
      <c r="J498" s="160"/>
      <c r="K498" s="161"/>
      <c r="L498" s="162"/>
      <c r="M498" s="162"/>
      <c r="N498" s="162"/>
      <c r="O498" s="162"/>
      <c r="P498" s="162"/>
      <c r="Q498" s="162"/>
      <c r="R498" s="162"/>
      <c r="S498" s="162"/>
      <c r="T498" s="162"/>
      <c r="U498" s="162"/>
      <c r="V498" s="162"/>
      <c r="W498" s="94"/>
    </row>
    <row r="499" spans="1:23" ht="12" hidden="1" customHeight="1">
      <c r="A499" s="120" t="s">
        <v>263</v>
      </c>
      <c r="B499" s="120" t="s">
        <v>211</v>
      </c>
      <c r="C499" s="120" t="s">
        <v>25</v>
      </c>
      <c r="D499" s="120" t="s">
        <v>26</v>
      </c>
      <c r="E499" s="120"/>
      <c r="F499" s="101">
        <v>195</v>
      </c>
      <c r="H499" s="178" t="s">
        <v>267</v>
      </c>
      <c r="I499" s="163" t="s">
        <v>321</v>
      </c>
      <c r="J499" s="160"/>
      <c r="K499" s="161">
        <v>40100</v>
      </c>
      <c r="L499" s="162">
        <v>1500</v>
      </c>
      <c r="M499" s="162">
        <v>11500</v>
      </c>
      <c r="N499" s="162">
        <v>12200</v>
      </c>
      <c r="O499" s="162">
        <v>7000</v>
      </c>
      <c r="P499" s="162">
        <v>3400</v>
      </c>
      <c r="Q499" s="162">
        <v>2400</v>
      </c>
      <c r="R499" s="162">
        <v>1300</v>
      </c>
      <c r="S499" s="162">
        <v>500</v>
      </c>
      <c r="T499" s="162">
        <v>200</v>
      </c>
      <c r="U499" s="162">
        <v>300</v>
      </c>
      <c r="V499" s="162">
        <v>0</v>
      </c>
      <c r="W499" s="94"/>
    </row>
    <row r="500" spans="1:23" ht="12" hidden="1" customHeight="1">
      <c r="F500" s="235"/>
      <c r="H500" s="178" t="s">
        <v>40</v>
      </c>
      <c r="I500" s="159" t="s">
        <v>320</v>
      </c>
      <c r="J500" s="160"/>
      <c r="K500" s="286"/>
      <c r="L500" s="285"/>
      <c r="M500" s="285"/>
      <c r="N500" s="285"/>
      <c r="O500" s="285"/>
      <c r="P500" s="285"/>
      <c r="Q500" s="285"/>
      <c r="R500" s="285"/>
      <c r="S500" s="285"/>
      <c r="T500" s="285"/>
      <c r="U500" s="285"/>
      <c r="V500" s="285"/>
      <c r="W500" s="94"/>
    </row>
    <row r="501" spans="1:23" ht="12" hidden="1" customHeight="1">
      <c r="A501" s="120" t="s">
        <v>263</v>
      </c>
      <c r="B501" s="120" t="s">
        <v>211</v>
      </c>
      <c r="C501" s="120" t="s">
        <v>25</v>
      </c>
      <c r="D501" s="120" t="s">
        <v>26</v>
      </c>
      <c r="E501" s="120"/>
      <c r="F501" s="101">
        <v>196</v>
      </c>
      <c r="H501" s="178" t="s">
        <v>262</v>
      </c>
      <c r="I501" s="159" t="s">
        <v>319</v>
      </c>
      <c r="J501" s="160"/>
      <c r="K501" s="161">
        <v>289900</v>
      </c>
      <c r="L501" s="162">
        <v>26800</v>
      </c>
      <c r="M501" s="162">
        <v>99900</v>
      </c>
      <c r="N501" s="162">
        <v>77000</v>
      </c>
      <c r="O501" s="162">
        <v>35700</v>
      </c>
      <c r="P501" s="162">
        <v>19900</v>
      </c>
      <c r="Q501" s="162">
        <v>14700</v>
      </c>
      <c r="R501" s="162">
        <v>9700</v>
      </c>
      <c r="S501" s="162">
        <v>3400</v>
      </c>
      <c r="T501" s="162">
        <v>1000</v>
      </c>
      <c r="U501" s="162">
        <v>1200</v>
      </c>
      <c r="V501" s="162">
        <v>600</v>
      </c>
      <c r="W501" s="94"/>
    </row>
    <row r="502" spans="1:23" ht="12" hidden="1" customHeight="1">
      <c r="A502" s="120" t="s">
        <v>263</v>
      </c>
      <c r="B502" s="120" t="s">
        <v>211</v>
      </c>
      <c r="C502" s="120" t="s">
        <v>25</v>
      </c>
      <c r="D502" s="120" t="s">
        <v>26</v>
      </c>
      <c r="E502" s="120"/>
      <c r="F502" s="101">
        <v>197</v>
      </c>
      <c r="H502" s="178" t="s">
        <v>338</v>
      </c>
      <c r="I502" s="159" t="s">
        <v>337</v>
      </c>
      <c r="J502" s="160" t="s">
        <v>316</v>
      </c>
      <c r="K502" s="161">
        <v>136000</v>
      </c>
      <c r="L502" s="162">
        <v>500</v>
      </c>
      <c r="M502" s="162">
        <v>4000</v>
      </c>
      <c r="N502" s="162">
        <v>14100</v>
      </c>
      <c r="O502" s="162">
        <v>14200</v>
      </c>
      <c r="P502" s="162">
        <v>16800</v>
      </c>
      <c r="Q502" s="162">
        <v>26800</v>
      </c>
      <c r="R502" s="162">
        <v>28500</v>
      </c>
      <c r="S502" s="162">
        <v>13300</v>
      </c>
      <c r="T502" s="162">
        <v>2600</v>
      </c>
      <c r="U502" s="162">
        <v>1400</v>
      </c>
      <c r="V502" s="162">
        <v>13700</v>
      </c>
      <c r="W502" s="94"/>
    </row>
    <row r="503" spans="1:23" ht="12" hidden="1" customHeight="1">
      <c r="A503" s="120" t="s">
        <v>263</v>
      </c>
      <c r="B503" s="120" t="s">
        <v>211</v>
      </c>
      <c r="C503" s="120" t="s">
        <v>25</v>
      </c>
      <c r="D503" s="120" t="s">
        <v>26</v>
      </c>
      <c r="E503" s="120"/>
      <c r="F503" s="101">
        <v>198</v>
      </c>
      <c r="H503" s="178" t="s">
        <v>315</v>
      </c>
      <c r="I503" s="159" t="s">
        <v>314</v>
      </c>
      <c r="J503" s="160"/>
      <c r="K503" s="161">
        <v>53400</v>
      </c>
      <c r="L503" s="162">
        <v>100</v>
      </c>
      <c r="M503" s="162">
        <v>300</v>
      </c>
      <c r="N503" s="162">
        <v>1500</v>
      </c>
      <c r="O503" s="162">
        <v>3100</v>
      </c>
      <c r="P503" s="162">
        <v>4900</v>
      </c>
      <c r="Q503" s="162">
        <v>14500</v>
      </c>
      <c r="R503" s="162">
        <v>17400</v>
      </c>
      <c r="S503" s="162">
        <v>8800</v>
      </c>
      <c r="T503" s="162">
        <v>1600</v>
      </c>
      <c r="U503" s="162">
        <v>1100</v>
      </c>
      <c r="V503" s="162">
        <v>300</v>
      </c>
      <c r="W503" s="94"/>
    </row>
    <row r="504" spans="1:23" ht="12" hidden="1" customHeight="1">
      <c r="A504" s="120" t="s">
        <v>263</v>
      </c>
      <c r="B504" s="120" t="s">
        <v>211</v>
      </c>
      <c r="C504" s="120" t="s">
        <v>25</v>
      </c>
      <c r="D504" s="120" t="s">
        <v>26</v>
      </c>
      <c r="E504" s="120"/>
      <c r="F504" s="101">
        <v>199</v>
      </c>
      <c r="H504" s="178" t="s">
        <v>313</v>
      </c>
      <c r="I504" s="159" t="s">
        <v>336</v>
      </c>
      <c r="J504" s="160"/>
      <c r="K504" s="161">
        <v>52000</v>
      </c>
      <c r="L504" s="162">
        <v>100</v>
      </c>
      <c r="M504" s="162">
        <v>200</v>
      </c>
      <c r="N504" s="162">
        <v>1400</v>
      </c>
      <c r="O504" s="162">
        <v>3000</v>
      </c>
      <c r="P504" s="162">
        <v>4700</v>
      </c>
      <c r="Q504" s="162">
        <v>14300</v>
      </c>
      <c r="R504" s="162">
        <v>16900</v>
      </c>
      <c r="S504" s="162">
        <v>8600</v>
      </c>
      <c r="T504" s="162">
        <v>1500</v>
      </c>
      <c r="U504" s="162">
        <v>900</v>
      </c>
      <c r="V504" s="162">
        <v>300</v>
      </c>
      <c r="W504" s="94"/>
    </row>
    <row r="505" spans="1:23" ht="12" hidden="1" customHeight="1">
      <c r="A505" s="120" t="s">
        <v>263</v>
      </c>
      <c r="B505" s="120" t="s">
        <v>211</v>
      </c>
      <c r="C505" s="120" t="s">
        <v>25</v>
      </c>
      <c r="D505" s="120" t="s">
        <v>26</v>
      </c>
      <c r="E505" s="120"/>
      <c r="F505" s="101">
        <v>200</v>
      </c>
      <c r="H505" s="178" t="s">
        <v>311</v>
      </c>
      <c r="I505" s="163" t="s">
        <v>335</v>
      </c>
      <c r="J505" s="160"/>
      <c r="K505" s="161">
        <v>15200</v>
      </c>
      <c r="L505" s="285">
        <v>0</v>
      </c>
      <c r="M505" s="162">
        <v>100</v>
      </c>
      <c r="N505" s="162">
        <v>500</v>
      </c>
      <c r="O505" s="162">
        <v>1200</v>
      </c>
      <c r="P505" s="162">
        <v>2000</v>
      </c>
      <c r="Q505" s="162">
        <v>4000</v>
      </c>
      <c r="R505" s="162">
        <v>4300</v>
      </c>
      <c r="S505" s="162">
        <v>2200</v>
      </c>
      <c r="T505" s="162">
        <v>500</v>
      </c>
      <c r="U505" s="162">
        <v>300</v>
      </c>
      <c r="V505" s="162">
        <v>100</v>
      </c>
      <c r="W505" s="94"/>
    </row>
    <row r="506" spans="1:23" ht="12" hidden="1" customHeight="1">
      <c r="A506" s="120" t="s">
        <v>263</v>
      </c>
      <c r="B506" s="120" t="s">
        <v>211</v>
      </c>
      <c r="C506" s="120" t="s">
        <v>25</v>
      </c>
      <c r="D506" s="120" t="s">
        <v>26</v>
      </c>
      <c r="E506" s="120"/>
      <c r="F506" s="101">
        <v>201</v>
      </c>
      <c r="H506" s="178" t="s">
        <v>309</v>
      </c>
      <c r="I506" s="159" t="s">
        <v>334</v>
      </c>
      <c r="J506" s="160"/>
      <c r="K506" s="161">
        <v>33600</v>
      </c>
      <c r="L506" s="162">
        <v>0</v>
      </c>
      <c r="M506" s="162">
        <v>0</v>
      </c>
      <c r="N506" s="162">
        <v>600</v>
      </c>
      <c r="O506" s="162">
        <v>1800</v>
      </c>
      <c r="P506" s="162">
        <v>2400</v>
      </c>
      <c r="Q506" s="162">
        <v>9600</v>
      </c>
      <c r="R506" s="162">
        <v>11800</v>
      </c>
      <c r="S506" s="162">
        <v>5900</v>
      </c>
      <c r="T506" s="162">
        <v>1000</v>
      </c>
      <c r="U506" s="162">
        <v>400</v>
      </c>
      <c r="V506" s="162">
        <v>100</v>
      </c>
      <c r="W506" s="94"/>
    </row>
    <row r="507" spans="1:23" ht="12" hidden="1" customHeight="1">
      <c r="A507" s="120" t="s">
        <v>263</v>
      </c>
      <c r="B507" s="120" t="s">
        <v>211</v>
      </c>
      <c r="C507" s="120" t="s">
        <v>25</v>
      </c>
      <c r="D507" s="120" t="s">
        <v>26</v>
      </c>
      <c r="E507" s="120"/>
      <c r="F507" s="101">
        <v>202</v>
      </c>
      <c r="H507" s="178" t="s">
        <v>307</v>
      </c>
      <c r="I507" s="159" t="s">
        <v>333</v>
      </c>
      <c r="J507" s="160"/>
      <c r="K507" s="161">
        <v>33600</v>
      </c>
      <c r="L507" s="162">
        <v>0</v>
      </c>
      <c r="M507" s="162">
        <v>0</v>
      </c>
      <c r="N507" s="162">
        <v>600</v>
      </c>
      <c r="O507" s="162">
        <v>1800</v>
      </c>
      <c r="P507" s="162">
        <v>2400</v>
      </c>
      <c r="Q507" s="162">
        <v>9600</v>
      </c>
      <c r="R507" s="162">
        <v>11800</v>
      </c>
      <c r="S507" s="162">
        <v>5900</v>
      </c>
      <c r="T507" s="162">
        <v>1000</v>
      </c>
      <c r="U507" s="162">
        <v>400</v>
      </c>
      <c r="V507" s="162">
        <v>100</v>
      </c>
      <c r="W507" s="94"/>
    </row>
    <row r="508" spans="1:23" ht="12" hidden="1" customHeight="1">
      <c r="A508" s="120" t="s">
        <v>263</v>
      </c>
      <c r="B508" s="120" t="s">
        <v>211</v>
      </c>
      <c r="C508" s="120" t="s">
        <v>25</v>
      </c>
      <c r="D508" s="120" t="s">
        <v>26</v>
      </c>
      <c r="E508" s="120"/>
      <c r="F508" s="101">
        <v>203</v>
      </c>
      <c r="H508" s="178" t="s">
        <v>296</v>
      </c>
      <c r="I508" s="159" t="s">
        <v>295</v>
      </c>
      <c r="J508" s="160"/>
      <c r="K508" s="161">
        <v>100</v>
      </c>
      <c r="L508" s="285">
        <v>0</v>
      </c>
      <c r="M508" s="285">
        <v>0</v>
      </c>
      <c r="N508" s="285">
        <v>0</v>
      </c>
      <c r="O508" s="285">
        <v>0</v>
      </c>
      <c r="P508" s="162">
        <v>0</v>
      </c>
      <c r="Q508" s="285">
        <v>0</v>
      </c>
      <c r="R508" s="162">
        <v>0</v>
      </c>
      <c r="S508" s="285">
        <v>0</v>
      </c>
      <c r="T508" s="285">
        <v>0</v>
      </c>
      <c r="U508" s="285">
        <v>0</v>
      </c>
      <c r="V508" s="285">
        <v>0</v>
      </c>
      <c r="W508" s="94"/>
    </row>
    <row r="509" spans="1:23" ht="12" hidden="1" customHeight="1">
      <c r="A509" s="120" t="s">
        <v>263</v>
      </c>
      <c r="B509" s="120" t="s">
        <v>211</v>
      </c>
      <c r="C509" s="120" t="s">
        <v>25</v>
      </c>
      <c r="D509" s="120" t="s">
        <v>26</v>
      </c>
      <c r="E509" s="120"/>
      <c r="F509" s="101">
        <v>204</v>
      </c>
      <c r="H509" s="178" t="s">
        <v>304</v>
      </c>
      <c r="I509" s="159" t="s">
        <v>303</v>
      </c>
      <c r="J509" s="160"/>
      <c r="K509" s="161">
        <v>700</v>
      </c>
      <c r="L509" s="162">
        <v>0</v>
      </c>
      <c r="M509" s="285">
        <v>0</v>
      </c>
      <c r="N509" s="162">
        <v>0</v>
      </c>
      <c r="O509" s="285">
        <v>0</v>
      </c>
      <c r="P509" s="162">
        <v>100</v>
      </c>
      <c r="Q509" s="162">
        <v>100</v>
      </c>
      <c r="R509" s="162">
        <v>200</v>
      </c>
      <c r="S509" s="162">
        <v>100</v>
      </c>
      <c r="T509" s="285">
        <v>0</v>
      </c>
      <c r="U509" s="162">
        <v>100</v>
      </c>
      <c r="V509" s="285">
        <v>0</v>
      </c>
      <c r="W509" s="94"/>
    </row>
    <row r="510" spans="1:23" ht="12" hidden="1" customHeight="1">
      <c r="A510" s="120" t="s">
        <v>263</v>
      </c>
      <c r="B510" s="120" t="s">
        <v>211</v>
      </c>
      <c r="C510" s="120" t="s">
        <v>25</v>
      </c>
      <c r="D510" s="120" t="s">
        <v>26</v>
      </c>
      <c r="E510" s="120"/>
      <c r="F510" s="101">
        <v>205</v>
      </c>
      <c r="H510" s="178" t="s">
        <v>302</v>
      </c>
      <c r="I510" s="159" t="s">
        <v>332</v>
      </c>
      <c r="J510" s="160"/>
      <c r="K510" s="161">
        <v>700</v>
      </c>
      <c r="L510" s="162">
        <v>0</v>
      </c>
      <c r="M510" s="285">
        <v>0</v>
      </c>
      <c r="N510" s="162">
        <v>0</v>
      </c>
      <c r="O510" s="285">
        <v>0</v>
      </c>
      <c r="P510" s="162">
        <v>100</v>
      </c>
      <c r="Q510" s="162">
        <v>100</v>
      </c>
      <c r="R510" s="162">
        <v>200</v>
      </c>
      <c r="S510" s="162">
        <v>100</v>
      </c>
      <c r="T510" s="285">
        <v>0</v>
      </c>
      <c r="U510" s="162">
        <v>100</v>
      </c>
      <c r="V510" s="285">
        <v>0</v>
      </c>
      <c r="W510" s="94"/>
    </row>
    <row r="511" spans="1:23" ht="12" hidden="1" customHeight="1">
      <c r="A511" s="120" t="s">
        <v>263</v>
      </c>
      <c r="B511" s="120" t="s">
        <v>211</v>
      </c>
      <c r="C511" s="120" t="s">
        <v>25</v>
      </c>
      <c r="D511" s="120" t="s">
        <v>26</v>
      </c>
      <c r="E511" s="120"/>
      <c r="F511" s="101">
        <v>206</v>
      </c>
      <c r="H511" s="178" t="s">
        <v>296</v>
      </c>
      <c r="I511" s="159" t="s">
        <v>331</v>
      </c>
      <c r="J511" s="160"/>
      <c r="K511" s="161">
        <v>0</v>
      </c>
      <c r="L511" s="285">
        <v>0</v>
      </c>
      <c r="M511" s="285">
        <v>0</v>
      </c>
      <c r="N511" s="285">
        <v>0</v>
      </c>
      <c r="O511" s="285">
        <v>0</v>
      </c>
      <c r="P511" s="285">
        <v>0</v>
      </c>
      <c r="Q511" s="285">
        <v>0</v>
      </c>
      <c r="R511" s="285">
        <v>0</v>
      </c>
      <c r="S511" s="162">
        <v>0</v>
      </c>
      <c r="T511" s="285">
        <v>0</v>
      </c>
      <c r="U511" s="285">
        <v>0</v>
      </c>
      <c r="V511" s="285">
        <v>0</v>
      </c>
      <c r="W511" s="94"/>
    </row>
    <row r="512" spans="1:23" ht="12" hidden="1" customHeight="1">
      <c r="A512" s="120" t="s">
        <v>263</v>
      </c>
      <c r="B512" s="120" t="s">
        <v>211</v>
      </c>
      <c r="C512" s="120" t="s">
        <v>25</v>
      </c>
      <c r="D512" s="120" t="s">
        <v>26</v>
      </c>
      <c r="E512" s="120"/>
      <c r="F512" s="101">
        <v>207</v>
      </c>
      <c r="H512" s="178" t="s">
        <v>300</v>
      </c>
      <c r="I512" s="159" t="s">
        <v>299</v>
      </c>
      <c r="J512" s="160"/>
      <c r="K512" s="161">
        <v>2400</v>
      </c>
      <c r="L512" s="162">
        <v>0</v>
      </c>
      <c r="M512" s="162">
        <v>100</v>
      </c>
      <c r="N512" s="162">
        <v>200</v>
      </c>
      <c r="O512" s="162">
        <v>100</v>
      </c>
      <c r="P512" s="162">
        <v>300</v>
      </c>
      <c r="Q512" s="162">
        <v>600</v>
      </c>
      <c r="R512" s="162">
        <v>600</v>
      </c>
      <c r="S512" s="162">
        <v>500</v>
      </c>
      <c r="T512" s="162">
        <v>100</v>
      </c>
      <c r="U512" s="162">
        <v>0</v>
      </c>
      <c r="V512" s="162">
        <v>0</v>
      </c>
      <c r="W512" s="94"/>
    </row>
    <row r="513" spans="1:23" ht="12" hidden="1" customHeight="1">
      <c r="A513" s="120" t="s">
        <v>263</v>
      </c>
      <c r="B513" s="120" t="s">
        <v>211</v>
      </c>
      <c r="C513" s="120" t="s">
        <v>25</v>
      </c>
      <c r="D513" s="120" t="s">
        <v>26</v>
      </c>
      <c r="E513" s="120"/>
      <c r="F513" s="101">
        <v>208</v>
      </c>
      <c r="H513" s="178" t="s">
        <v>298</v>
      </c>
      <c r="I513" s="159" t="s">
        <v>297</v>
      </c>
      <c r="J513" s="160"/>
      <c r="K513" s="161">
        <v>2100</v>
      </c>
      <c r="L513" s="162">
        <v>0</v>
      </c>
      <c r="M513" s="162">
        <v>100</v>
      </c>
      <c r="N513" s="162">
        <v>200</v>
      </c>
      <c r="O513" s="162">
        <v>100</v>
      </c>
      <c r="P513" s="162">
        <v>200</v>
      </c>
      <c r="Q513" s="162">
        <v>500</v>
      </c>
      <c r="R513" s="162">
        <v>600</v>
      </c>
      <c r="S513" s="162">
        <v>400</v>
      </c>
      <c r="T513" s="162">
        <v>0</v>
      </c>
      <c r="U513" s="162">
        <v>0</v>
      </c>
      <c r="V513" s="285">
        <v>0</v>
      </c>
      <c r="W513" s="94"/>
    </row>
    <row r="514" spans="1:23" ht="12" hidden="1" customHeight="1">
      <c r="A514" s="120" t="s">
        <v>263</v>
      </c>
      <c r="B514" s="120" t="s">
        <v>211</v>
      </c>
      <c r="C514" s="120" t="s">
        <v>25</v>
      </c>
      <c r="D514" s="120" t="s">
        <v>26</v>
      </c>
      <c r="E514" s="120"/>
      <c r="F514" s="101">
        <v>209</v>
      </c>
      <c r="H514" s="178" t="s">
        <v>296</v>
      </c>
      <c r="I514" s="159" t="s">
        <v>295</v>
      </c>
      <c r="J514" s="160"/>
      <c r="K514" s="161">
        <v>300</v>
      </c>
      <c r="L514" s="285">
        <v>0</v>
      </c>
      <c r="M514" s="285">
        <v>0</v>
      </c>
      <c r="N514" s="162">
        <v>100</v>
      </c>
      <c r="O514" s="285">
        <v>0</v>
      </c>
      <c r="P514" s="162">
        <v>0</v>
      </c>
      <c r="Q514" s="162">
        <v>100</v>
      </c>
      <c r="R514" s="285">
        <v>0</v>
      </c>
      <c r="S514" s="162">
        <v>0</v>
      </c>
      <c r="T514" s="162">
        <v>0</v>
      </c>
      <c r="U514" s="162">
        <v>0</v>
      </c>
      <c r="V514" s="162">
        <v>0</v>
      </c>
      <c r="W514" s="94"/>
    </row>
    <row r="515" spans="1:23" ht="12" hidden="1" customHeight="1">
      <c r="A515" s="120" t="s">
        <v>263</v>
      </c>
      <c r="B515" s="120" t="s">
        <v>211</v>
      </c>
      <c r="C515" s="120" t="s">
        <v>25</v>
      </c>
      <c r="D515" s="120" t="s">
        <v>26</v>
      </c>
      <c r="E515" s="120"/>
      <c r="F515" s="101">
        <v>210</v>
      </c>
      <c r="H515" s="178" t="s">
        <v>294</v>
      </c>
      <c r="I515" s="159" t="s">
        <v>330</v>
      </c>
      <c r="J515" s="160"/>
      <c r="K515" s="161">
        <v>1300</v>
      </c>
      <c r="L515" s="162">
        <v>0</v>
      </c>
      <c r="M515" s="162">
        <v>100</v>
      </c>
      <c r="N515" s="162">
        <v>100</v>
      </c>
      <c r="O515" s="162">
        <v>100</v>
      </c>
      <c r="P515" s="162">
        <v>100</v>
      </c>
      <c r="Q515" s="162">
        <v>200</v>
      </c>
      <c r="R515" s="162">
        <v>500</v>
      </c>
      <c r="S515" s="162">
        <v>100</v>
      </c>
      <c r="T515" s="162">
        <v>100</v>
      </c>
      <c r="U515" s="162">
        <v>200</v>
      </c>
      <c r="V515" s="285">
        <v>0</v>
      </c>
      <c r="W515" s="94"/>
    </row>
    <row r="516" spans="1:23" ht="12" hidden="1" customHeight="1">
      <c r="A516" s="120" t="s">
        <v>263</v>
      </c>
      <c r="B516" s="120" t="s">
        <v>211</v>
      </c>
      <c r="C516" s="120" t="s">
        <v>25</v>
      </c>
      <c r="D516" s="120" t="s">
        <v>26</v>
      </c>
      <c r="E516" s="120"/>
      <c r="F516" s="101">
        <v>211</v>
      </c>
      <c r="H516" s="178" t="s">
        <v>292</v>
      </c>
      <c r="I516" s="159" t="s">
        <v>291</v>
      </c>
      <c r="J516" s="160"/>
      <c r="K516" s="161">
        <v>0</v>
      </c>
      <c r="L516" s="285">
        <v>0</v>
      </c>
      <c r="M516" s="285">
        <v>0</v>
      </c>
      <c r="N516" s="285">
        <v>0</v>
      </c>
      <c r="O516" s="285">
        <v>0</v>
      </c>
      <c r="P516" s="285">
        <v>0</v>
      </c>
      <c r="Q516" s="285">
        <v>0</v>
      </c>
      <c r="R516" s="162">
        <v>0</v>
      </c>
      <c r="S516" s="285">
        <v>0</v>
      </c>
      <c r="T516" s="285">
        <v>0</v>
      </c>
      <c r="U516" s="285">
        <v>0</v>
      </c>
      <c r="V516" s="285">
        <v>0</v>
      </c>
      <c r="W516" s="94"/>
    </row>
    <row r="517" spans="1:23" ht="12" hidden="1" customHeight="1">
      <c r="A517" s="120" t="s">
        <v>263</v>
      </c>
      <c r="B517" s="120" t="s">
        <v>211</v>
      </c>
      <c r="C517" s="120" t="s">
        <v>25</v>
      </c>
      <c r="D517" s="120" t="s">
        <v>26</v>
      </c>
      <c r="E517" s="120"/>
      <c r="F517" s="101">
        <v>212</v>
      </c>
      <c r="H517" s="178" t="s">
        <v>290</v>
      </c>
      <c r="I517" s="159" t="s">
        <v>329</v>
      </c>
      <c r="J517" s="160"/>
      <c r="K517" s="161">
        <v>400</v>
      </c>
      <c r="L517" s="285">
        <v>0</v>
      </c>
      <c r="M517" s="285">
        <v>0</v>
      </c>
      <c r="N517" s="162">
        <v>0</v>
      </c>
      <c r="O517" s="162">
        <v>100</v>
      </c>
      <c r="P517" s="162">
        <v>0</v>
      </c>
      <c r="Q517" s="285">
        <v>0</v>
      </c>
      <c r="R517" s="162">
        <v>200</v>
      </c>
      <c r="S517" s="285">
        <v>0</v>
      </c>
      <c r="T517" s="162">
        <v>0</v>
      </c>
      <c r="U517" s="162">
        <v>100</v>
      </c>
      <c r="V517" s="285">
        <v>0</v>
      </c>
      <c r="W517" s="94"/>
    </row>
    <row r="518" spans="1:23" ht="12" hidden="1" customHeight="1">
      <c r="A518" s="120" t="s">
        <v>263</v>
      </c>
      <c r="B518" s="120" t="s">
        <v>211</v>
      </c>
      <c r="C518" s="120" t="s">
        <v>25</v>
      </c>
      <c r="D518" s="120" t="s">
        <v>26</v>
      </c>
      <c r="E518" s="120"/>
      <c r="F518" s="101">
        <v>213</v>
      </c>
      <c r="H518" s="178" t="s">
        <v>328</v>
      </c>
      <c r="I518" s="163" t="s">
        <v>327</v>
      </c>
      <c r="J518" s="160"/>
      <c r="K518" s="161">
        <v>100</v>
      </c>
      <c r="L518" s="285">
        <v>0</v>
      </c>
      <c r="M518" s="285">
        <v>0</v>
      </c>
      <c r="N518" s="285">
        <v>0</v>
      </c>
      <c r="O518" s="285">
        <v>0</v>
      </c>
      <c r="P518" s="285">
        <v>0</v>
      </c>
      <c r="Q518" s="162">
        <v>100</v>
      </c>
      <c r="R518" s="162">
        <v>0</v>
      </c>
      <c r="S518" s="162">
        <v>0</v>
      </c>
      <c r="T518" s="285">
        <v>0</v>
      </c>
      <c r="U518" s="285">
        <v>0</v>
      </c>
      <c r="V518" s="285">
        <v>0</v>
      </c>
      <c r="W518" s="94"/>
    </row>
    <row r="519" spans="1:23" ht="12" hidden="1" customHeight="1">
      <c r="A519" s="120" t="s">
        <v>263</v>
      </c>
      <c r="B519" s="120" t="s">
        <v>211</v>
      </c>
      <c r="C519" s="120" t="s">
        <v>25</v>
      </c>
      <c r="D519" s="120" t="s">
        <v>26</v>
      </c>
      <c r="E519" s="120"/>
      <c r="F519" s="101">
        <v>214</v>
      </c>
      <c r="H519" s="178" t="s">
        <v>286</v>
      </c>
      <c r="I519" s="159" t="s">
        <v>326</v>
      </c>
      <c r="J519" s="160"/>
      <c r="K519" s="161">
        <v>300</v>
      </c>
      <c r="L519" s="285">
        <v>0</v>
      </c>
      <c r="M519" s="285">
        <v>0</v>
      </c>
      <c r="N519" s="285">
        <v>0</v>
      </c>
      <c r="O519" s="285">
        <v>0</v>
      </c>
      <c r="P519" s="162">
        <v>0</v>
      </c>
      <c r="Q519" s="285">
        <v>0</v>
      </c>
      <c r="R519" s="162">
        <v>100</v>
      </c>
      <c r="S519" s="162">
        <v>100</v>
      </c>
      <c r="T519" s="162">
        <v>0</v>
      </c>
      <c r="U519" s="162">
        <v>0</v>
      </c>
      <c r="V519" s="285">
        <v>0</v>
      </c>
      <c r="W519" s="94"/>
    </row>
    <row r="520" spans="1:23" ht="12" hidden="1" customHeight="1">
      <c r="A520" s="120" t="s">
        <v>263</v>
      </c>
      <c r="B520" s="120" t="s">
        <v>211</v>
      </c>
      <c r="C520" s="120" t="s">
        <v>25</v>
      </c>
      <c r="D520" s="120" t="s">
        <v>26</v>
      </c>
      <c r="E520" s="120"/>
      <c r="F520" s="101">
        <v>215</v>
      </c>
      <c r="H520" s="178" t="s">
        <v>284</v>
      </c>
      <c r="I520" s="159" t="s">
        <v>325</v>
      </c>
      <c r="J520" s="160"/>
      <c r="K520" s="161">
        <v>100</v>
      </c>
      <c r="L520" s="285">
        <v>0</v>
      </c>
      <c r="M520" s="285">
        <v>0</v>
      </c>
      <c r="N520" s="285">
        <v>0</v>
      </c>
      <c r="O520" s="285">
        <v>0</v>
      </c>
      <c r="P520" s="162">
        <v>0</v>
      </c>
      <c r="Q520" s="285">
        <v>0</v>
      </c>
      <c r="R520" s="285">
        <v>0</v>
      </c>
      <c r="S520" s="285">
        <v>0</v>
      </c>
      <c r="T520" s="285">
        <v>0</v>
      </c>
      <c r="U520" s="162">
        <v>0</v>
      </c>
      <c r="V520" s="285">
        <v>0</v>
      </c>
      <c r="W520" s="94"/>
    </row>
    <row r="521" spans="1:23" ht="12" hidden="1" customHeight="1">
      <c r="A521" s="120" t="s">
        <v>263</v>
      </c>
      <c r="B521" s="120" t="s">
        <v>211</v>
      </c>
      <c r="C521" s="120" t="s">
        <v>25</v>
      </c>
      <c r="D521" s="120" t="s">
        <v>26</v>
      </c>
      <c r="E521" s="120"/>
      <c r="F521" s="101">
        <v>216</v>
      </c>
      <c r="H521" s="178" t="s">
        <v>282</v>
      </c>
      <c r="I521" s="159" t="s">
        <v>281</v>
      </c>
      <c r="J521" s="160"/>
      <c r="K521" s="161">
        <v>100</v>
      </c>
      <c r="L521" s="162">
        <v>0</v>
      </c>
      <c r="M521" s="285">
        <v>0</v>
      </c>
      <c r="N521" s="285">
        <v>0</v>
      </c>
      <c r="O521" s="162">
        <v>0</v>
      </c>
      <c r="P521" s="285">
        <v>0</v>
      </c>
      <c r="Q521" s="285">
        <v>0</v>
      </c>
      <c r="R521" s="162">
        <v>0</v>
      </c>
      <c r="S521" s="285">
        <v>0</v>
      </c>
      <c r="T521" s="162">
        <v>0</v>
      </c>
      <c r="U521" s="162">
        <v>0</v>
      </c>
      <c r="V521" s="285">
        <v>0</v>
      </c>
      <c r="W521" s="94"/>
    </row>
    <row r="522" spans="1:23" ht="12" hidden="1" customHeight="1">
      <c r="A522" s="120" t="s">
        <v>263</v>
      </c>
      <c r="B522" s="120" t="s">
        <v>211</v>
      </c>
      <c r="C522" s="120" t="s">
        <v>25</v>
      </c>
      <c r="D522" s="120" t="s">
        <v>26</v>
      </c>
      <c r="E522" s="120"/>
      <c r="F522" s="101">
        <v>217</v>
      </c>
      <c r="H522" s="178" t="s">
        <v>280</v>
      </c>
      <c r="I522" s="163" t="s">
        <v>279</v>
      </c>
      <c r="J522" s="160"/>
      <c r="K522" s="286">
        <v>0</v>
      </c>
      <c r="L522" s="285">
        <v>0</v>
      </c>
      <c r="M522" s="285">
        <v>0</v>
      </c>
      <c r="N522" s="285">
        <v>0</v>
      </c>
      <c r="O522" s="285">
        <v>0</v>
      </c>
      <c r="P522" s="285">
        <v>0</v>
      </c>
      <c r="Q522" s="285">
        <v>0</v>
      </c>
      <c r="R522" s="285">
        <v>0</v>
      </c>
      <c r="S522" s="285">
        <v>0</v>
      </c>
      <c r="T522" s="285">
        <v>0</v>
      </c>
      <c r="U522" s="285">
        <v>0</v>
      </c>
      <c r="V522" s="285">
        <v>0</v>
      </c>
      <c r="W522" s="94"/>
    </row>
    <row r="523" spans="1:23" ht="12" hidden="1" customHeight="1">
      <c r="A523" s="120" t="s">
        <v>263</v>
      </c>
      <c r="B523" s="120" t="s">
        <v>211</v>
      </c>
      <c r="C523" s="120" t="s">
        <v>25</v>
      </c>
      <c r="D523" s="120" t="s">
        <v>26</v>
      </c>
      <c r="E523" s="120"/>
      <c r="F523" s="101">
        <v>218</v>
      </c>
      <c r="H523" s="178" t="s">
        <v>278</v>
      </c>
      <c r="I523" s="159" t="s">
        <v>324</v>
      </c>
      <c r="J523" s="160"/>
      <c r="K523" s="161">
        <v>100</v>
      </c>
      <c r="L523" s="285">
        <v>0</v>
      </c>
      <c r="M523" s="285">
        <v>0</v>
      </c>
      <c r="N523" s="285">
        <v>0</v>
      </c>
      <c r="O523" s="285">
        <v>0</v>
      </c>
      <c r="P523" s="285">
        <v>0</v>
      </c>
      <c r="Q523" s="162">
        <v>100</v>
      </c>
      <c r="R523" s="285">
        <v>0</v>
      </c>
      <c r="S523" s="285">
        <v>0</v>
      </c>
      <c r="T523" s="285">
        <v>0</v>
      </c>
      <c r="U523" s="285">
        <v>0</v>
      </c>
      <c r="V523" s="285">
        <v>0</v>
      </c>
      <c r="W523" s="94"/>
    </row>
    <row r="524" spans="1:23" ht="12" hidden="1" customHeight="1">
      <c r="A524" s="120" t="s">
        <v>263</v>
      </c>
      <c r="B524" s="120" t="s">
        <v>211</v>
      </c>
      <c r="C524" s="120" t="s">
        <v>25</v>
      </c>
      <c r="D524" s="120" t="s">
        <v>26</v>
      </c>
      <c r="E524" s="120"/>
      <c r="F524" s="101">
        <v>219</v>
      </c>
      <c r="H524" s="178" t="s">
        <v>276</v>
      </c>
      <c r="I524" s="159" t="s">
        <v>323</v>
      </c>
      <c r="J524" s="160"/>
      <c r="K524" s="161">
        <v>100</v>
      </c>
      <c r="L524" s="285">
        <v>0</v>
      </c>
      <c r="M524" s="162">
        <v>0</v>
      </c>
      <c r="N524" s="162">
        <v>0</v>
      </c>
      <c r="O524" s="285">
        <v>0</v>
      </c>
      <c r="P524" s="162">
        <v>0</v>
      </c>
      <c r="Q524" s="162">
        <v>0</v>
      </c>
      <c r="R524" s="285">
        <v>0</v>
      </c>
      <c r="S524" s="162">
        <v>0</v>
      </c>
      <c r="T524" s="285">
        <v>0</v>
      </c>
      <c r="U524" s="285">
        <v>0</v>
      </c>
      <c r="V524" s="285">
        <v>0</v>
      </c>
      <c r="W524" s="94"/>
    </row>
    <row r="525" spans="1:23" ht="12" hidden="1" customHeight="1">
      <c r="A525" s="120" t="s">
        <v>263</v>
      </c>
      <c r="B525" s="120" t="s">
        <v>211</v>
      </c>
      <c r="C525" s="120" t="s">
        <v>25</v>
      </c>
      <c r="D525" s="120" t="s">
        <v>26</v>
      </c>
      <c r="E525" s="120"/>
      <c r="F525" s="101">
        <v>220</v>
      </c>
      <c r="H525" s="178" t="s">
        <v>274</v>
      </c>
      <c r="I525" s="159" t="s">
        <v>273</v>
      </c>
      <c r="J525" s="160"/>
      <c r="K525" s="161">
        <v>100</v>
      </c>
      <c r="L525" s="285">
        <v>0</v>
      </c>
      <c r="M525" s="162">
        <v>0</v>
      </c>
      <c r="N525" s="285">
        <v>0</v>
      </c>
      <c r="O525" s="285">
        <v>0</v>
      </c>
      <c r="P525" s="162">
        <v>0</v>
      </c>
      <c r="Q525" s="285">
        <v>0</v>
      </c>
      <c r="R525" s="162">
        <v>0</v>
      </c>
      <c r="S525" s="285">
        <v>0</v>
      </c>
      <c r="T525" s="285">
        <v>0</v>
      </c>
      <c r="U525" s="285">
        <v>0</v>
      </c>
      <c r="V525" s="285">
        <v>0</v>
      </c>
      <c r="W525" s="94"/>
    </row>
    <row r="526" spans="1:23" ht="12" hidden="1" customHeight="1">
      <c r="A526" s="120" t="s">
        <v>263</v>
      </c>
      <c r="B526" s="120" t="s">
        <v>211</v>
      </c>
      <c r="C526" s="120" t="s">
        <v>25</v>
      </c>
      <c r="D526" s="120" t="s">
        <v>26</v>
      </c>
      <c r="E526" s="120"/>
      <c r="F526" s="101">
        <v>221</v>
      </c>
      <c r="H526" s="178" t="s">
        <v>272</v>
      </c>
      <c r="I526" s="159" t="s">
        <v>271</v>
      </c>
      <c r="J526" s="160"/>
      <c r="K526" s="161">
        <v>500</v>
      </c>
      <c r="L526" s="162">
        <v>0</v>
      </c>
      <c r="M526" s="285">
        <v>0</v>
      </c>
      <c r="N526" s="162">
        <v>100</v>
      </c>
      <c r="O526" s="162">
        <v>100</v>
      </c>
      <c r="P526" s="162">
        <v>0</v>
      </c>
      <c r="Q526" s="162">
        <v>200</v>
      </c>
      <c r="R526" s="162">
        <v>100</v>
      </c>
      <c r="S526" s="162">
        <v>0</v>
      </c>
      <c r="T526" s="162">
        <v>0</v>
      </c>
      <c r="U526" s="285">
        <v>0</v>
      </c>
      <c r="V526" s="285">
        <v>0</v>
      </c>
      <c r="W526" s="94"/>
    </row>
    <row r="527" spans="1:23" ht="12" hidden="1" customHeight="1">
      <c r="A527" s="120" t="s">
        <v>263</v>
      </c>
      <c r="B527" s="120" t="s">
        <v>211</v>
      </c>
      <c r="C527" s="120" t="s">
        <v>25</v>
      </c>
      <c r="D527" s="120" t="s">
        <v>26</v>
      </c>
      <c r="E527" s="120"/>
      <c r="F527" s="101">
        <v>222</v>
      </c>
      <c r="H527" s="178" t="s">
        <v>270</v>
      </c>
      <c r="I527" s="159" t="s">
        <v>322</v>
      </c>
      <c r="J527" s="160"/>
      <c r="K527" s="161">
        <v>78500</v>
      </c>
      <c r="L527" s="162">
        <v>400</v>
      </c>
      <c r="M527" s="162">
        <v>3700</v>
      </c>
      <c r="N527" s="162">
        <v>12500</v>
      </c>
      <c r="O527" s="162">
        <v>11000</v>
      </c>
      <c r="P527" s="162">
        <v>11900</v>
      </c>
      <c r="Q527" s="162">
        <v>12100</v>
      </c>
      <c r="R527" s="162">
        <v>10900</v>
      </c>
      <c r="S527" s="162">
        <v>4500</v>
      </c>
      <c r="T527" s="162">
        <v>1000</v>
      </c>
      <c r="U527" s="162">
        <v>300</v>
      </c>
      <c r="V527" s="162">
        <v>10100</v>
      </c>
      <c r="W527" s="94"/>
    </row>
    <row r="528" spans="1:23" ht="12" hidden="1" customHeight="1">
      <c r="F528" s="235"/>
      <c r="H528" s="178" t="s">
        <v>265</v>
      </c>
      <c r="I528" s="159" t="s">
        <v>268</v>
      </c>
      <c r="J528" s="160"/>
      <c r="K528" s="286"/>
      <c r="L528" s="285"/>
      <c r="M528" s="285"/>
      <c r="N528" s="285"/>
      <c r="O528" s="285"/>
      <c r="P528" s="285"/>
      <c r="Q528" s="285"/>
      <c r="R528" s="285"/>
      <c r="S528" s="285"/>
      <c r="T528" s="285"/>
      <c r="U528" s="285"/>
      <c r="V528" s="285"/>
      <c r="W528" s="94"/>
    </row>
    <row r="529" spans="1:23" ht="12" hidden="1" customHeight="1">
      <c r="A529" s="120" t="s">
        <v>263</v>
      </c>
      <c r="B529" s="120" t="s">
        <v>211</v>
      </c>
      <c r="C529" s="120" t="s">
        <v>25</v>
      </c>
      <c r="D529" s="120" t="s">
        <v>26</v>
      </c>
      <c r="E529" s="120"/>
      <c r="F529" s="101">
        <v>223</v>
      </c>
      <c r="H529" s="178" t="s">
        <v>267</v>
      </c>
      <c r="I529" s="163" t="s">
        <v>321</v>
      </c>
      <c r="J529" s="160"/>
      <c r="K529" s="161">
        <v>1400</v>
      </c>
      <c r="L529" s="285">
        <v>0</v>
      </c>
      <c r="M529" s="162">
        <v>100</v>
      </c>
      <c r="N529" s="162">
        <v>200</v>
      </c>
      <c r="O529" s="162">
        <v>400</v>
      </c>
      <c r="P529" s="162">
        <v>100</v>
      </c>
      <c r="Q529" s="162">
        <v>200</v>
      </c>
      <c r="R529" s="162">
        <v>100</v>
      </c>
      <c r="S529" s="162">
        <v>0</v>
      </c>
      <c r="T529" s="162">
        <v>100</v>
      </c>
      <c r="U529" s="162">
        <v>100</v>
      </c>
      <c r="V529" s="285">
        <v>0</v>
      </c>
      <c r="W529" s="94"/>
    </row>
    <row r="530" spans="1:23" ht="12" hidden="1" customHeight="1">
      <c r="F530" s="235"/>
      <c r="H530" s="178" t="s">
        <v>265</v>
      </c>
      <c r="I530" s="159" t="s">
        <v>320</v>
      </c>
      <c r="J530" s="160"/>
      <c r="K530" s="161"/>
      <c r="L530" s="162"/>
      <c r="M530" s="162"/>
      <c r="N530" s="162"/>
      <c r="O530" s="162"/>
      <c r="P530" s="162"/>
      <c r="Q530" s="162"/>
      <c r="R530" s="162"/>
      <c r="S530" s="162"/>
      <c r="T530" s="162"/>
      <c r="U530" s="162"/>
      <c r="V530" s="162"/>
      <c r="W530" s="94"/>
    </row>
    <row r="531" spans="1:23" ht="12" hidden="1" customHeight="1">
      <c r="A531" s="120" t="s">
        <v>263</v>
      </c>
      <c r="B531" s="120" t="s">
        <v>211</v>
      </c>
      <c r="C531" s="120" t="s">
        <v>25</v>
      </c>
      <c r="D531" s="120" t="s">
        <v>26</v>
      </c>
      <c r="E531" s="120"/>
      <c r="F531" s="101">
        <v>224</v>
      </c>
      <c r="H531" s="178" t="s">
        <v>262</v>
      </c>
      <c r="I531" s="159" t="s">
        <v>319</v>
      </c>
      <c r="J531" s="160"/>
      <c r="K531" s="161">
        <v>5800</v>
      </c>
      <c r="L531" s="162">
        <v>100</v>
      </c>
      <c r="M531" s="162">
        <v>600</v>
      </c>
      <c r="N531" s="162">
        <v>1000</v>
      </c>
      <c r="O531" s="162">
        <v>800</v>
      </c>
      <c r="P531" s="162">
        <v>500</v>
      </c>
      <c r="Q531" s="162">
        <v>600</v>
      </c>
      <c r="R531" s="162">
        <v>800</v>
      </c>
      <c r="S531" s="162">
        <v>500</v>
      </c>
      <c r="T531" s="162">
        <v>400</v>
      </c>
      <c r="U531" s="162">
        <v>400</v>
      </c>
      <c r="V531" s="285">
        <v>0</v>
      </c>
      <c r="W531" s="94"/>
    </row>
    <row r="532" spans="1:23" ht="12" hidden="1" customHeight="1">
      <c r="A532" s="120" t="s">
        <v>263</v>
      </c>
      <c r="B532" s="120" t="s">
        <v>211</v>
      </c>
      <c r="C532" s="120" t="s">
        <v>25</v>
      </c>
      <c r="D532" s="120" t="s">
        <v>26</v>
      </c>
      <c r="E532" s="120"/>
      <c r="F532" s="101">
        <v>225</v>
      </c>
      <c r="H532" s="178" t="s">
        <v>318</v>
      </c>
      <c r="I532" s="159" t="s">
        <v>317</v>
      </c>
      <c r="J532" s="160" t="s">
        <v>316</v>
      </c>
      <c r="K532" s="161">
        <v>12000</v>
      </c>
      <c r="L532" s="162">
        <v>500</v>
      </c>
      <c r="M532" s="162">
        <v>600</v>
      </c>
      <c r="N532" s="162">
        <v>1600</v>
      </c>
      <c r="O532" s="162">
        <v>1500</v>
      </c>
      <c r="P532" s="162">
        <v>1700</v>
      </c>
      <c r="Q532" s="162">
        <v>2300</v>
      </c>
      <c r="R532" s="162">
        <v>1700</v>
      </c>
      <c r="S532" s="162">
        <v>1300</v>
      </c>
      <c r="T532" s="162">
        <v>200</v>
      </c>
      <c r="U532" s="162">
        <v>200</v>
      </c>
      <c r="V532" s="162">
        <v>500</v>
      </c>
      <c r="W532" s="94"/>
    </row>
    <row r="533" spans="1:23" ht="12" hidden="1" customHeight="1">
      <c r="A533" s="120" t="s">
        <v>263</v>
      </c>
      <c r="B533" s="120" t="s">
        <v>211</v>
      </c>
      <c r="C533" s="120" t="s">
        <v>25</v>
      </c>
      <c r="D533" s="120" t="s">
        <v>26</v>
      </c>
      <c r="E533" s="120"/>
      <c r="F533" s="101">
        <v>226</v>
      </c>
      <c r="H533" s="178" t="s">
        <v>315</v>
      </c>
      <c r="I533" s="159" t="s">
        <v>314</v>
      </c>
      <c r="J533" s="160"/>
      <c r="K533" s="161">
        <v>11200</v>
      </c>
      <c r="L533" s="162">
        <v>500</v>
      </c>
      <c r="M533" s="162">
        <v>600</v>
      </c>
      <c r="N533" s="162">
        <v>1500</v>
      </c>
      <c r="O533" s="162">
        <v>1500</v>
      </c>
      <c r="P533" s="162">
        <v>1700</v>
      </c>
      <c r="Q533" s="162">
        <v>2200</v>
      </c>
      <c r="R533" s="162">
        <v>1600</v>
      </c>
      <c r="S533" s="162">
        <v>1300</v>
      </c>
      <c r="T533" s="162">
        <v>200</v>
      </c>
      <c r="U533" s="162">
        <v>200</v>
      </c>
      <c r="V533" s="162">
        <v>100</v>
      </c>
      <c r="W533" s="94"/>
    </row>
    <row r="534" spans="1:23" ht="12" hidden="1" customHeight="1">
      <c r="A534" s="120" t="s">
        <v>263</v>
      </c>
      <c r="B534" s="120" t="s">
        <v>211</v>
      </c>
      <c r="C534" s="120" t="s">
        <v>25</v>
      </c>
      <c r="D534" s="120" t="s">
        <v>26</v>
      </c>
      <c r="E534" s="120"/>
      <c r="F534" s="101">
        <v>227</v>
      </c>
      <c r="H534" s="178" t="s">
        <v>313</v>
      </c>
      <c r="I534" s="159" t="s">
        <v>312</v>
      </c>
      <c r="J534" s="160"/>
      <c r="K534" s="161">
        <v>10700</v>
      </c>
      <c r="L534" s="162">
        <v>500</v>
      </c>
      <c r="M534" s="162">
        <v>500</v>
      </c>
      <c r="N534" s="162">
        <v>1300</v>
      </c>
      <c r="O534" s="162">
        <v>1500</v>
      </c>
      <c r="P534" s="162">
        <v>1600</v>
      </c>
      <c r="Q534" s="162">
        <v>2100</v>
      </c>
      <c r="R534" s="162">
        <v>1500</v>
      </c>
      <c r="S534" s="162">
        <v>1200</v>
      </c>
      <c r="T534" s="162">
        <v>200</v>
      </c>
      <c r="U534" s="162">
        <v>200</v>
      </c>
      <c r="V534" s="162">
        <v>100</v>
      </c>
      <c r="W534" s="94"/>
    </row>
    <row r="535" spans="1:23" ht="12" hidden="1" customHeight="1">
      <c r="A535" s="120" t="s">
        <v>263</v>
      </c>
      <c r="B535" s="120" t="s">
        <v>211</v>
      </c>
      <c r="C535" s="120" t="s">
        <v>25</v>
      </c>
      <c r="D535" s="120" t="s">
        <v>26</v>
      </c>
      <c r="E535" s="120"/>
      <c r="F535" s="101">
        <v>228</v>
      </c>
      <c r="H535" s="178" t="s">
        <v>311</v>
      </c>
      <c r="I535" s="163" t="s">
        <v>310</v>
      </c>
      <c r="J535" s="160"/>
      <c r="K535" s="161">
        <v>3000</v>
      </c>
      <c r="L535" s="162">
        <v>100</v>
      </c>
      <c r="M535" s="162">
        <v>200</v>
      </c>
      <c r="N535" s="162">
        <v>700</v>
      </c>
      <c r="O535" s="162">
        <v>400</v>
      </c>
      <c r="P535" s="162">
        <v>600</v>
      </c>
      <c r="Q535" s="162">
        <v>500</v>
      </c>
      <c r="R535" s="162">
        <v>200</v>
      </c>
      <c r="S535" s="162">
        <v>400</v>
      </c>
      <c r="T535" s="162">
        <v>0</v>
      </c>
      <c r="U535" s="162">
        <v>100</v>
      </c>
      <c r="V535" s="162">
        <v>0</v>
      </c>
      <c r="W535" s="94"/>
    </row>
    <row r="536" spans="1:23" ht="12" hidden="1" customHeight="1">
      <c r="A536" s="120" t="s">
        <v>263</v>
      </c>
      <c r="B536" s="120" t="s">
        <v>211</v>
      </c>
      <c r="C536" s="120" t="s">
        <v>25</v>
      </c>
      <c r="D536" s="120" t="s">
        <v>26</v>
      </c>
      <c r="E536" s="120"/>
      <c r="F536" s="101">
        <v>229</v>
      </c>
      <c r="H536" s="178" t="s">
        <v>309</v>
      </c>
      <c r="I536" s="159" t="s">
        <v>308</v>
      </c>
      <c r="J536" s="160"/>
      <c r="K536" s="161">
        <v>6100</v>
      </c>
      <c r="L536" s="162">
        <v>100</v>
      </c>
      <c r="M536" s="162">
        <v>100</v>
      </c>
      <c r="N536" s="162">
        <v>300</v>
      </c>
      <c r="O536" s="162">
        <v>900</v>
      </c>
      <c r="P536" s="162">
        <v>900</v>
      </c>
      <c r="Q536" s="162">
        <v>1500</v>
      </c>
      <c r="R536" s="162">
        <v>1200</v>
      </c>
      <c r="S536" s="162">
        <v>800</v>
      </c>
      <c r="T536" s="162">
        <v>100</v>
      </c>
      <c r="U536" s="162">
        <v>100</v>
      </c>
      <c r="V536" s="162">
        <v>100</v>
      </c>
      <c r="W536" s="94"/>
    </row>
    <row r="537" spans="1:23" ht="12" hidden="1" customHeight="1">
      <c r="A537" s="120" t="s">
        <v>263</v>
      </c>
      <c r="B537" s="120" t="s">
        <v>211</v>
      </c>
      <c r="C537" s="120" t="s">
        <v>25</v>
      </c>
      <c r="D537" s="120" t="s">
        <v>26</v>
      </c>
      <c r="E537" s="120"/>
      <c r="F537" s="101">
        <v>230</v>
      </c>
      <c r="H537" s="178" t="s">
        <v>307</v>
      </c>
      <c r="I537" s="159" t="s">
        <v>306</v>
      </c>
      <c r="J537" s="160"/>
      <c r="K537" s="161">
        <v>6100</v>
      </c>
      <c r="L537" s="162">
        <v>100</v>
      </c>
      <c r="M537" s="162">
        <v>100</v>
      </c>
      <c r="N537" s="162">
        <v>300</v>
      </c>
      <c r="O537" s="162">
        <v>900</v>
      </c>
      <c r="P537" s="162">
        <v>900</v>
      </c>
      <c r="Q537" s="162">
        <v>1500</v>
      </c>
      <c r="R537" s="162">
        <v>1200</v>
      </c>
      <c r="S537" s="162">
        <v>800</v>
      </c>
      <c r="T537" s="162">
        <v>100</v>
      </c>
      <c r="U537" s="162">
        <v>100</v>
      </c>
      <c r="V537" s="162">
        <v>100</v>
      </c>
      <c r="W537" s="94"/>
    </row>
    <row r="538" spans="1:23" ht="12" hidden="1" customHeight="1">
      <c r="A538" s="120" t="s">
        <v>263</v>
      </c>
      <c r="B538" s="120" t="s">
        <v>211</v>
      </c>
      <c r="C538" s="120" t="s">
        <v>25</v>
      </c>
      <c r="D538" s="120" t="s">
        <v>26</v>
      </c>
      <c r="E538" s="120"/>
      <c r="F538" s="101">
        <v>231</v>
      </c>
      <c r="H538" s="178" t="s">
        <v>296</v>
      </c>
      <c r="I538" s="159" t="s">
        <v>305</v>
      </c>
      <c r="J538" s="160"/>
      <c r="K538" s="286">
        <v>0</v>
      </c>
      <c r="L538" s="285">
        <v>0</v>
      </c>
      <c r="M538" s="285">
        <v>0</v>
      </c>
      <c r="N538" s="285">
        <v>0</v>
      </c>
      <c r="O538" s="285">
        <v>0</v>
      </c>
      <c r="P538" s="285">
        <v>0</v>
      </c>
      <c r="Q538" s="285">
        <v>0</v>
      </c>
      <c r="R538" s="285">
        <v>0</v>
      </c>
      <c r="S538" s="285">
        <v>0</v>
      </c>
      <c r="T538" s="285">
        <v>0</v>
      </c>
      <c r="U538" s="285">
        <v>0</v>
      </c>
      <c r="V538" s="285">
        <v>0</v>
      </c>
      <c r="W538" s="94"/>
    </row>
    <row r="539" spans="1:23" ht="12" hidden="1" customHeight="1">
      <c r="A539" s="120" t="s">
        <v>263</v>
      </c>
      <c r="B539" s="120" t="s">
        <v>211</v>
      </c>
      <c r="C539" s="120" t="s">
        <v>25</v>
      </c>
      <c r="D539" s="120" t="s">
        <v>26</v>
      </c>
      <c r="E539" s="120"/>
      <c r="F539" s="101">
        <v>232</v>
      </c>
      <c r="H539" s="178" t="s">
        <v>304</v>
      </c>
      <c r="I539" s="159" t="s">
        <v>303</v>
      </c>
      <c r="J539" s="160"/>
      <c r="K539" s="161">
        <v>200</v>
      </c>
      <c r="L539" s="285">
        <v>0</v>
      </c>
      <c r="M539" s="285">
        <v>0</v>
      </c>
      <c r="N539" s="162">
        <v>0</v>
      </c>
      <c r="O539" s="162">
        <v>100</v>
      </c>
      <c r="P539" s="285">
        <v>0</v>
      </c>
      <c r="Q539" s="162">
        <v>0</v>
      </c>
      <c r="R539" s="162">
        <v>0</v>
      </c>
      <c r="S539" s="162">
        <v>0</v>
      </c>
      <c r="T539" s="162">
        <v>0</v>
      </c>
      <c r="U539" s="285">
        <v>0</v>
      </c>
      <c r="V539" s="285">
        <v>0</v>
      </c>
      <c r="W539" s="94"/>
    </row>
    <row r="540" spans="1:23" ht="12" hidden="1" customHeight="1">
      <c r="A540" s="120" t="s">
        <v>263</v>
      </c>
      <c r="B540" s="120" t="s">
        <v>211</v>
      </c>
      <c r="C540" s="120" t="s">
        <v>25</v>
      </c>
      <c r="D540" s="120" t="s">
        <v>26</v>
      </c>
      <c r="E540" s="120"/>
      <c r="F540" s="101">
        <v>233</v>
      </c>
      <c r="H540" s="178" t="s">
        <v>302</v>
      </c>
      <c r="I540" s="159" t="s">
        <v>301</v>
      </c>
      <c r="J540" s="160"/>
      <c r="K540" s="161">
        <v>200</v>
      </c>
      <c r="L540" s="285">
        <v>0</v>
      </c>
      <c r="M540" s="285">
        <v>0</v>
      </c>
      <c r="N540" s="162">
        <v>0</v>
      </c>
      <c r="O540" s="162">
        <v>100</v>
      </c>
      <c r="P540" s="285">
        <v>0</v>
      </c>
      <c r="Q540" s="162">
        <v>0</v>
      </c>
      <c r="R540" s="162">
        <v>0</v>
      </c>
      <c r="S540" s="162">
        <v>0</v>
      </c>
      <c r="T540" s="162">
        <v>0</v>
      </c>
      <c r="U540" s="285">
        <v>0</v>
      </c>
      <c r="V540" s="285">
        <v>0</v>
      </c>
      <c r="W540" s="94"/>
    </row>
    <row r="541" spans="1:23" ht="12" hidden="1" customHeight="1">
      <c r="A541" s="120" t="s">
        <v>263</v>
      </c>
      <c r="B541" s="120" t="s">
        <v>211</v>
      </c>
      <c r="C541" s="120" t="s">
        <v>25</v>
      </c>
      <c r="D541" s="120" t="s">
        <v>26</v>
      </c>
      <c r="E541" s="120"/>
      <c r="F541" s="101">
        <v>234</v>
      </c>
      <c r="H541" s="178" t="s">
        <v>296</v>
      </c>
      <c r="I541" s="159" t="s">
        <v>295</v>
      </c>
      <c r="J541" s="160"/>
      <c r="K541" s="161">
        <v>0</v>
      </c>
      <c r="L541" s="285">
        <v>0</v>
      </c>
      <c r="M541" s="285">
        <v>0</v>
      </c>
      <c r="N541" s="285">
        <v>0</v>
      </c>
      <c r="O541" s="162">
        <v>0</v>
      </c>
      <c r="P541" s="285">
        <v>0</v>
      </c>
      <c r="Q541" s="285">
        <v>0</v>
      </c>
      <c r="R541" s="285">
        <v>0</v>
      </c>
      <c r="S541" s="285">
        <v>0</v>
      </c>
      <c r="T541" s="285">
        <v>0</v>
      </c>
      <c r="U541" s="285">
        <v>0</v>
      </c>
      <c r="V541" s="285">
        <v>0</v>
      </c>
      <c r="W541" s="94"/>
    </row>
    <row r="542" spans="1:23" ht="12" hidden="1" customHeight="1">
      <c r="A542" s="120" t="s">
        <v>263</v>
      </c>
      <c r="B542" s="120" t="s">
        <v>211</v>
      </c>
      <c r="C542" s="120" t="s">
        <v>25</v>
      </c>
      <c r="D542" s="120" t="s">
        <v>26</v>
      </c>
      <c r="E542" s="120"/>
      <c r="F542" s="101">
        <v>235</v>
      </c>
      <c r="H542" s="178" t="s">
        <v>300</v>
      </c>
      <c r="I542" s="159" t="s">
        <v>299</v>
      </c>
      <c r="J542" s="160"/>
      <c r="K542" s="161">
        <v>1300</v>
      </c>
      <c r="L542" s="162">
        <v>300</v>
      </c>
      <c r="M542" s="162">
        <v>200</v>
      </c>
      <c r="N542" s="162">
        <v>300</v>
      </c>
      <c r="O542" s="162">
        <v>200</v>
      </c>
      <c r="P542" s="162">
        <v>100</v>
      </c>
      <c r="Q542" s="162">
        <v>100</v>
      </c>
      <c r="R542" s="162">
        <v>100</v>
      </c>
      <c r="S542" s="162">
        <v>100</v>
      </c>
      <c r="T542" s="285">
        <v>0</v>
      </c>
      <c r="U542" s="285">
        <v>0</v>
      </c>
      <c r="V542" s="162">
        <v>0</v>
      </c>
      <c r="W542" s="94"/>
    </row>
    <row r="543" spans="1:23" ht="12" hidden="1" customHeight="1">
      <c r="A543" s="120" t="s">
        <v>263</v>
      </c>
      <c r="B543" s="120" t="s">
        <v>211</v>
      </c>
      <c r="C543" s="120" t="s">
        <v>25</v>
      </c>
      <c r="D543" s="120" t="s">
        <v>26</v>
      </c>
      <c r="E543" s="120"/>
      <c r="F543" s="101">
        <v>236</v>
      </c>
      <c r="H543" s="178" t="s">
        <v>298</v>
      </c>
      <c r="I543" s="159" t="s">
        <v>297</v>
      </c>
      <c r="J543" s="160"/>
      <c r="K543" s="161">
        <v>1200</v>
      </c>
      <c r="L543" s="162">
        <v>300</v>
      </c>
      <c r="M543" s="162">
        <v>200</v>
      </c>
      <c r="N543" s="162">
        <v>200</v>
      </c>
      <c r="O543" s="162">
        <v>100</v>
      </c>
      <c r="P543" s="162">
        <v>100</v>
      </c>
      <c r="Q543" s="162">
        <v>100</v>
      </c>
      <c r="R543" s="162">
        <v>100</v>
      </c>
      <c r="S543" s="162">
        <v>100</v>
      </c>
      <c r="T543" s="285">
        <v>0</v>
      </c>
      <c r="U543" s="285">
        <v>0</v>
      </c>
      <c r="V543" s="162">
        <v>0</v>
      </c>
      <c r="W543" s="94"/>
    </row>
    <row r="544" spans="1:23" ht="12" hidden="1" customHeight="1">
      <c r="A544" s="120" t="s">
        <v>263</v>
      </c>
      <c r="B544" s="120" t="s">
        <v>211</v>
      </c>
      <c r="C544" s="120" t="s">
        <v>25</v>
      </c>
      <c r="D544" s="120" t="s">
        <v>26</v>
      </c>
      <c r="E544" s="120"/>
      <c r="F544" s="101">
        <v>237</v>
      </c>
      <c r="H544" s="178" t="s">
        <v>296</v>
      </c>
      <c r="I544" s="159" t="s">
        <v>295</v>
      </c>
      <c r="J544" s="160"/>
      <c r="K544" s="161">
        <v>100</v>
      </c>
      <c r="L544" s="285">
        <v>0</v>
      </c>
      <c r="M544" s="285">
        <v>0</v>
      </c>
      <c r="N544" s="162">
        <v>100</v>
      </c>
      <c r="O544" s="162">
        <v>0</v>
      </c>
      <c r="P544" s="162">
        <v>0</v>
      </c>
      <c r="Q544" s="285">
        <v>0</v>
      </c>
      <c r="R544" s="285">
        <v>0</v>
      </c>
      <c r="S544" s="285">
        <v>0</v>
      </c>
      <c r="T544" s="285">
        <v>0</v>
      </c>
      <c r="U544" s="285">
        <v>0</v>
      </c>
      <c r="V544" s="285">
        <v>0</v>
      </c>
      <c r="W544" s="94"/>
    </row>
    <row r="545" spans="1:23" ht="12" hidden="1" customHeight="1">
      <c r="A545" s="120" t="s">
        <v>263</v>
      </c>
      <c r="B545" s="120" t="s">
        <v>211</v>
      </c>
      <c r="C545" s="120" t="s">
        <v>25</v>
      </c>
      <c r="D545" s="120" t="s">
        <v>26</v>
      </c>
      <c r="E545" s="120"/>
      <c r="F545" s="101">
        <v>238</v>
      </c>
      <c r="H545" s="178" t="s">
        <v>294</v>
      </c>
      <c r="I545" s="159" t="s">
        <v>293</v>
      </c>
      <c r="J545" s="160"/>
      <c r="K545" s="161">
        <v>600</v>
      </c>
      <c r="L545" s="285">
        <v>0</v>
      </c>
      <c r="M545" s="162">
        <v>100</v>
      </c>
      <c r="N545" s="162">
        <v>100</v>
      </c>
      <c r="O545" s="162">
        <v>0</v>
      </c>
      <c r="P545" s="162">
        <v>100</v>
      </c>
      <c r="Q545" s="162">
        <v>100</v>
      </c>
      <c r="R545" s="162">
        <v>100</v>
      </c>
      <c r="S545" s="162">
        <v>0</v>
      </c>
      <c r="T545" s="285">
        <v>0</v>
      </c>
      <c r="U545" s="285">
        <v>0</v>
      </c>
      <c r="V545" s="285">
        <v>0</v>
      </c>
      <c r="W545" s="94"/>
    </row>
    <row r="546" spans="1:23" ht="12" hidden="1" customHeight="1">
      <c r="A546" s="120" t="s">
        <v>263</v>
      </c>
      <c r="B546" s="120" t="s">
        <v>211</v>
      </c>
      <c r="C546" s="120" t="s">
        <v>25</v>
      </c>
      <c r="D546" s="120" t="s">
        <v>26</v>
      </c>
      <c r="E546" s="120"/>
      <c r="F546" s="101">
        <v>239</v>
      </c>
      <c r="H546" s="178" t="s">
        <v>292</v>
      </c>
      <c r="I546" s="159" t="s">
        <v>291</v>
      </c>
      <c r="J546" s="160"/>
      <c r="K546" s="161">
        <v>0</v>
      </c>
      <c r="L546" s="285">
        <v>0</v>
      </c>
      <c r="M546" s="285">
        <v>0</v>
      </c>
      <c r="N546" s="285">
        <v>0</v>
      </c>
      <c r="O546" s="285">
        <v>0</v>
      </c>
      <c r="P546" s="285">
        <v>0</v>
      </c>
      <c r="Q546" s="162">
        <v>0</v>
      </c>
      <c r="R546" s="285">
        <v>0</v>
      </c>
      <c r="S546" s="285">
        <v>0</v>
      </c>
      <c r="T546" s="285">
        <v>0</v>
      </c>
      <c r="U546" s="285">
        <v>0</v>
      </c>
      <c r="V546" s="285">
        <v>0</v>
      </c>
      <c r="W546" s="94"/>
    </row>
    <row r="547" spans="1:23" ht="12" hidden="1" customHeight="1">
      <c r="A547" s="120" t="s">
        <v>263</v>
      </c>
      <c r="B547" s="120" t="s">
        <v>211</v>
      </c>
      <c r="C547" s="120" t="s">
        <v>25</v>
      </c>
      <c r="D547" s="120" t="s">
        <v>26</v>
      </c>
      <c r="E547" s="120"/>
      <c r="F547" s="101">
        <v>240</v>
      </c>
      <c r="H547" s="178" t="s">
        <v>290</v>
      </c>
      <c r="I547" s="159" t="s">
        <v>289</v>
      </c>
      <c r="J547" s="160"/>
      <c r="K547" s="161">
        <v>100</v>
      </c>
      <c r="L547" s="285">
        <v>0</v>
      </c>
      <c r="M547" s="162">
        <v>0</v>
      </c>
      <c r="N547" s="162">
        <v>0</v>
      </c>
      <c r="O547" s="162">
        <v>0</v>
      </c>
      <c r="P547" s="162">
        <v>0</v>
      </c>
      <c r="Q547" s="162">
        <v>0</v>
      </c>
      <c r="R547" s="285">
        <v>0</v>
      </c>
      <c r="S547" s="285">
        <v>0</v>
      </c>
      <c r="T547" s="285">
        <v>0</v>
      </c>
      <c r="U547" s="285">
        <v>0</v>
      </c>
      <c r="V547" s="285">
        <v>0</v>
      </c>
      <c r="W547" s="94"/>
    </row>
    <row r="548" spans="1:23" ht="12" hidden="1" customHeight="1">
      <c r="A548" s="120" t="s">
        <v>263</v>
      </c>
      <c r="B548" s="120" t="s">
        <v>211</v>
      </c>
      <c r="C548" s="120" t="s">
        <v>25</v>
      </c>
      <c r="D548" s="120" t="s">
        <v>26</v>
      </c>
      <c r="E548" s="120"/>
      <c r="F548" s="101">
        <v>241</v>
      </c>
      <c r="H548" s="178" t="s">
        <v>288</v>
      </c>
      <c r="I548" s="163" t="s">
        <v>287</v>
      </c>
      <c r="J548" s="160"/>
      <c r="K548" s="161">
        <v>0</v>
      </c>
      <c r="L548" s="285">
        <v>0</v>
      </c>
      <c r="M548" s="285">
        <v>0</v>
      </c>
      <c r="N548" s="285">
        <v>0</v>
      </c>
      <c r="O548" s="285">
        <v>0</v>
      </c>
      <c r="P548" s="285">
        <v>0</v>
      </c>
      <c r="Q548" s="162">
        <v>0</v>
      </c>
      <c r="R548" s="162">
        <v>0</v>
      </c>
      <c r="S548" s="285">
        <v>0</v>
      </c>
      <c r="T548" s="285">
        <v>0</v>
      </c>
      <c r="U548" s="285">
        <v>0</v>
      </c>
      <c r="V548" s="285">
        <v>0</v>
      </c>
      <c r="W548" s="94"/>
    </row>
    <row r="549" spans="1:23" ht="12" hidden="1" customHeight="1">
      <c r="A549" s="120" t="s">
        <v>263</v>
      </c>
      <c r="B549" s="120" t="s">
        <v>211</v>
      </c>
      <c r="C549" s="120" t="s">
        <v>25</v>
      </c>
      <c r="D549" s="120" t="s">
        <v>26</v>
      </c>
      <c r="E549" s="120"/>
      <c r="F549" s="101">
        <v>242</v>
      </c>
      <c r="H549" s="178" t="s">
        <v>286</v>
      </c>
      <c r="I549" s="159" t="s">
        <v>285</v>
      </c>
      <c r="J549" s="160"/>
      <c r="K549" s="161">
        <v>100</v>
      </c>
      <c r="L549" s="285">
        <v>0</v>
      </c>
      <c r="M549" s="285">
        <v>0</v>
      </c>
      <c r="N549" s="162">
        <v>0</v>
      </c>
      <c r="O549" s="285">
        <v>0</v>
      </c>
      <c r="P549" s="162">
        <v>0</v>
      </c>
      <c r="Q549" s="285">
        <v>0</v>
      </c>
      <c r="R549" s="162">
        <v>100</v>
      </c>
      <c r="S549" s="162">
        <v>0</v>
      </c>
      <c r="T549" s="285">
        <v>0</v>
      </c>
      <c r="U549" s="285">
        <v>0</v>
      </c>
      <c r="V549" s="285">
        <v>0</v>
      </c>
      <c r="W549" s="94"/>
    </row>
    <row r="550" spans="1:23" ht="12" hidden="1" customHeight="1">
      <c r="A550" s="120" t="s">
        <v>263</v>
      </c>
      <c r="B550" s="120" t="s">
        <v>211</v>
      </c>
      <c r="C550" s="120" t="s">
        <v>25</v>
      </c>
      <c r="D550" s="120" t="s">
        <v>26</v>
      </c>
      <c r="E550" s="120"/>
      <c r="F550" s="101">
        <v>243</v>
      </c>
      <c r="H550" s="178" t="s">
        <v>284</v>
      </c>
      <c r="I550" s="159" t="s">
        <v>283</v>
      </c>
      <c r="J550" s="160"/>
      <c r="K550" s="286">
        <v>0</v>
      </c>
      <c r="L550" s="285">
        <v>0</v>
      </c>
      <c r="M550" s="285">
        <v>0</v>
      </c>
      <c r="N550" s="285">
        <v>0</v>
      </c>
      <c r="O550" s="285">
        <v>0</v>
      </c>
      <c r="P550" s="285">
        <v>0</v>
      </c>
      <c r="Q550" s="285">
        <v>0</v>
      </c>
      <c r="R550" s="285">
        <v>0</v>
      </c>
      <c r="S550" s="285">
        <v>0</v>
      </c>
      <c r="T550" s="285">
        <v>0</v>
      </c>
      <c r="U550" s="285">
        <v>0</v>
      </c>
      <c r="V550" s="285">
        <v>0</v>
      </c>
      <c r="W550" s="94"/>
    </row>
    <row r="551" spans="1:23" ht="12" hidden="1" customHeight="1">
      <c r="A551" s="120" t="s">
        <v>263</v>
      </c>
      <c r="B551" s="120" t="s">
        <v>211</v>
      </c>
      <c r="C551" s="120" t="s">
        <v>25</v>
      </c>
      <c r="D551" s="120" t="s">
        <v>26</v>
      </c>
      <c r="E551" s="120"/>
      <c r="F551" s="101">
        <v>244</v>
      </c>
      <c r="H551" s="178" t="s">
        <v>282</v>
      </c>
      <c r="I551" s="159" t="s">
        <v>281</v>
      </c>
      <c r="J551" s="160"/>
      <c r="K551" s="161">
        <v>100</v>
      </c>
      <c r="L551" s="285">
        <v>0</v>
      </c>
      <c r="M551" s="285">
        <v>0</v>
      </c>
      <c r="N551" s="162">
        <v>0</v>
      </c>
      <c r="O551" s="162">
        <v>0</v>
      </c>
      <c r="P551" s="285">
        <v>0</v>
      </c>
      <c r="Q551" s="285">
        <v>0</v>
      </c>
      <c r="R551" s="285">
        <v>0</v>
      </c>
      <c r="S551" s="162">
        <v>0</v>
      </c>
      <c r="T551" s="285">
        <v>0</v>
      </c>
      <c r="U551" s="285">
        <v>0</v>
      </c>
      <c r="V551" s="285">
        <v>0</v>
      </c>
      <c r="W551" s="94"/>
    </row>
    <row r="552" spans="1:23" ht="12" hidden="1" customHeight="1">
      <c r="A552" s="120" t="s">
        <v>263</v>
      </c>
      <c r="B552" s="120" t="s">
        <v>211</v>
      </c>
      <c r="C552" s="120" t="s">
        <v>25</v>
      </c>
      <c r="D552" s="120" t="s">
        <v>26</v>
      </c>
      <c r="E552" s="120"/>
      <c r="F552" s="101">
        <v>245</v>
      </c>
      <c r="H552" s="178" t="s">
        <v>280</v>
      </c>
      <c r="I552" s="163" t="s">
        <v>279</v>
      </c>
      <c r="J552" s="160"/>
      <c r="K552" s="161">
        <v>0</v>
      </c>
      <c r="L552" s="285">
        <v>0</v>
      </c>
      <c r="M552" s="285">
        <v>0</v>
      </c>
      <c r="N552" s="285">
        <v>0</v>
      </c>
      <c r="O552" s="285">
        <v>0</v>
      </c>
      <c r="P552" s="162">
        <v>0</v>
      </c>
      <c r="Q552" s="285">
        <v>0</v>
      </c>
      <c r="R552" s="285">
        <v>0</v>
      </c>
      <c r="S552" s="285">
        <v>0</v>
      </c>
      <c r="T552" s="285">
        <v>0</v>
      </c>
      <c r="U552" s="285">
        <v>0</v>
      </c>
      <c r="V552" s="285">
        <v>0</v>
      </c>
      <c r="W552" s="94"/>
    </row>
    <row r="553" spans="1:23" ht="12" hidden="1" customHeight="1">
      <c r="A553" s="120" t="s">
        <v>263</v>
      </c>
      <c r="B553" s="120" t="s">
        <v>211</v>
      </c>
      <c r="C553" s="120" t="s">
        <v>25</v>
      </c>
      <c r="D553" s="120" t="s">
        <v>26</v>
      </c>
      <c r="E553" s="120"/>
      <c r="F553" s="101">
        <v>246</v>
      </c>
      <c r="H553" s="178" t="s">
        <v>278</v>
      </c>
      <c r="I553" s="159" t="s">
        <v>277</v>
      </c>
      <c r="J553" s="160"/>
      <c r="K553" s="286">
        <v>0</v>
      </c>
      <c r="L553" s="285">
        <v>0</v>
      </c>
      <c r="M553" s="285">
        <v>0</v>
      </c>
      <c r="N553" s="285">
        <v>0</v>
      </c>
      <c r="O553" s="285">
        <v>0</v>
      </c>
      <c r="P553" s="285">
        <v>0</v>
      </c>
      <c r="Q553" s="285">
        <v>0</v>
      </c>
      <c r="R553" s="285">
        <v>0</v>
      </c>
      <c r="S553" s="285">
        <v>0</v>
      </c>
      <c r="T553" s="285">
        <v>0</v>
      </c>
      <c r="U553" s="285">
        <v>0</v>
      </c>
      <c r="V553" s="285">
        <v>0</v>
      </c>
      <c r="W553" s="94"/>
    </row>
    <row r="554" spans="1:23" ht="12" hidden="1" customHeight="1">
      <c r="A554" s="120" t="s">
        <v>263</v>
      </c>
      <c r="B554" s="120" t="s">
        <v>211</v>
      </c>
      <c r="C554" s="120" t="s">
        <v>25</v>
      </c>
      <c r="D554" s="120" t="s">
        <v>26</v>
      </c>
      <c r="E554" s="120"/>
      <c r="F554" s="101">
        <v>247</v>
      </c>
      <c r="H554" s="178" t="s">
        <v>276</v>
      </c>
      <c r="I554" s="159" t="s">
        <v>275</v>
      </c>
      <c r="J554" s="160"/>
      <c r="K554" s="161">
        <v>200</v>
      </c>
      <c r="L554" s="285">
        <v>0</v>
      </c>
      <c r="M554" s="162">
        <v>100</v>
      </c>
      <c r="N554" s="162">
        <v>100</v>
      </c>
      <c r="O554" s="285">
        <v>0</v>
      </c>
      <c r="P554" s="285">
        <v>0</v>
      </c>
      <c r="Q554" s="162">
        <v>0</v>
      </c>
      <c r="R554" s="285">
        <v>0</v>
      </c>
      <c r="S554" s="285">
        <v>0</v>
      </c>
      <c r="T554" s="285">
        <v>0</v>
      </c>
      <c r="U554" s="285">
        <v>0</v>
      </c>
      <c r="V554" s="285">
        <v>0</v>
      </c>
      <c r="W554" s="94"/>
    </row>
    <row r="555" spans="1:23" ht="12" hidden="1" customHeight="1">
      <c r="A555" s="120" t="s">
        <v>263</v>
      </c>
      <c r="B555" s="120" t="s">
        <v>211</v>
      </c>
      <c r="C555" s="120" t="s">
        <v>25</v>
      </c>
      <c r="D555" s="120" t="s">
        <v>26</v>
      </c>
      <c r="E555" s="120"/>
      <c r="F555" s="101">
        <v>248</v>
      </c>
      <c r="H555" s="178" t="s">
        <v>274</v>
      </c>
      <c r="I555" s="159" t="s">
        <v>273</v>
      </c>
      <c r="J555" s="160"/>
      <c r="K555" s="161">
        <v>100</v>
      </c>
      <c r="L555" s="285">
        <v>0</v>
      </c>
      <c r="M555" s="162">
        <v>0</v>
      </c>
      <c r="N555" s="285">
        <v>0</v>
      </c>
      <c r="O555" s="285">
        <v>0</v>
      </c>
      <c r="P555" s="285">
        <v>0</v>
      </c>
      <c r="Q555" s="285">
        <v>0</v>
      </c>
      <c r="R555" s="162">
        <v>0</v>
      </c>
      <c r="S555" s="285">
        <v>0</v>
      </c>
      <c r="T555" s="285">
        <v>0</v>
      </c>
      <c r="U555" s="285">
        <v>0</v>
      </c>
      <c r="V555" s="285">
        <v>0</v>
      </c>
      <c r="W555" s="94"/>
    </row>
    <row r="556" spans="1:23" ht="12" hidden="1" customHeight="1">
      <c r="A556" s="120" t="s">
        <v>263</v>
      </c>
      <c r="B556" s="120" t="s">
        <v>211</v>
      </c>
      <c r="C556" s="120" t="s">
        <v>25</v>
      </c>
      <c r="D556" s="120" t="s">
        <v>26</v>
      </c>
      <c r="E556" s="120"/>
      <c r="F556" s="101">
        <v>249</v>
      </c>
      <c r="H556" s="178" t="s">
        <v>272</v>
      </c>
      <c r="I556" s="159" t="s">
        <v>271</v>
      </c>
      <c r="J556" s="160"/>
      <c r="K556" s="161">
        <v>100</v>
      </c>
      <c r="L556" s="285">
        <v>0</v>
      </c>
      <c r="M556" s="285">
        <v>0</v>
      </c>
      <c r="N556" s="162">
        <v>100</v>
      </c>
      <c r="O556" s="285">
        <v>0</v>
      </c>
      <c r="P556" s="285">
        <v>0</v>
      </c>
      <c r="Q556" s="162">
        <v>0</v>
      </c>
      <c r="R556" s="162">
        <v>100</v>
      </c>
      <c r="S556" s="285">
        <v>0</v>
      </c>
      <c r="T556" s="285">
        <v>0</v>
      </c>
      <c r="U556" s="285">
        <v>0</v>
      </c>
      <c r="V556" s="285">
        <v>0</v>
      </c>
      <c r="W556" s="94"/>
    </row>
    <row r="557" spans="1:23" ht="12" hidden="1" customHeight="1">
      <c r="A557" s="120" t="s">
        <v>263</v>
      </c>
      <c r="B557" s="120" t="s">
        <v>211</v>
      </c>
      <c r="C557" s="120" t="s">
        <v>25</v>
      </c>
      <c r="D557" s="120" t="s">
        <v>26</v>
      </c>
      <c r="E557" s="120"/>
      <c r="F557" s="101">
        <v>250</v>
      </c>
      <c r="H557" s="178" t="s">
        <v>270</v>
      </c>
      <c r="I557" s="159" t="s">
        <v>269</v>
      </c>
      <c r="J557" s="160"/>
      <c r="K557" s="161">
        <v>100</v>
      </c>
      <c r="L557" s="285">
        <v>0</v>
      </c>
      <c r="M557" s="285">
        <v>0</v>
      </c>
      <c r="N557" s="162">
        <v>0</v>
      </c>
      <c r="O557" s="285">
        <v>0</v>
      </c>
      <c r="P557" s="162">
        <v>0</v>
      </c>
      <c r="Q557" s="285">
        <v>0</v>
      </c>
      <c r="R557" s="285">
        <v>0</v>
      </c>
      <c r="S557" s="162">
        <v>0</v>
      </c>
      <c r="T557" s="285">
        <v>0</v>
      </c>
      <c r="U557" s="285">
        <v>0</v>
      </c>
      <c r="V557" s="162">
        <v>0</v>
      </c>
      <c r="W557" s="94"/>
    </row>
    <row r="558" spans="1:23" ht="12" hidden="1" customHeight="1">
      <c r="F558" s="235"/>
      <c r="H558" s="178" t="s">
        <v>265</v>
      </c>
      <c r="I558" s="159" t="s">
        <v>268</v>
      </c>
      <c r="J558" s="160"/>
      <c r="K558" s="161"/>
      <c r="L558" s="162"/>
      <c r="M558" s="162"/>
      <c r="N558" s="162"/>
      <c r="O558" s="162"/>
      <c r="P558" s="162"/>
      <c r="Q558" s="162"/>
      <c r="R558" s="162"/>
      <c r="S558" s="162"/>
      <c r="T558" s="162"/>
      <c r="U558" s="162"/>
      <c r="V558" s="162"/>
      <c r="W558" s="94"/>
    </row>
    <row r="559" spans="1:23" ht="12" hidden="1" customHeight="1">
      <c r="A559" s="120" t="s">
        <v>263</v>
      </c>
      <c r="B559" s="120" t="s">
        <v>211</v>
      </c>
      <c r="C559" s="120" t="s">
        <v>25</v>
      </c>
      <c r="D559" s="120" t="s">
        <v>26</v>
      </c>
      <c r="E559" s="120"/>
      <c r="F559" s="101">
        <v>251</v>
      </c>
      <c r="H559" s="178" t="s">
        <v>267</v>
      </c>
      <c r="I559" s="163" t="s">
        <v>266</v>
      </c>
      <c r="J559" s="160"/>
      <c r="K559" s="161">
        <v>1600</v>
      </c>
      <c r="L559" s="285">
        <v>0</v>
      </c>
      <c r="M559" s="162">
        <v>100</v>
      </c>
      <c r="N559" s="162">
        <v>500</v>
      </c>
      <c r="O559" s="162">
        <v>200</v>
      </c>
      <c r="P559" s="162">
        <v>300</v>
      </c>
      <c r="Q559" s="162">
        <v>200</v>
      </c>
      <c r="R559" s="162">
        <v>100</v>
      </c>
      <c r="S559" s="162">
        <v>100</v>
      </c>
      <c r="T559" s="285">
        <v>0</v>
      </c>
      <c r="U559" s="162">
        <v>100</v>
      </c>
      <c r="V559" s="285">
        <v>0</v>
      </c>
      <c r="W559" s="94"/>
    </row>
    <row r="560" spans="1:23" ht="12" hidden="1" customHeight="1">
      <c r="F560" s="235"/>
      <c r="H560" s="178" t="s">
        <v>265</v>
      </c>
      <c r="I560" s="159" t="s">
        <v>264</v>
      </c>
      <c r="J560" s="160"/>
      <c r="K560" s="161"/>
      <c r="L560" s="162"/>
      <c r="M560" s="162"/>
      <c r="N560" s="162"/>
      <c r="O560" s="162"/>
      <c r="P560" s="162"/>
      <c r="Q560" s="162"/>
      <c r="R560" s="162"/>
      <c r="S560" s="162"/>
      <c r="T560" s="162"/>
      <c r="U560" s="162"/>
      <c r="V560" s="162"/>
      <c r="W560" s="94"/>
    </row>
    <row r="561" spans="1:23" ht="12" hidden="1" customHeight="1">
      <c r="A561" s="120" t="s">
        <v>263</v>
      </c>
      <c r="B561" s="120" t="s">
        <v>211</v>
      </c>
      <c r="C561" s="120" t="s">
        <v>25</v>
      </c>
      <c r="D561" s="120" t="s">
        <v>26</v>
      </c>
      <c r="E561" s="120"/>
      <c r="F561" s="101">
        <v>252</v>
      </c>
      <c r="H561" s="178" t="s">
        <v>262</v>
      </c>
      <c r="I561" s="159" t="s">
        <v>261</v>
      </c>
      <c r="J561" s="160"/>
      <c r="K561" s="161">
        <v>2800</v>
      </c>
      <c r="L561" s="285">
        <v>0</v>
      </c>
      <c r="M561" s="162">
        <v>200</v>
      </c>
      <c r="N561" s="162">
        <v>800</v>
      </c>
      <c r="O561" s="162">
        <v>300</v>
      </c>
      <c r="P561" s="162">
        <v>500</v>
      </c>
      <c r="Q561" s="162">
        <v>500</v>
      </c>
      <c r="R561" s="162">
        <v>200</v>
      </c>
      <c r="S561" s="162">
        <v>100</v>
      </c>
      <c r="T561" s="162">
        <v>0</v>
      </c>
      <c r="U561" s="162">
        <v>100</v>
      </c>
      <c r="V561" s="285">
        <v>0</v>
      </c>
      <c r="W561" s="94"/>
    </row>
    <row r="562" spans="1:23" ht="6" customHeight="1">
      <c r="F562" s="174"/>
      <c r="H562" s="175"/>
      <c r="I562" s="175"/>
      <c r="J562" s="176"/>
      <c r="K562" s="177"/>
      <c r="L562" s="177"/>
      <c r="M562" s="177"/>
      <c r="N562" s="177"/>
      <c r="O562" s="177"/>
      <c r="P562" s="177"/>
      <c r="Q562" s="177"/>
      <c r="R562" s="177"/>
      <c r="S562" s="177"/>
      <c r="T562" s="177"/>
      <c r="U562" s="177"/>
      <c r="V562" s="177"/>
      <c r="W562" s="94"/>
    </row>
    <row r="563" spans="1:23" ht="6" customHeight="1">
      <c r="F563" s="174"/>
      <c r="H563" s="166"/>
      <c r="I563" s="95"/>
      <c r="J563" s="96"/>
      <c r="K563" s="94"/>
      <c r="L563" s="94"/>
      <c r="M563" s="94"/>
      <c r="N563" s="94"/>
      <c r="O563" s="94"/>
      <c r="P563" s="94"/>
      <c r="Q563" s="94"/>
      <c r="R563" s="94"/>
      <c r="S563" s="94"/>
      <c r="T563" s="94"/>
      <c r="U563" s="94"/>
      <c r="V563" s="94"/>
      <c r="W563" s="94"/>
    </row>
    <row r="564" spans="1:23" ht="12" customHeight="1">
      <c r="F564" s="174"/>
      <c r="H564" s="178" t="s">
        <v>52</v>
      </c>
      <c r="I564" s="95"/>
      <c r="J564" s="96"/>
      <c r="K564" s="163" t="s">
        <v>260</v>
      </c>
      <c r="L564" s="94"/>
      <c r="M564" s="94"/>
      <c r="N564" s="94"/>
      <c r="O564" s="94"/>
      <c r="P564" s="94"/>
      <c r="Q564" s="94"/>
      <c r="R564" s="94"/>
      <c r="S564" s="94"/>
      <c r="T564" s="94"/>
      <c r="U564" s="94"/>
      <c r="V564" s="94"/>
      <c r="W564" s="94"/>
    </row>
    <row r="565" spans="1:23" ht="12" customHeight="1">
      <c r="F565" s="174"/>
      <c r="H565" s="178" t="s">
        <v>259</v>
      </c>
      <c r="I565" s="95"/>
      <c r="J565" s="96"/>
      <c r="K565" s="284" t="s">
        <v>258</v>
      </c>
      <c r="L565" s="94"/>
      <c r="M565" s="94"/>
      <c r="N565" s="94"/>
      <c r="O565" s="94"/>
      <c r="P565" s="94"/>
      <c r="Q565" s="94"/>
      <c r="R565" s="94"/>
      <c r="S565" s="94"/>
      <c r="T565" s="94"/>
      <c r="U565" s="94"/>
      <c r="V565" s="94"/>
      <c r="W565" s="94"/>
    </row>
    <row r="566" spans="1:23" ht="12" customHeight="1">
      <c r="F566" s="102"/>
      <c r="H566" s="166"/>
      <c r="I566" s="95"/>
      <c r="J566" s="96"/>
      <c r="K566" s="94"/>
      <c r="L566" s="94"/>
      <c r="M566" s="94"/>
      <c r="N566" s="94"/>
      <c r="O566" s="94"/>
      <c r="P566" s="94"/>
      <c r="Q566" s="94"/>
      <c r="R566" s="94"/>
      <c r="S566" s="94"/>
      <c r="T566" s="94"/>
      <c r="U566" s="94"/>
      <c r="V566" s="94"/>
      <c r="W566" s="94"/>
    </row>
  </sheetData>
  <mergeCells count="2">
    <mergeCell ref="H10:J14"/>
    <mergeCell ref="H15:J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5" manualBreakCount="5">
    <brk id="110" max="16383" man="1"/>
    <brk id="200" max="16383" man="1"/>
    <brk id="290" max="16383" man="1"/>
    <brk id="381" max="16383" man="1"/>
    <brk id="471" max="16383" man="1"/>
  </rowBreaks>
  <colBreaks count="2" manualBreakCount="2">
    <brk id="16" max="1048575" man="1"/>
    <brk id="23"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U197"/>
  <sheetViews>
    <sheetView zoomScaleNormal="100" zoomScaleSheetLayoutView="100" workbookViewId="0">
      <pane xSplit="9" ySplit="20" topLeftCell="J189" activePane="bottomRight" state="frozen"/>
      <selection pane="topRight" activeCell="D1" sqref="D1"/>
      <selection pane="bottomLeft" activeCell="A19" sqref="A19"/>
      <selection pane="bottomRight" activeCell="H21" sqref="H21:T194"/>
    </sheetView>
  </sheetViews>
  <sheetFormatPr defaultRowHeight="12"/>
  <cols>
    <col min="1" max="5" width="8" style="97" hidden="1" customWidth="1"/>
    <col min="6" max="6" width="1.5" style="98" hidden="1" customWidth="1"/>
    <col min="7" max="7" width="1.5" style="94" customWidth="1"/>
    <col min="8" max="8" width="27.75" style="98" customWidth="1"/>
    <col min="9" max="9" width="9.875" style="94" customWidth="1"/>
    <col min="10" max="13" width="9.75" style="227" customWidth="1"/>
    <col min="14" max="14" width="9.5" style="227" customWidth="1"/>
    <col min="15" max="17" width="11.125" style="227" customWidth="1"/>
    <col min="18" max="18" width="9.625" style="227" customWidth="1"/>
    <col min="19" max="19" width="9.25" style="227" customWidth="1"/>
    <col min="20" max="20" width="11.125" style="227" customWidth="1"/>
    <col min="21" max="21" width="3.25" style="98" customWidth="1"/>
    <col min="22" max="16384" width="9" style="98"/>
  </cols>
  <sheetData>
    <row r="1" spans="1:21" s="94" customFormat="1" hidden="1">
      <c r="A1" s="93"/>
      <c r="B1" s="93"/>
      <c r="C1" s="93"/>
      <c r="D1" s="93"/>
      <c r="E1" s="93"/>
      <c r="J1" s="228">
        <v>1</v>
      </c>
      <c r="K1" s="228">
        <v>2</v>
      </c>
      <c r="L1" s="228">
        <v>3</v>
      </c>
      <c r="M1" s="228">
        <v>4</v>
      </c>
      <c r="N1" s="228">
        <v>5</v>
      </c>
      <c r="O1" s="228">
        <v>6</v>
      </c>
      <c r="P1" s="228">
        <v>7</v>
      </c>
      <c r="Q1" s="228">
        <v>8</v>
      </c>
      <c r="R1" s="228">
        <v>9</v>
      </c>
      <c r="S1" s="228">
        <v>10</v>
      </c>
      <c r="T1" s="228">
        <v>11</v>
      </c>
    </row>
    <row r="2" spans="1:21" ht="11.25" hidden="1" customHeight="1">
      <c r="J2" s="280">
        <v>1</v>
      </c>
      <c r="K2" s="280">
        <v>2</v>
      </c>
      <c r="L2" s="280">
        <v>3</v>
      </c>
      <c r="M2" s="280">
        <v>4</v>
      </c>
      <c r="N2" s="280">
        <v>5</v>
      </c>
      <c r="O2" s="280">
        <v>6</v>
      </c>
      <c r="P2" s="280">
        <v>7</v>
      </c>
      <c r="Q2" s="280">
        <v>8</v>
      </c>
      <c r="R2" s="280">
        <v>9</v>
      </c>
      <c r="S2" s="280">
        <v>10</v>
      </c>
      <c r="T2" s="280">
        <v>11</v>
      </c>
      <c r="U2" s="102"/>
    </row>
    <row r="3" spans="1:21" ht="11.25" customHeight="1">
      <c r="H3" s="94"/>
      <c r="J3" s="228"/>
      <c r="K3" s="228"/>
      <c r="L3" s="228"/>
      <c r="M3" s="228"/>
      <c r="N3" s="228"/>
      <c r="O3" s="228"/>
      <c r="P3" s="228"/>
      <c r="Q3" s="228"/>
      <c r="R3" s="228"/>
      <c r="S3" s="228"/>
      <c r="T3" s="228"/>
      <c r="U3" s="94"/>
    </row>
    <row r="4" spans="1:21" ht="17.25" customHeight="1">
      <c r="F4" s="238"/>
      <c r="H4" s="106"/>
      <c r="I4" s="106" t="s">
        <v>245</v>
      </c>
      <c r="J4" s="279" t="s">
        <v>244</v>
      </c>
      <c r="K4" s="228"/>
      <c r="L4" s="228"/>
      <c r="M4" s="278"/>
      <c r="N4" s="277"/>
      <c r="O4" s="228"/>
      <c r="P4" s="228"/>
      <c r="Q4" s="228"/>
      <c r="R4" s="228"/>
      <c r="S4" s="228"/>
      <c r="T4" s="228"/>
      <c r="U4" s="94"/>
    </row>
    <row r="5" spans="1:21" ht="17.25" customHeight="1">
      <c r="F5" s="238"/>
      <c r="H5" s="106"/>
      <c r="I5" s="106"/>
      <c r="J5" s="404" t="s">
        <v>243</v>
      </c>
      <c r="K5" s="228"/>
      <c r="L5" s="228"/>
      <c r="M5" s="278"/>
      <c r="N5" s="277"/>
      <c r="O5" s="228"/>
      <c r="P5" s="228"/>
      <c r="Q5" s="228"/>
      <c r="R5" s="228"/>
      <c r="S5" s="228"/>
      <c r="T5" s="228"/>
      <c r="U5" s="94"/>
    </row>
    <row r="6" spans="1:21" ht="7.5" customHeight="1">
      <c r="F6" s="238"/>
      <c r="H6" s="94"/>
      <c r="I6" s="276"/>
      <c r="J6" s="275"/>
      <c r="K6" s="228"/>
      <c r="L6" s="228"/>
      <c r="M6" s="228"/>
      <c r="N6" s="228"/>
      <c r="O6" s="228"/>
      <c r="P6" s="228"/>
      <c r="Q6" s="228"/>
      <c r="R6" s="228"/>
      <c r="S6" s="228"/>
      <c r="T6" s="228"/>
      <c r="U6" s="94"/>
    </row>
    <row r="7" spans="1:21" ht="15.75" customHeight="1">
      <c r="F7" s="238"/>
      <c r="H7" s="115"/>
      <c r="I7" s="115" t="s">
        <v>242</v>
      </c>
      <c r="J7" s="274" t="s">
        <v>241</v>
      </c>
      <c r="K7" s="228"/>
      <c r="L7" s="228"/>
      <c r="M7" s="272"/>
      <c r="N7" s="271"/>
      <c r="O7" s="228"/>
      <c r="P7" s="228"/>
      <c r="Q7" s="228"/>
      <c r="R7" s="228"/>
      <c r="S7" s="228"/>
      <c r="T7" s="228"/>
      <c r="U7" s="94"/>
    </row>
    <row r="8" spans="1:21" ht="15.75" customHeight="1">
      <c r="F8" s="238"/>
      <c r="H8" s="115"/>
      <c r="I8" s="115"/>
      <c r="J8" s="273" t="s">
        <v>240</v>
      </c>
      <c r="K8" s="228"/>
      <c r="L8" s="228"/>
      <c r="M8" s="272"/>
      <c r="N8" s="271"/>
      <c r="O8" s="228"/>
      <c r="P8" s="228"/>
      <c r="Q8" s="228"/>
      <c r="R8" s="228"/>
      <c r="S8" s="228"/>
      <c r="T8" s="228"/>
      <c r="U8" s="94"/>
    </row>
    <row r="9" spans="1:21" ht="7.5" customHeight="1">
      <c r="F9" s="238"/>
      <c r="H9" s="94"/>
      <c r="J9" s="228"/>
      <c r="K9" s="228"/>
      <c r="L9" s="228"/>
      <c r="M9" s="228"/>
      <c r="N9" s="228"/>
      <c r="O9" s="228"/>
      <c r="P9" s="228"/>
      <c r="Q9" s="228"/>
      <c r="R9" s="228"/>
      <c r="S9" s="270"/>
      <c r="T9" s="270"/>
      <c r="U9" s="94"/>
    </row>
    <row r="10" spans="1:21" ht="12" customHeight="1">
      <c r="F10" s="238"/>
      <c r="H10" s="1403" t="s">
        <v>239</v>
      </c>
      <c r="I10" s="1404"/>
      <c r="J10" s="259" t="s">
        <v>234</v>
      </c>
      <c r="K10" s="269" t="s">
        <v>238</v>
      </c>
      <c r="L10" s="263"/>
      <c r="M10" s="264"/>
      <c r="N10" s="268" t="s">
        <v>237</v>
      </c>
      <c r="O10" s="268"/>
      <c r="P10" s="267"/>
      <c r="Q10" s="267"/>
      <c r="R10" s="266"/>
      <c r="S10" s="260" t="s">
        <v>236</v>
      </c>
      <c r="T10" s="1407" t="s">
        <v>235</v>
      </c>
      <c r="U10" s="94"/>
    </row>
    <row r="11" spans="1:21" ht="12" customHeight="1">
      <c r="F11" s="238"/>
      <c r="H11" s="1405"/>
      <c r="I11" s="1406"/>
      <c r="J11" s="255"/>
      <c r="K11" s="260" t="s">
        <v>234</v>
      </c>
      <c r="L11" s="260" t="s">
        <v>233</v>
      </c>
      <c r="M11" s="265" t="s">
        <v>232</v>
      </c>
      <c r="N11" s="264"/>
      <c r="O11" s="264"/>
      <c r="P11" s="263"/>
      <c r="Q11" s="263"/>
      <c r="R11" s="262"/>
      <c r="S11" s="261"/>
      <c r="T11" s="1408"/>
      <c r="U11" s="237"/>
    </row>
    <row r="12" spans="1:21" ht="12" customHeight="1">
      <c r="F12" s="238"/>
      <c r="H12" s="1405"/>
      <c r="I12" s="1406"/>
      <c r="J12" s="255"/>
      <c r="K12" s="256"/>
      <c r="L12" s="256"/>
      <c r="M12" s="260" t="s">
        <v>231</v>
      </c>
      <c r="N12" s="259" t="s">
        <v>230</v>
      </c>
      <c r="O12" s="1409" t="s">
        <v>229</v>
      </c>
      <c r="P12" s="260" t="s">
        <v>228</v>
      </c>
      <c r="Q12" s="260" t="s">
        <v>227</v>
      </c>
      <c r="R12" s="259" t="s">
        <v>226</v>
      </c>
      <c r="S12" s="256"/>
      <c r="T12" s="258"/>
      <c r="U12" s="237"/>
    </row>
    <row r="13" spans="1:21" ht="12" customHeight="1">
      <c r="F13" s="238"/>
      <c r="H13" s="1405"/>
      <c r="I13" s="1406"/>
      <c r="J13" s="250"/>
      <c r="K13" s="248"/>
      <c r="L13" s="248"/>
      <c r="M13" s="256"/>
      <c r="N13" s="255"/>
      <c r="O13" s="1410"/>
      <c r="P13" s="256"/>
      <c r="Q13" s="256"/>
      <c r="R13" s="255"/>
      <c r="S13" s="254"/>
      <c r="T13" s="254"/>
      <c r="U13" s="237"/>
    </row>
    <row r="14" spans="1:21" ht="12" customHeight="1">
      <c r="F14" s="238"/>
      <c r="H14" s="1405"/>
      <c r="I14" s="1406"/>
      <c r="J14" s="250"/>
      <c r="K14" s="248"/>
      <c r="L14" s="248"/>
      <c r="M14" s="256"/>
      <c r="N14" s="255"/>
      <c r="O14" s="257"/>
      <c r="P14" s="256"/>
      <c r="Q14" s="256"/>
      <c r="R14" s="255"/>
      <c r="S14" s="254"/>
      <c r="T14" s="254"/>
      <c r="U14" s="237"/>
    </row>
    <row r="15" spans="1:21" ht="12" customHeight="1">
      <c r="F15" s="238"/>
      <c r="H15" s="1405"/>
      <c r="I15" s="1406"/>
      <c r="J15" s="250"/>
      <c r="K15" s="248"/>
      <c r="L15" s="248"/>
      <c r="M15" s="248"/>
      <c r="N15" s="253"/>
      <c r="O15" s="1411" t="s">
        <v>225</v>
      </c>
      <c r="P15" s="252"/>
      <c r="Q15" s="252"/>
      <c r="R15" s="250"/>
      <c r="S15" s="251"/>
      <c r="T15" s="1412" t="s">
        <v>224</v>
      </c>
      <c r="U15" s="237"/>
    </row>
    <row r="16" spans="1:21" ht="12" customHeight="1">
      <c r="F16" s="238"/>
      <c r="H16" s="1413" t="s">
        <v>223</v>
      </c>
      <c r="I16" s="1414"/>
      <c r="J16" s="250"/>
      <c r="K16" s="248"/>
      <c r="L16" s="248"/>
      <c r="M16" s="248"/>
      <c r="N16" s="1360" t="s">
        <v>222</v>
      </c>
      <c r="O16" s="1360"/>
      <c r="P16" s="1411" t="s">
        <v>221</v>
      </c>
      <c r="Q16" s="1411" t="s">
        <v>220</v>
      </c>
      <c r="R16" s="250"/>
      <c r="S16" s="251"/>
      <c r="T16" s="1364"/>
      <c r="U16" s="237"/>
    </row>
    <row r="17" spans="1:21" ht="12" customHeight="1">
      <c r="F17" s="238"/>
      <c r="H17" s="1413"/>
      <c r="I17" s="1414"/>
      <c r="J17" s="250"/>
      <c r="K17" s="248"/>
      <c r="L17" s="249"/>
      <c r="M17" s="248"/>
      <c r="N17" s="1417"/>
      <c r="O17" s="1360"/>
      <c r="P17" s="1418"/>
      <c r="Q17" s="1418"/>
      <c r="R17" s="247"/>
      <c r="S17" s="229"/>
      <c r="T17" s="1364"/>
      <c r="U17" s="237"/>
    </row>
    <row r="18" spans="1:21" ht="12" customHeight="1">
      <c r="F18" s="238"/>
      <c r="H18" s="1413"/>
      <c r="I18" s="1414"/>
      <c r="J18" s="245" t="s">
        <v>219</v>
      </c>
      <c r="K18" s="245" t="s">
        <v>217</v>
      </c>
      <c r="L18" s="245" t="s">
        <v>218</v>
      </c>
      <c r="M18" s="246" t="s">
        <v>217</v>
      </c>
      <c r="N18" s="1417"/>
      <c r="O18" s="1360"/>
      <c r="P18" s="1418"/>
      <c r="Q18" s="1418"/>
      <c r="R18" s="245" t="s">
        <v>216</v>
      </c>
      <c r="S18" s="245" t="s">
        <v>215</v>
      </c>
      <c r="T18" s="1364"/>
      <c r="U18" s="237"/>
    </row>
    <row r="19" spans="1:21" ht="12" customHeight="1">
      <c r="F19" s="238"/>
      <c r="H19" s="1415"/>
      <c r="I19" s="1416"/>
      <c r="J19" s="244"/>
      <c r="K19" s="243" t="s">
        <v>214</v>
      </c>
      <c r="L19" s="243"/>
      <c r="M19" s="242"/>
      <c r="N19" s="240"/>
      <c r="O19" s="241"/>
      <c r="P19" s="241"/>
      <c r="Q19" s="241"/>
      <c r="R19" s="240"/>
      <c r="S19" s="239"/>
      <c r="T19" s="239"/>
      <c r="U19" s="237"/>
    </row>
    <row r="20" spans="1:21" ht="7.5" customHeight="1">
      <c r="F20" s="238"/>
      <c r="H20" s="237"/>
      <c r="I20" s="236"/>
      <c r="J20" s="228"/>
      <c r="K20" s="228"/>
      <c r="L20" s="228"/>
      <c r="M20" s="228"/>
      <c r="N20" s="228"/>
      <c r="O20" s="228"/>
      <c r="P20" s="228"/>
      <c r="Q20" s="228"/>
      <c r="R20" s="228"/>
      <c r="S20" s="228"/>
      <c r="T20" s="228"/>
      <c r="U20" s="94"/>
    </row>
    <row r="21" spans="1:21" ht="12" customHeight="1">
      <c r="F21" s="235"/>
      <c r="H21" s="1173" t="s">
        <v>1769</v>
      </c>
      <c r="I21" s="1174" t="s">
        <v>1770</v>
      </c>
      <c r="J21" s="1181"/>
      <c r="K21" s="1181"/>
      <c r="L21" s="1181"/>
      <c r="M21" s="1181"/>
      <c r="N21" s="1181"/>
      <c r="O21" s="1181"/>
      <c r="P21" s="1181"/>
      <c r="Q21" s="1181"/>
      <c r="R21" s="1181"/>
      <c r="S21" s="1181"/>
      <c r="T21" s="1181"/>
      <c r="U21" s="94"/>
    </row>
    <row r="22" spans="1:21" ht="12" customHeight="1">
      <c r="F22" s="235"/>
      <c r="H22" s="1182" t="s">
        <v>1601</v>
      </c>
      <c r="I22" s="1175" t="s">
        <v>1602</v>
      </c>
      <c r="J22" s="1176"/>
      <c r="K22" s="1176"/>
      <c r="L22" s="1176"/>
      <c r="M22" s="1176"/>
      <c r="N22" s="1177"/>
      <c r="O22" s="1177"/>
      <c r="P22" s="1177"/>
      <c r="Q22" s="1177"/>
      <c r="R22" s="1177"/>
      <c r="S22" s="1177"/>
      <c r="T22" s="1177"/>
      <c r="U22" s="94"/>
    </row>
    <row r="23" spans="1:21" ht="12" customHeight="1">
      <c r="A23" s="120" t="s">
        <v>212</v>
      </c>
      <c r="B23" s="120" t="s">
        <v>213</v>
      </c>
      <c r="C23" s="120" t="s">
        <v>25</v>
      </c>
      <c r="D23" s="120" t="s">
        <v>26</v>
      </c>
      <c r="E23" s="120"/>
      <c r="F23" s="101">
        <v>1</v>
      </c>
      <c r="H23" s="1182" t="s">
        <v>1603</v>
      </c>
      <c r="I23" s="1175" t="s">
        <v>1551</v>
      </c>
      <c r="J23" s="1176">
        <v>688000</v>
      </c>
      <c r="K23" s="1176">
        <v>686000</v>
      </c>
      <c r="L23" s="1176">
        <v>456300</v>
      </c>
      <c r="M23" s="1176">
        <v>222000</v>
      </c>
      <c r="N23" s="1177">
        <v>36700</v>
      </c>
      <c r="O23" s="1177">
        <v>300</v>
      </c>
      <c r="P23" s="1177">
        <v>74300</v>
      </c>
      <c r="Q23" s="1177">
        <v>96600</v>
      </c>
      <c r="R23" s="1177">
        <v>14100</v>
      </c>
      <c r="S23" s="1177">
        <v>1500</v>
      </c>
      <c r="T23" s="1177">
        <v>500</v>
      </c>
      <c r="U23" s="94"/>
    </row>
    <row r="24" spans="1:21" ht="12" customHeight="1">
      <c r="A24" s="120" t="s">
        <v>212</v>
      </c>
      <c r="B24" s="120" t="s">
        <v>213</v>
      </c>
      <c r="C24" s="120" t="s">
        <v>25</v>
      </c>
      <c r="D24" s="120" t="s">
        <v>26</v>
      </c>
      <c r="E24" s="120"/>
      <c r="F24" s="101">
        <v>2</v>
      </c>
      <c r="H24" s="1182" t="s">
        <v>1604</v>
      </c>
      <c r="I24" s="1175" t="s">
        <v>20</v>
      </c>
      <c r="J24" s="1176">
        <v>48400</v>
      </c>
      <c r="K24" s="1176">
        <v>48300</v>
      </c>
      <c r="L24" s="1176">
        <v>24300</v>
      </c>
      <c r="M24" s="1176">
        <v>24000</v>
      </c>
      <c r="N24" s="1177">
        <v>7100</v>
      </c>
      <c r="O24" s="1177">
        <v>100</v>
      </c>
      <c r="P24" s="1177">
        <v>7400</v>
      </c>
      <c r="Q24" s="1177">
        <v>8800</v>
      </c>
      <c r="R24" s="1177">
        <v>600</v>
      </c>
      <c r="S24" s="1177">
        <v>100</v>
      </c>
      <c r="T24" s="1177">
        <v>0</v>
      </c>
      <c r="U24" s="94"/>
    </row>
    <row r="25" spans="1:21" ht="12" customHeight="1">
      <c r="A25" s="120" t="s">
        <v>212</v>
      </c>
      <c r="B25" s="120" t="s">
        <v>213</v>
      </c>
      <c r="C25" s="120" t="s">
        <v>25</v>
      </c>
      <c r="D25" s="120" t="s">
        <v>26</v>
      </c>
      <c r="E25" s="120"/>
      <c r="F25" s="101">
        <v>3</v>
      </c>
      <c r="H25" s="1182" t="s">
        <v>1605</v>
      </c>
      <c r="I25" s="1175"/>
      <c r="J25" s="1176">
        <v>95600</v>
      </c>
      <c r="K25" s="1176">
        <v>95400</v>
      </c>
      <c r="L25" s="1176">
        <v>56000</v>
      </c>
      <c r="M25" s="1176">
        <v>39300</v>
      </c>
      <c r="N25" s="1177">
        <v>10300</v>
      </c>
      <c r="O25" s="1177">
        <v>100</v>
      </c>
      <c r="P25" s="1177">
        <v>14100</v>
      </c>
      <c r="Q25" s="1177">
        <v>14400</v>
      </c>
      <c r="R25" s="1177">
        <v>500</v>
      </c>
      <c r="S25" s="1177">
        <v>200</v>
      </c>
      <c r="T25" s="1179" t="s">
        <v>34</v>
      </c>
      <c r="U25" s="94"/>
    </row>
    <row r="26" spans="1:21" ht="12" customHeight="1">
      <c r="A26" s="120" t="s">
        <v>212</v>
      </c>
      <c r="B26" s="120" t="s">
        <v>213</v>
      </c>
      <c r="C26" s="120" t="s">
        <v>25</v>
      </c>
      <c r="D26" s="120" t="s">
        <v>26</v>
      </c>
      <c r="E26" s="120"/>
      <c r="F26" s="101">
        <v>4</v>
      </c>
      <c r="H26" s="1182" t="s">
        <v>1606</v>
      </c>
      <c r="I26" s="1175"/>
      <c r="J26" s="1176">
        <v>125100</v>
      </c>
      <c r="K26" s="1176">
        <v>124900</v>
      </c>
      <c r="L26" s="1176">
        <v>79600</v>
      </c>
      <c r="M26" s="1176">
        <v>45300</v>
      </c>
      <c r="N26" s="1177">
        <v>7600</v>
      </c>
      <c r="O26" s="1177">
        <v>0</v>
      </c>
      <c r="P26" s="1177">
        <v>16200</v>
      </c>
      <c r="Q26" s="1177">
        <v>19400</v>
      </c>
      <c r="R26" s="1177">
        <v>2100</v>
      </c>
      <c r="S26" s="1177">
        <v>200</v>
      </c>
      <c r="T26" s="1177">
        <v>100</v>
      </c>
      <c r="U26" s="94"/>
    </row>
    <row r="27" spans="1:21" ht="12" customHeight="1">
      <c r="A27" s="120" t="s">
        <v>212</v>
      </c>
      <c r="B27" s="120" t="s">
        <v>213</v>
      </c>
      <c r="C27" s="120" t="s">
        <v>25</v>
      </c>
      <c r="D27" s="120" t="s">
        <v>26</v>
      </c>
      <c r="E27" s="120"/>
      <c r="F27" s="101">
        <v>5</v>
      </c>
      <c r="H27" s="1182" t="s">
        <v>1607</v>
      </c>
      <c r="I27" s="1175"/>
      <c r="J27" s="1176">
        <v>108400</v>
      </c>
      <c r="K27" s="1176">
        <v>107900</v>
      </c>
      <c r="L27" s="1176">
        <v>72000</v>
      </c>
      <c r="M27" s="1176">
        <v>36000</v>
      </c>
      <c r="N27" s="1177">
        <v>5900</v>
      </c>
      <c r="O27" s="1177">
        <v>100</v>
      </c>
      <c r="P27" s="1177">
        <v>12900</v>
      </c>
      <c r="Q27" s="1177">
        <v>15200</v>
      </c>
      <c r="R27" s="1177">
        <v>1900</v>
      </c>
      <c r="S27" s="1177">
        <v>400</v>
      </c>
      <c r="T27" s="1177">
        <v>100</v>
      </c>
      <c r="U27" s="94"/>
    </row>
    <row r="28" spans="1:21" ht="12" customHeight="1">
      <c r="A28" s="120" t="s">
        <v>212</v>
      </c>
      <c r="B28" s="120" t="s">
        <v>213</v>
      </c>
      <c r="C28" s="120" t="s">
        <v>25</v>
      </c>
      <c r="D28" s="120" t="s">
        <v>26</v>
      </c>
      <c r="E28" s="120"/>
      <c r="F28" s="101">
        <v>6</v>
      </c>
      <c r="H28" s="1182" t="s">
        <v>1608</v>
      </c>
      <c r="I28" s="1175"/>
      <c r="J28" s="1176">
        <v>82300</v>
      </c>
      <c r="K28" s="1176">
        <v>82000</v>
      </c>
      <c r="L28" s="1176">
        <v>59200</v>
      </c>
      <c r="M28" s="1176">
        <v>22800</v>
      </c>
      <c r="N28" s="1177">
        <v>2200</v>
      </c>
      <c r="O28" s="1177">
        <v>0</v>
      </c>
      <c r="P28" s="1177">
        <v>8200</v>
      </c>
      <c r="Q28" s="1177">
        <v>10600</v>
      </c>
      <c r="R28" s="1177">
        <v>1800</v>
      </c>
      <c r="S28" s="1177">
        <v>300</v>
      </c>
      <c r="T28" s="1177">
        <v>0</v>
      </c>
      <c r="U28" s="94"/>
    </row>
    <row r="29" spans="1:21" ht="12" customHeight="1">
      <c r="A29" s="120" t="s">
        <v>212</v>
      </c>
      <c r="B29" s="120" t="s">
        <v>213</v>
      </c>
      <c r="C29" s="120" t="s">
        <v>25</v>
      </c>
      <c r="D29" s="120" t="s">
        <v>26</v>
      </c>
      <c r="E29" s="120"/>
      <c r="F29" s="101">
        <v>7</v>
      </c>
      <c r="H29" s="1182" t="s">
        <v>1609</v>
      </c>
      <c r="I29" s="1175"/>
      <c r="J29" s="1176">
        <v>102800</v>
      </c>
      <c r="K29" s="1176">
        <v>102500</v>
      </c>
      <c r="L29" s="1176">
        <v>77900</v>
      </c>
      <c r="M29" s="1176">
        <v>24600</v>
      </c>
      <c r="N29" s="1177">
        <v>1700</v>
      </c>
      <c r="O29" s="1177">
        <v>0</v>
      </c>
      <c r="P29" s="1177">
        <v>7300</v>
      </c>
      <c r="Q29" s="1177">
        <v>12300</v>
      </c>
      <c r="R29" s="1177">
        <v>3300</v>
      </c>
      <c r="S29" s="1177">
        <v>200</v>
      </c>
      <c r="T29" s="1177">
        <v>100</v>
      </c>
      <c r="U29" s="94"/>
    </row>
    <row r="30" spans="1:21" ht="12" customHeight="1">
      <c r="A30" s="120" t="s">
        <v>212</v>
      </c>
      <c r="B30" s="120" t="s">
        <v>213</v>
      </c>
      <c r="C30" s="120" t="s">
        <v>25</v>
      </c>
      <c r="D30" s="120" t="s">
        <v>26</v>
      </c>
      <c r="E30" s="120"/>
      <c r="F30" s="101">
        <v>8</v>
      </c>
      <c r="H30" s="1182" t="s">
        <v>1610</v>
      </c>
      <c r="I30" s="1175"/>
      <c r="J30" s="1176">
        <v>64700</v>
      </c>
      <c r="K30" s="1176">
        <v>64500</v>
      </c>
      <c r="L30" s="1176">
        <v>53800</v>
      </c>
      <c r="M30" s="1176">
        <v>10700</v>
      </c>
      <c r="N30" s="1177">
        <v>600</v>
      </c>
      <c r="O30" s="1179" t="s">
        <v>34</v>
      </c>
      <c r="P30" s="1177">
        <v>3100</v>
      </c>
      <c r="Q30" s="1177">
        <v>4500</v>
      </c>
      <c r="R30" s="1177">
        <v>2600</v>
      </c>
      <c r="S30" s="1177">
        <v>100</v>
      </c>
      <c r="T30" s="1177">
        <v>100</v>
      </c>
      <c r="U30" s="94"/>
    </row>
    <row r="31" spans="1:21" ht="12" customHeight="1">
      <c r="A31" s="120" t="s">
        <v>212</v>
      </c>
      <c r="B31" s="120" t="s">
        <v>213</v>
      </c>
      <c r="C31" s="120" t="s">
        <v>25</v>
      </c>
      <c r="D31" s="120" t="s">
        <v>26</v>
      </c>
      <c r="E31" s="120"/>
      <c r="F31" s="101">
        <v>9</v>
      </c>
      <c r="H31" s="1182" t="s">
        <v>1611</v>
      </c>
      <c r="I31" s="1175"/>
      <c r="J31" s="1176">
        <v>25700</v>
      </c>
      <c r="K31" s="1176">
        <v>25700</v>
      </c>
      <c r="L31" s="1176">
        <v>22900</v>
      </c>
      <c r="M31" s="1176">
        <v>2800</v>
      </c>
      <c r="N31" s="1177">
        <v>0</v>
      </c>
      <c r="O31" s="1179" t="s">
        <v>34</v>
      </c>
      <c r="P31" s="1177">
        <v>600</v>
      </c>
      <c r="Q31" s="1177">
        <v>1500</v>
      </c>
      <c r="R31" s="1177">
        <v>700</v>
      </c>
      <c r="S31" s="1177">
        <v>0</v>
      </c>
      <c r="T31" s="1177">
        <v>0</v>
      </c>
      <c r="U31" s="94"/>
    </row>
    <row r="32" spans="1:21" ht="12" customHeight="1">
      <c r="A32" s="120" t="s">
        <v>212</v>
      </c>
      <c r="B32" s="120" t="s">
        <v>213</v>
      </c>
      <c r="C32" s="120" t="s">
        <v>25</v>
      </c>
      <c r="D32" s="120" t="s">
        <v>26</v>
      </c>
      <c r="E32" s="120"/>
      <c r="F32" s="101">
        <v>10</v>
      </c>
      <c r="H32" s="1182" t="s">
        <v>1612</v>
      </c>
      <c r="I32" s="1175"/>
      <c r="J32" s="1176">
        <v>4100</v>
      </c>
      <c r="K32" s="1176">
        <v>4100</v>
      </c>
      <c r="L32" s="1176">
        <v>3700</v>
      </c>
      <c r="M32" s="1176">
        <v>400</v>
      </c>
      <c r="N32" s="1179" t="s">
        <v>34</v>
      </c>
      <c r="O32" s="1179" t="s">
        <v>34</v>
      </c>
      <c r="P32" s="1177">
        <v>0</v>
      </c>
      <c r="Q32" s="1177">
        <v>300</v>
      </c>
      <c r="R32" s="1177">
        <v>100</v>
      </c>
      <c r="S32" s="1177">
        <v>0</v>
      </c>
      <c r="T32" s="1179" t="s">
        <v>34</v>
      </c>
      <c r="U32" s="94"/>
    </row>
    <row r="33" spans="1:21" ht="12" customHeight="1">
      <c r="A33" s="120" t="s">
        <v>212</v>
      </c>
      <c r="B33" s="120" t="s">
        <v>213</v>
      </c>
      <c r="C33" s="120" t="s">
        <v>25</v>
      </c>
      <c r="D33" s="120" t="s">
        <v>26</v>
      </c>
      <c r="E33" s="120"/>
      <c r="F33" s="101">
        <v>11</v>
      </c>
      <c r="H33" s="1182" t="s">
        <v>1613</v>
      </c>
      <c r="I33" s="1175" t="s">
        <v>1535</v>
      </c>
      <c r="J33" s="1176">
        <v>3100</v>
      </c>
      <c r="K33" s="1176">
        <v>3100</v>
      </c>
      <c r="L33" s="1176">
        <v>2800</v>
      </c>
      <c r="M33" s="1176">
        <v>300</v>
      </c>
      <c r="N33" s="1179" t="s">
        <v>34</v>
      </c>
      <c r="O33" s="1179" t="s">
        <v>34</v>
      </c>
      <c r="P33" s="1177">
        <v>0</v>
      </c>
      <c r="Q33" s="1177">
        <v>200</v>
      </c>
      <c r="R33" s="1177">
        <v>100</v>
      </c>
      <c r="S33" s="1179" t="s">
        <v>34</v>
      </c>
      <c r="T33" s="1177">
        <v>0</v>
      </c>
      <c r="U33" s="94"/>
    </row>
    <row r="34" spans="1:21" ht="12" customHeight="1">
      <c r="A34" s="120" t="s">
        <v>212</v>
      </c>
      <c r="B34" s="120" t="s">
        <v>213</v>
      </c>
      <c r="C34" s="120" t="s">
        <v>25</v>
      </c>
      <c r="D34" s="120" t="s">
        <v>26</v>
      </c>
      <c r="E34" s="120"/>
      <c r="F34" s="101">
        <v>12</v>
      </c>
      <c r="H34" s="1182" t="s">
        <v>1614</v>
      </c>
      <c r="I34" s="1175" t="s">
        <v>1564</v>
      </c>
      <c r="J34" s="1176">
        <v>27700</v>
      </c>
      <c r="K34" s="1176">
        <v>27600</v>
      </c>
      <c r="L34" s="1176">
        <v>4200</v>
      </c>
      <c r="M34" s="1176">
        <v>15700</v>
      </c>
      <c r="N34" s="1177">
        <v>1300</v>
      </c>
      <c r="O34" s="1177">
        <v>0</v>
      </c>
      <c r="P34" s="1177">
        <v>4300</v>
      </c>
      <c r="Q34" s="1177">
        <v>9500</v>
      </c>
      <c r="R34" s="1177">
        <v>600</v>
      </c>
      <c r="S34" s="1179" t="s">
        <v>34</v>
      </c>
      <c r="T34" s="1177">
        <v>0</v>
      </c>
      <c r="U34" s="94"/>
    </row>
    <row r="35" spans="1:21" ht="12" customHeight="1">
      <c r="A35" s="120" t="s">
        <v>212</v>
      </c>
      <c r="B35" s="120" t="s">
        <v>213</v>
      </c>
      <c r="C35" s="120" t="s">
        <v>25</v>
      </c>
      <c r="D35" s="120" t="s">
        <v>26</v>
      </c>
      <c r="E35" s="120"/>
      <c r="F35" s="101">
        <v>13</v>
      </c>
      <c r="H35" s="1182" t="s">
        <v>1615</v>
      </c>
      <c r="I35" s="1175" t="s">
        <v>20</v>
      </c>
      <c r="J35" s="1176">
        <v>15300</v>
      </c>
      <c r="K35" s="1176">
        <v>15300</v>
      </c>
      <c r="L35" s="1176">
        <v>300</v>
      </c>
      <c r="M35" s="1176">
        <v>14800</v>
      </c>
      <c r="N35" s="1177">
        <v>500</v>
      </c>
      <c r="O35" s="1179" t="s">
        <v>34</v>
      </c>
      <c r="P35" s="1177">
        <v>3500</v>
      </c>
      <c r="Q35" s="1177">
        <v>9900</v>
      </c>
      <c r="R35" s="1177">
        <v>1000</v>
      </c>
      <c r="S35" s="1179" t="s">
        <v>34</v>
      </c>
      <c r="T35" s="1179" t="s">
        <v>34</v>
      </c>
      <c r="U35" s="94"/>
    </row>
    <row r="36" spans="1:21" ht="12" customHeight="1">
      <c r="A36" s="120" t="s">
        <v>212</v>
      </c>
      <c r="B36" s="120" t="s">
        <v>213</v>
      </c>
      <c r="C36" s="120" t="s">
        <v>25</v>
      </c>
      <c r="D36" s="120" t="s">
        <v>26</v>
      </c>
      <c r="E36" s="120"/>
      <c r="F36" s="101">
        <v>14</v>
      </c>
      <c r="H36" s="1182" t="s">
        <v>1604</v>
      </c>
      <c r="I36" s="1175" t="s">
        <v>20</v>
      </c>
      <c r="J36" s="1176">
        <v>5400</v>
      </c>
      <c r="K36" s="1176">
        <v>5400</v>
      </c>
      <c r="L36" s="1176">
        <v>100</v>
      </c>
      <c r="M36" s="1176">
        <v>5300</v>
      </c>
      <c r="N36" s="1177">
        <v>0</v>
      </c>
      <c r="O36" s="1179" t="s">
        <v>34</v>
      </c>
      <c r="P36" s="1177">
        <v>1500</v>
      </c>
      <c r="Q36" s="1177">
        <v>3600</v>
      </c>
      <c r="R36" s="1177">
        <v>200</v>
      </c>
      <c r="S36" s="1179" t="s">
        <v>34</v>
      </c>
      <c r="T36" s="1179" t="s">
        <v>34</v>
      </c>
      <c r="U36" s="94"/>
    </row>
    <row r="37" spans="1:21" ht="12" customHeight="1">
      <c r="A37" s="120" t="s">
        <v>212</v>
      </c>
      <c r="B37" s="120" t="s">
        <v>213</v>
      </c>
      <c r="C37" s="120" t="s">
        <v>25</v>
      </c>
      <c r="D37" s="120" t="s">
        <v>26</v>
      </c>
      <c r="E37" s="120"/>
      <c r="F37" s="101">
        <v>15</v>
      </c>
      <c r="H37" s="1182" t="s">
        <v>1605</v>
      </c>
      <c r="I37" s="1175"/>
      <c r="J37" s="1176">
        <v>3700</v>
      </c>
      <c r="K37" s="1176">
        <v>3700</v>
      </c>
      <c r="L37" s="1176">
        <v>100</v>
      </c>
      <c r="M37" s="1176">
        <v>3600</v>
      </c>
      <c r="N37" s="1177">
        <v>200</v>
      </c>
      <c r="O37" s="1179" t="s">
        <v>34</v>
      </c>
      <c r="P37" s="1177">
        <v>700</v>
      </c>
      <c r="Q37" s="1177">
        <v>2600</v>
      </c>
      <c r="R37" s="1177">
        <v>100</v>
      </c>
      <c r="S37" s="1179" t="s">
        <v>34</v>
      </c>
      <c r="T37" s="1179" t="s">
        <v>34</v>
      </c>
      <c r="U37" s="94"/>
    </row>
    <row r="38" spans="1:21" ht="12" customHeight="1">
      <c r="A38" s="120" t="s">
        <v>212</v>
      </c>
      <c r="B38" s="120" t="s">
        <v>213</v>
      </c>
      <c r="C38" s="120" t="s">
        <v>25</v>
      </c>
      <c r="D38" s="120" t="s">
        <v>26</v>
      </c>
      <c r="E38" s="120"/>
      <c r="F38" s="101">
        <v>16</v>
      </c>
      <c r="H38" s="1182" t="s">
        <v>1606</v>
      </c>
      <c r="I38" s="1175"/>
      <c r="J38" s="1176">
        <v>4300</v>
      </c>
      <c r="K38" s="1176">
        <v>4300</v>
      </c>
      <c r="L38" s="1176">
        <v>0</v>
      </c>
      <c r="M38" s="1176">
        <v>4300</v>
      </c>
      <c r="N38" s="1177">
        <v>200</v>
      </c>
      <c r="O38" s="1179" t="s">
        <v>34</v>
      </c>
      <c r="P38" s="1177">
        <v>900</v>
      </c>
      <c r="Q38" s="1177">
        <v>2700</v>
      </c>
      <c r="R38" s="1177">
        <v>500</v>
      </c>
      <c r="S38" s="1179" t="s">
        <v>34</v>
      </c>
      <c r="T38" s="1179" t="s">
        <v>34</v>
      </c>
      <c r="U38" s="94"/>
    </row>
    <row r="39" spans="1:21" ht="12" customHeight="1">
      <c r="A39" s="120" t="s">
        <v>212</v>
      </c>
      <c r="B39" s="120" t="s">
        <v>213</v>
      </c>
      <c r="C39" s="120" t="s">
        <v>25</v>
      </c>
      <c r="D39" s="120" t="s">
        <v>26</v>
      </c>
      <c r="E39" s="120"/>
      <c r="F39" s="101">
        <v>17</v>
      </c>
      <c r="H39" s="1182" t="s">
        <v>1607</v>
      </c>
      <c r="I39" s="1175"/>
      <c r="J39" s="1176">
        <v>1400</v>
      </c>
      <c r="K39" s="1176">
        <v>1400</v>
      </c>
      <c r="L39" s="1176">
        <v>100</v>
      </c>
      <c r="M39" s="1176">
        <v>1300</v>
      </c>
      <c r="N39" s="1177">
        <v>100</v>
      </c>
      <c r="O39" s="1179" t="s">
        <v>34</v>
      </c>
      <c r="P39" s="1177">
        <v>300</v>
      </c>
      <c r="Q39" s="1177">
        <v>700</v>
      </c>
      <c r="R39" s="1177">
        <v>100</v>
      </c>
      <c r="S39" s="1179" t="s">
        <v>34</v>
      </c>
      <c r="T39" s="1179" t="s">
        <v>34</v>
      </c>
      <c r="U39" s="94"/>
    </row>
    <row r="40" spans="1:21" ht="12" customHeight="1">
      <c r="A40" s="120" t="s">
        <v>212</v>
      </c>
      <c r="B40" s="120" t="s">
        <v>213</v>
      </c>
      <c r="C40" s="120" t="s">
        <v>25</v>
      </c>
      <c r="D40" s="120" t="s">
        <v>26</v>
      </c>
      <c r="E40" s="120"/>
      <c r="F40" s="101">
        <v>18</v>
      </c>
      <c r="H40" s="1182" t="s">
        <v>1608</v>
      </c>
      <c r="I40" s="1175"/>
      <c r="J40" s="1176">
        <v>100</v>
      </c>
      <c r="K40" s="1176">
        <v>100</v>
      </c>
      <c r="L40" s="1180" t="s">
        <v>34</v>
      </c>
      <c r="M40" s="1176">
        <v>100</v>
      </c>
      <c r="N40" s="1179" t="s">
        <v>34</v>
      </c>
      <c r="O40" s="1179" t="s">
        <v>34</v>
      </c>
      <c r="P40" s="1177">
        <v>100</v>
      </c>
      <c r="Q40" s="1177">
        <v>100</v>
      </c>
      <c r="R40" s="1179" t="s">
        <v>34</v>
      </c>
      <c r="S40" s="1179" t="s">
        <v>34</v>
      </c>
      <c r="T40" s="1179" t="s">
        <v>34</v>
      </c>
      <c r="U40" s="94"/>
    </row>
    <row r="41" spans="1:21" ht="12" customHeight="1">
      <c r="A41" s="120" t="s">
        <v>212</v>
      </c>
      <c r="B41" s="120" t="s">
        <v>213</v>
      </c>
      <c r="C41" s="120" t="s">
        <v>25</v>
      </c>
      <c r="D41" s="120" t="s">
        <v>26</v>
      </c>
      <c r="E41" s="120"/>
      <c r="F41" s="101">
        <v>19</v>
      </c>
      <c r="H41" s="1182" t="s">
        <v>1609</v>
      </c>
      <c r="I41" s="1175"/>
      <c r="J41" s="1176">
        <v>200</v>
      </c>
      <c r="K41" s="1176">
        <v>200</v>
      </c>
      <c r="L41" s="1176">
        <v>0</v>
      </c>
      <c r="M41" s="1176">
        <v>100</v>
      </c>
      <c r="N41" s="1179" t="s">
        <v>34</v>
      </c>
      <c r="O41" s="1179" t="s">
        <v>34</v>
      </c>
      <c r="P41" s="1177">
        <v>100</v>
      </c>
      <c r="Q41" s="1177">
        <v>100</v>
      </c>
      <c r="R41" s="1179" t="s">
        <v>34</v>
      </c>
      <c r="S41" s="1179" t="s">
        <v>34</v>
      </c>
      <c r="T41" s="1179" t="s">
        <v>34</v>
      </c>
      <c r="U41" s="94"/>
    </row>
    <row r="42" spans="1:21" ht="12" customHeight="1">
      <c r="A42" s="120" t="s">
        <v>212</v>
      </c>
      <c r="B42" s="120" t="s">
        <v>213</v>
      </c>
      <c r="C42" s="120" t="s">
        <v>25</v>
      </c>
      <c r="D42" s="120" t="s">
        <v>26</v>
      </c>
      <c r="E42" s="120"/>
      <c r="F42" s="101">
        <v>20</v>
      </c>
      <c r="H42" s="1182" t="s">
        <v>1610</v>
      </c>
      <c r="I42" s="1175"/>
      <c r="J42" s="1176">
        <v>100</v>
      </c>
      <c r="K42" s="1176">
        <v>100</v>
      </c>
      <c r="L42" s="1176">
        <v>0</v>
      </c>
      <c r="M42" s="1176">
        <v>0</v>
      </c>
      <c r="N42" s="1179" t="s">
        <v>34</v>
      </c>
      <c r="O42" s="1179" t="s">
        <v>34</v>
      </c>
      <c r="P42" s="1179" t="s">
        <v>34</v>
      </c>
      <c r="Q42" s="1179" t="s">
        <v>34</v>
      </c>
      <c r="R42" s="1177">
        <v>0</v>
      </c>
      <c r="S42" s="1179" t="s">
        <v>34</v>
      </c>
      <c r="T42" s="1179" t="s">
        <v>34</v>
      </c>
      <c r="U42" s="94"/>
    </row>
    <row r="43" spans="1:21" ht="12" customHeight="1">
      <c r="A43" s="120" t="s">
        <v>212</v>
      </c>
      <c r="B43" s="120" t="s">
        <v>213</v>
      </c>
      <c r="C43" s="120" t="s">
        <v>25</v>
      </c>
      <c r="D43" s="120" t="s">
        <v>26</v>
      </c>
      <c r="E43" s="120"/>
      <c r="F43" s="101">
        <v>21</v>
      </c>
      <c r="H43" s="1182" t="s">
        <v>1611</v>
      </c>
      <c r="I43" s="1175"/>
      <c r="J43" s="1180" t="s">
        <v>34</v>
      </c>
      <c r="K43" s="1180" t="s">
        <v>34</v>
      </c>
      <c r="L43" s="1180" t="s">
        <v>34</v>
      </c>
      <c r="M43" s="1180" t="s">
        <v>34</v>
      </c>
      <c r="N43" s="1179" t="s">
        <v>34</v>
      </c>
      <c r="O43" s="1179" t="s">
        <v>34</v>
      </c>
      <c r="P43" s="1179" t="s">
        <v>34</v>
      </c>
      <c r="Q43" s="1179" t="s">
        <v>34</v>
      </c>
      <c r="R43" s="1179" t="s">
        <v>34</v>
      </c>
      <c r="S43" s="1179" t="s">
        <v>34</v>
      </c>
      <c r="T43" s="1179" t="s">
        <v>34</v>
      </c>
      <c r="U43" s="94"/>
    </row>
    <row r="44" spans="1:21" ht="12" customHeight="1">
      <c r="A44" s="120" t="s">
        <v>212</v>
      </c>
      <c r="B44" s="120" t="s">
        <v>213</v>
      </c>
      <c r="C44" s="120" t="s">
        <v>25</v>
      </c>
      <c r="D44" s="120" t="s">
        <v>26</v>
      </c>
      <c r="E44" s="120"/>
      <c r="F44" s="101">
        <v>22</v>
      </c>
      <c r="H44" s="1182" t="s">
        <v>1612</v>
      </c>
      <c r="I44" s="1175"/>
      <c r="J44" s="1180" t="s">
        <v>34</v>
      </c>
      <c r="K44" s="1180" t="s">
        <v>34</v>
      </c>
      <c r="L44" s="1180" t="s">
        <v>34</v>
      </c>
      <c r="M44" s="1180" t="s">
        <v>34</v>
      </c>
      <c r="N44" s="1179" t="s">
        <v>34</v>
      </c>
      <c r="O44" s="1179" t="s">
        <v>34</v>
      </c>
      <c r="P44" s="1179" t="s">
        <v>34</v>
      </c>
      <c r="Q44" s="1179" t="s">
        <v>34</v>
      </c>
      <c r="R44" s="1179" t="s">
        <v>34</v>
      </c>
      <c r="S44" s="1179" t="s">
        <v>34</v>
      </c>
      <c r="T44" s="1179" t="s">
        <v>34</v>
      </c>
      <c r="U44" s="94"/>
    </row>
    <row r="45" spans="1:21" ht="12" customHeight="1">
      <c r="A45" s="120" t="s">
        <v>212</v>
      </c>
      <c r="B45" s="120" t="s">
        <v>213</v>
      </c>
      <c r="C45" s="120" t="s">
        <v>25</v>
      </c>
      <c r="D45" s="120" t="s">
        <v>26</v>
      </c>
      <c r="E45" s="120"/>
      <c r="F45" s="101">
        <v>23</v>
      </c>
      <c r="H45" s="1182" t="s">
        <v>1613</v>
      </c>
      <c r="I45" s="1175" t="s">
        <v>1535</v>
      </c>
      <c r="J45" s="1180" t="s">
        <v>34</v>
      </c>
      <c r="K45" s="1180" t="s">
        <v>34</v>
      </c>
      <c r="L45" s="1180" t="s">
        <v>34</v>
      </c>
      <c r="M45" s="1180" t="s">
        <v>34</v>
      </c>
      <c r="N45" s="1179" t="s">
        <v>34</v>
      </c>
      <c r="O45" s="1179" t="s">
        <v>34</v>
      </c>
      <c r="P45" s="1179" t="s">
        <v>34</v>
      </c>
      <c r="Q45" s="1179" t="s">
        <v>34</v>
      </c>
      <c r="R45" s="1179" t="s">
        <v>34</v>
      </c>
      <c r="S45" s="1179" t="s">
        <v>34</v>
      </c>
      <c r="T45" s="1179" t="s">
        <v>34</v>
      </c>
      <c r="U45" s="94"/>
    </row>
    <row r="46" spans="1:21" ht="12" customHeight="1">
      <c r="A46" s="120" t="s">
        <v>212</v>
      </c>
      <c r="B46" s="120" t="s">
        <v>213</v>
      </c>
      <c r="C46" s="120" t="s">
        <v>25</v>
      </c>
      <c r="D46" s="120" t="s">
        <v>26</v>
      </c>
      <c r="E46" s="120"/>
      <c r="F46" s="101">
        <v>24</v>
      </c>
      <c r="H46" s="1182" t="s">
        <v>1614</v>
      </c>
      <c r="I46" s="1175" t="s">
        <v>1564</v>
      </c>
      <c r="J46" s="1176">
        <v>100</v>
      </c>
      <c r="K46" s="1176">
        <v>100</v>
      </c>
      <c r="L46" s="1180" t="s">
        <v>34</v>
      </c>
      <c r="M46" s="1176">
        <v>0</v>
      </c>
      <c r="N46" s="1179" t="s">
        <v>34</v>
      </c>
      <c r="O46" s="1179" t="s">
        <v>34</v>
      </c>
      <c r="P46" s="1179" t="s">
        <v>34</v>
      </c>
      <c r="Q46" s="1177">
        <v>0</v>
      </c>
      <c r="R46" s="1179" t="s">
        <v>34</v>
      </c>
      <c r="S46" s="1179" t="s">
        <v>34</v>
      </c>
      <c r="T46" s="1179" t="s">
        <v>34</v>
      </c>
      <c r="U46" s="94"/>
    </row>
    <row r="47" spans="1:21" ht="12" customHeight="1">
      <c r="A47" s="120" t="s">
        <v>212</v>
      </c>
      <c r="B47" s="120" t="s">
        <v>213</v>
      </c>
      <c r="C47" s="120" t="s">
        <v>25</v>
      </c>
      <c r="D47" s="120" t="s">
        <v>26</v>
      </c>
      <c r="E47" s="120"/>
      <c r="F47" s="101">
        <v>25</v>
      </c>
      <c r="H47" s="1182" t="s">
        <v>1784</v>
      </c>
      <c r="I47" s="1175"/>
      <c r="J47" s="1176">
        <v>49800</v>
      </c>
      <c r="K47" s="1176">
        <v>49500</v>
      </c>
      <c r="L47" s="1176">
        <v>10200</v>
      </c>
      <c r="M47" s="1176">
        <v>39100</v>
      </c>
      <c r="N47" s="1177">
        <v>3500</v>
      </c>
      <c r="O47" s="1177">
        <v>0</v>
      </c>
      <c r="P47" s="1177">
        <v>11500</v>
      </c>
      <c r="Q47" s="1177">
        <v>20900</v>
      </c>
      <c r="R47" s="1177">
        <v>3200</v>
      </c>
      <c r="S47" s="1177">
        <v>300</v>
      </c>
      <c r="T47" s="1177">
        <v>0</v>
      </c>
      <c r="U47" s="94"/>
    </row>
    <row r="48" spans="1:21" ht="12" customHeight="1">
      <c r="A48" s="120" t="s">
        <v>212</v>
      </c>
      <c r="B48" s="120" t="s">
        <v>213</v>
      </c>
      <c r="C48" s="120" t="s">
        <v>25</v>
      </c>
      <c r="D48" s="120" t="s">
        <v>26</v>
      </c>
      <c r="E48" s="120"/>
      <c r="F48" s="101">
        <v>26</v>
      </c>
      <c r="H48" s="1182" t="s">
        <v>1604</v>
      </c>
      <c r="I48" s="1175" t="s">
        <v>20</v>
      </c>
      <c r="J48" s="1176">
        <v>1700</v>
      </c>
      <c r="K48" s="1176">
        <v>1700</v>
      </c>
      <c r="L48" s="1176">
        <v>100</v>
      </c>
      <c r="M48" s="1176">
        <v>1600</v>
      </c>
      <c r="N48" s="1177">
        <v>400</v>
      </c>
      <c r="O48" s="1177">
        <v>0</v>
      </c>
      <c r="P48" s="1177">
        <v>300</v>
      </c>
      <c r="Q48" s="1177">
        <v>700</v>
      </c>
      <c r="R48" s="1177">
        <v>100</v>
      </c>
      <c r="S48" s="1177">
        <v>0</v>
      </c>
      <c r="T48" s="1179" t="s">
        <v>34</v>
      </c>
      <c r="U48" s="94"/>
    </row>
    <row r="49" spans="1:21" ht="12" customHeight="1">
      <c r="A49" s="120" t="s">
        <v>212</v>
      </c>
      <c r="B49" s="120" t="s">
        <v>213</v>
      </c>
      <c r="C49" s="120" t="s">
        <v>25</v>
      </c>
      <c r="D49" s="120" t="s">
        <v>26</v>
      </c>
      <c r="E49" s="120"/>
      <c r="F49" s="101">
        <v>27</v>
      </c>
      <c r="H49" s="1182" t="s">
        <v>1605</v>
      </c>
      <c r="I49" s="1175"/>
      <c r="J49" s="1176">
        <v>4700</v>
      </c>
      <c r="K49" s="1176">
        <v>4600</v>
      </c>
      <c r="L49" s="1176">
        <v>400</v>
      </c>
      <c r="M49" s="1176">
        <v>4200</v>
      </c>
      <c r="N49" s="1177">
        <v>700</v>
      </c>
      <c r="O49" s="1179" t="s">
        <v>34</v>
      </c>
      <c r="P49" s="1177">
        <v>1400</v>
      </c>
      <c r="Q49" s="1177">
        <v>2100</v>
      </c>
      <c r="R49" s="1177">
        <v>100</v>
      </c>
      <c r="S49" s="1177">
        <v>100</v>
      </c>
      <c r="T49" s="1179" t="s">
        <v>34</v>
      </c>
      <c r="U49" s="94"/>
    </row>
    <row r="50" spans="1:21" ht="12" customHeight="1">
      <c r="A50" s="120" t="s">
        <v>212</v>
      </c>
      <c r="B50" s="120" t="s">
        <v>213</v>
      </c>
      <c r="C50" s="120" t="s">
        <v>25</v>
      </c>
      <c r="D50" s="120" t="s">
        <v>26</v>
      </c>
      <c r="E50" s="120"/>
      <c r="F50" s="101">
        <v>28</v>
      </c>
      <c r="H50" s="1182" t="s">
        <v>1606</v>
      </c>
      <c r="I50" s="1175"/>
      <c r="J50" s="1176">
        <v>12300</v>
      </c>
      <c r="K50" s="1176">
        <v>12300</v>
      </c>
      <c r="L50" s="1176">
        <v>1400</v>
      </c>
      <c r="M50" s="1176">
        <v>10900</v>
      </c>
      <c r="N50" s="1177">
        <v>900</v>
      </c>
      <c r="O50" s="1179" t="s">
        <v>34</v>
      </c>
      <c r="P50" s="1177">
        <v>3300</v>
      </c>
      <c r="Q50" s="1177">
        <v>6000</v>
      </c>
      <c r="R50" s="1177">
        <v>700</v>
      </c>
      <c r="S50" s="1177">
        <v>0</v>
      </c>
      <c r="T50" s="1179" t="s">
        <v>34</v>
      </c>
      <c r="U50" s="94"/>
    </row>
    <row r="51" spans="1:21" ht="12" customHeight="1">
      <c r="A51" s="120" t="s">
        <v>212</v>
      </c>
      <c r="B51" s="120" t="s">
        <v>213</v>
      </c>
      <c r="C51" s="120" t="s">
        <v>25</v>
      </c>
      <c r="D51" s="120" t="s">
        <v>26</v>
      </c>
      <c r="E51" s="120"/>
      <c r="F51" s="101">
        <v>29</v>
      </c>
      <c r="H51" s="1182" t="s">
        <v>1607</v>
      </c>
      <c r="I51" s="1175"/>
      <c r="J51" s="1176">
        <v>13500</v>
      </c>
      <c r="K51" s="1176">
        <v>13400</v>
      </c>
      <c r="L51" s="1176">
        <v>2700</v>
      </c>
      <c r="M51" s="1176">
        <v>10700</v>
      </c>
      <c r="N51" s="1177">
        <v>1000</v>
      </c>
      <c r="O51" s="1179" t="s">
        <v>34</v>
      </c>
      <c r="P51" s="1177">
        <v>3300</v>
      </c>
      <c r="Q51" s="1177">
        <v>5500</v>
      </c>
      <c r="R51" s="1177">
        <v>900</v>
      </c>
      <c r="S51" s="1177">
        <v>100</v>
      </c>
      <c r="T51" s="1179" t="s">
        <v>34</v>
      </c>
      <c r="U51" s="94"/>
    </row>
    <row r="52" spans="1:21" ht="12" customHeight="1">
      <c r="A52" s="120" t="s">
        <v>212</v>
      </c>
      <c r="B52" s="120" t="s">
        <v>213</v>
      </c>
      <c r="C52" s="120" t="s">
        <v>25</v>
      </c>
      <c r="D52" s="120" t="s">
        <v>26</v>
      </c>
      <c r="E52" s="120"/>
      <c r="F52" s="101">
        <v>30</v>
      </c>
      <c r="H52" s="1182" t="s">
        <v>1608</v>
      </c>
      <c r="I52" s="1175"/>
      <c r="J52" s="1176">
        <v>8000</v>
      </c>
      <c r="K52" s="1176">
        <v>8000</v>
      </c>
      <c r="L52" s="1176">
        <v>1800</v>
      </c>
      <c r="M52" s="1176">
        <v>6200</v>
      </c>
      <c r="N52" s="1177">
        <v>500</v>
      </c>
      <c r="O52" s="1179" t="s">
        <v>34</v>
      </c>
      <c r="P52" s="1177">
        <v>1800</v>
      </c>
      <c r="Q52" s="1177">
        <v>3000</v>
      </c>
      <c r="R52" s="1177">
        <v>900</v>
      </c>
      <c r="S52" s="1177">
        <v>100</v>
      </c>
      <c r="T52" s="1179" t="s">
        <v>34</v>
      </c>
      <c r="U52" s="94"/>
    </row>
    <row r="53" spans="1:21" ht="12" customHeight="1">
      <c r="A53" s="120" t="s">
        <v>212</v>
      </c>
      <c r="B53" s="120" t="s">
        <v>213</v>
      </c>
      <c r="C53" s="120" t="s">
        <v>25</v>
      </c>
      <c r="D53" s="120" t="s">
        <v>26</v>
      </c>
      <c r="E53" s="120"/>
      <c r="F53" s="101">
        <v>31</v>
      </c>
      <c r="H53" s="1182" t="s">
        <v>1609</v>
      </c>
      <c r="I53" s="1175"/>
      <c r="J53" s="1176">
        <v>6700</v>
      </c>
      <c r="K53" s="1176">
        <v>6700</v>
      </c>
      <c r="L53" s="1176">
        <v>2300</v>
      </c>
      <c r="M53" s="1176">
        <v>4400</v>
      </c>
      <c r="N53" s="1177">
        <v>100</v>
      </c>
      <c r="O53" s="1179" t="s">
        <v>34</v>
      </c>
      <c r="P53" s="1177">
        <v>1200</v>
      </c>
      <c r="Q53" s="1177">
        <v>2800</v>
      </c>
      <c r="R53" s="1177">
        <v>300</v>
      </c>
      <c r="S53" s="1177">
        <v>100</v>
      </c>
      <c r="T53" s="1179" t="s">
        <v>34</v>
      </c>
      <c r="U53" s="94"/>
    </row>
    <row r="54" spans="1:21" ht="12" customHeight="1">
      <c r="A54" s="120" t="s">
        <v>212</v>
      </c>
      <c r="B54" s="120" t="s">
        <v>213</v>
      </c>
      <c r="C54" s="120" t="s">
        <v>25</v>
      </c>
      <c r="D54" s="120" t="s">
        <v>26</v>
      </c>
      <c r="E54" s="120"/>
      <c r="F54" s="101">
        <v>32</v>
      </c>
      <c r="H54" s="1182" t="s">
        <v>1610</v>
      </c>
      <c r="I54" s="1175"/>
      <c r="J54" s="1176">
        <v>2100</v>
      </c>
      <c r="K54" s="1176">
        <v>2000</v>
      </c>
      <c r="L54" s="1176">
        <v>1200</v>
      </c>
      <c r="M54" s="1176">
        <v>900</v>
      </c>
      <c r="N54" s="1179" t="s">
        <v>34</v>
      </c>
      <c r="O54" s="1179" t="s">
        <v>34</v>
      </c>
      <c r="P54" s="1177">
        <v>200</v>
      </c>
      <c r="Q54" s="1177">
        <v>500</v>
      </c>
      <c r="R54" s="1177">
        <v>200</v>
      </c>
      <c r="S54" s="1177">
        <v>0</v>
      </c>
      <c r="T54" s="1177">
        <v>0</v>
      </c>
      <c r="U54" s="94"/>
    </row>
    <row r="55" spans="1:21" ht="12" customHeight="1">
      <c r="A55" s="120" t="s">
        <v>212</v>
      </c>
      <c r="B55" s="120" t="s">
        <v>213</v>
      </c>
      <c r="C55" s="120" t="s">
        <v>25</v>
      </c>
      <c r="D55" s="120" t="s">
        <v>26</v>
      </c>
      <c r="E55" s="120"/>
      <c r="F55" s="101">
        <v>33</v>
      </c>
      <c r="H55" s="1182" t="s">
        <v>1611</v>
      </c>
      <c r="I55" s="1175"/>
      <c r="J55" s="1176">
        <v>500</v>
      </c>
      <c r="K55" s="1176">
        <v>500</v>
      </c>
      <c r="L55" s="1176">
        <v>200</v>
      </c>
      <c r="M55" s="1176">
        <v>300</v>
      </c>
      <c r="N55" s="1179" t="s">
        <v>34</v>
      </c>
      <c r="O55" s="1179" t="s">
        <v>34</v>
      </c>
      <c r="P55" s="1177">
        <v>100</v>
      </c>
      <c r="Q55" s="1177">
        <v>200</v>
      </c>
      <c r="R55" s="1177">
        <v>0</v>
      </c>
      <c r="S55" s="1179" t="s">
        <v>34</v>
      </c>
      <c r="T55" s="1179" t="s">
        <v>34</v>
      </c>
      <c r="U55" s="94"/>
    </row>
    <row r="56" spans="1:21" ht="12" customHeight="1">
      <c r="A56" s="120" t="s">
        <v>212</v>
      </c>
      <c r="B56" s="120" t="s">
        <v>213</v>
      </c>
      <c r="C56" s="120" t="s">
        <v>25</v>
      </c>
      <c r="D56" s="120" t="s">
        <v>26</v>
      </c>
      <c r="E56" s="120"/>
      <c r="F56" s="101">
        <v>34</v>
      </c>
      <c r="H56" s="1182" t="s">
        <v>1612</v>
      </c>
      <c r="I56" s="1175"/>
      <c r="J56" s="1176">
        <v>100</v>
      </c>
      <c r="K56" s="1176">
        <v>100</v>
      </c>
      <c r="L56" s="1176">
        <v>100</v>
      </c>
      <c r="M56" s="1176">
        <v>0</v>
      </c>
      <c r="N56" s="1179" t="s">
        <v>34</v>
      </c>
      <c r="O56" s="1179" t="s">
        <v>34</v>
      </c>
      <c r="P56" s="1177">
        <v>0</v>
      </c>
      <c r="Q56" s="1177">
        <v>0</v>
      </c>
      <c r="R56" s="1179" t="s">
        <v>34</v>
      </c>
      <c r="S56" s="1179" t="s">
        <v>34</v>
      </c>
      <c r="T56" s="1179" t="s">
        <v>34</v>
      </c>
      <c r="U56" s="94"/>
    </row>
    <row r="57" spans="1:21" ht="12" customHeight="1">
      <c r="A57" s="120" t="s">
        <v>212</v>
      </c>
      <c r="B57" s="120" t="s">
        <v>213</v>
      </c>
      <c r="C57" s="120" t="s">
        <v>25</v>
      </c>
      <c r="D57" s="120" t="s">
        <v>26</v>
      </c>
      <c r="E57" s="120"/>
      <c r="F57" s="101">
        <v>35</v>
      </c>
      <c r="H57" s="1182" t="s">
        <v>1613</v>
      </c>
      <c r="I57" s="1175" t="s">
        <v>1535</v>
      </c>
      <c r="J57" s="1176">
        <v>0</v>
      </c>
      <c r="K57" s="1176">
        <v>0</v>
      </c>
      <c r="L57" s="1176">
        <v>0</v>
      </c>
      <c r="M57" s="1180" t="s">
        <v>34</v>
      </c>
      <c r="N57" s="1179" t="s">
        <v>34</v>
      </c>
      <c r="O57" s="1179" t="s">
        <v>34</v>
      </c>
      <c r="P57" s="1179" t="s">
        <v>34</v>
      </c>
      <c r="Q57" s="1179" t="s">
        <v>34</v>
      </c>
      <c r="R57" s="1179" t="s">
        <v>34</v>
      </c>
      <c r="S57" s="1179" t="s">
        <v>34</v>
      </c>
      <c r="T57" s="1179" t="s">
        <v>34</v>
      </c>
      <c r="U57" s="94"/>
    </row>
    <row r="58" spans="1:21" ht="12" customHeight="1">
      <c r="A58" s="120" t="s">
        <v>212</v>
      </c>
      <c r="B58" s="120" t="s">
        <v>213</v>
      </c>
      <c r="C58" s="120" t="s">
        <v>25</v>
      </c>
      <c r="D58" s="120" t="s">
        <v>26</v>
      </c>
      <c r="E58" s="120"/>
      <c r="F58" s="101">
        <v>36</v>
      </c>
      <c r="H58" s="1182" t="s">
        <v>1614</v>
      </c>
      <c r="I58" s="1175" t="s">
        <v>1564</v>
      </c>
      <c r="J58" s="1176">
        <v>200</v>
      </c>
      <c r="K58" s="1176">
        <v>200</v>
      </c>
      <c r="L58" s="1176">
        <v>0</v>
      </c>
      <c r="M58" s="1176">
        <v>0</v>
      </c>
      <c r="N58" s="1179" t="s">
        <v>34</v>
      </c>
      <c r="O58" s="1179" t="s">
        <v>34</v>
      </c>
      <c r="P58" s="1179" t="s">
        <v>34</v>
      </c>
      <c r="Q58" s="1177">
        <v>0</v>
      </c>
      <c r="R58" s="1179" t="s">
        <v>34</v>
      </c>
      <c r="S58" s="1179" t="s">
        <v>34</v>
      </c>
      <c r="T58" s="1179" t="s">
        <v>34</v>
      </c>
      <c r="U58" s="94"/>
    </row>
    <row r="59" spans="1:21" ht="12" customHeight="1">
      <c r="A59" s="120" t="s">
        <v>212</v>
      </c>
      <c r="B59" s="120" t="s">
        <v>213</v>
      </c>
      <c r="C59" s="120" t="s">
        <v>25</v>
      </c>
      <c r="D59" s="120" t="s">
        <v>26</v>
      </c>
      <c r="E59" s="120"/>
      <c r="F59" s="101">
        <v>37</v>
      </c>
      <c r="H59" s="1182" t="s">
        <v>1616</v>
      </c>
      <c r="I59" s="1175"/>
      <c r="J59" s="1176">
        <v>87600</v>
      </c>
      <c r="K59" s="1176">
        <v>87000</v>
      </c>
      <c r="L59" s="1176">
        <v>40800</v>
      </c>
      <c r="M59" s="1176">
        <v>46100</v>
      </c>
      <c r="N59" s="1177">
        <v>6100</v>
      </c>
      <c r="O59" s="1177">
        <v>0</v>
      </c>
      <c r="P59" s="1177">
        <v>15000</v>
      </c>
      <c r="Q59" s="1177">
        <v>21300</v>
      </c>
      <c r="R59" s="1177">
        <v>3700</v>
      </c>
      <c r="S59" s="1177">
        <v>500</v>
      </c>
      <c r="T59" s="1177">
        <v>0</v>
      </c>
      <c r="U59" s="94"/>
    </row>
    <row r="60" spans="1:21" ht="12" customHeight="1">
      <c r="A60" s="120" t="s">
        <v>212</v>
      </c>
      <c r="B60" s="120" t="s">
        <v>213</v>
      </c>
      <c r="C60" s="120" t="s">
        <v>25</v>
      </c>
      <c r="D60" s="120" t="s">
        <v>26</v>
      </c>
      <c r="E60" s="120"/>
      <c r="F60" s="101">
        <v>38</v>
      </c>
      <c r="H60" s="1182" t="s">
        <v>1604</v>
      </c>
      <c r="I60" s="1175" t="s">
        <v>20</v>
      </c>
      <c r="J60" s="1176">
        <v>3000</v>
      </c>
      <c r="K60" s="1176">
        <v>3000</v>
      </c>
      <c r="L60" s="1176">
        <v>600</v>
      </c>
      <c r="M60" s="1176">
        <v>2300</v>
      </c>
      <c r="N60" s="1177">
        <v>700</v>
      </c>
      <c r="O60" s="1177">
        <v>0</v>
      </c>
      <c r="P60" s="1177">
        <v>600</v>
      </c>
      <c r="Q60" s="1177">
        <v>1000</v>
      </c>
      <c r="R60" s="1177">
        <v>100</v>
      </c>
      <c r="S60" s="1177">
        <v>100</v>
      </c>
      <c r="T60" s="1179" t="s">
        <v>34</v>
      </c>
      <c r="U60" s="94"/>
    </row>
    <row r="61" spans="1:21" ht="12" customHeight="1">
      <c r="A61" s="120" t="s">
        <v>212</v>
      </c>
      <c r="B61" s="120" t="s">
        <v>213</v>
      </c>
      <c r="C61" s="120" t="s">
        <v>25</v>
      </c>
      <c r="D61" s="120" t="s">
        <v>26</v>
      </c>
      <c r="E61" s="120"/>
      <c r="F61" s="101">
        <v>39</v>
      </c>
      <c r="H61" s="1182" t="s">
        <v>1605</v>
      </c>
      <c r="I61" s="1175"/>
      <c r="J61" s="1176">
        <v>7100</v>
      </c>
      <c r="K61" s="1176">
        <v>7000</v>
      </c>
      <c r="L61" s="1176">
        <v>1000</v>
      </c>
      <c r="M61" s="1176">
        <v>5900</v>
      </c>
      <c r="N61" s="1177">
        <v>1800</v>
      </c>
      <c r="O61" s="1179" t="s">
        <v>34</v>
      </c>
      <c r="P61" s="1177">
        <v>2000</v>
      </c>
      <c r="Q61" s="1177">
        <v>2000</v>
      </c>
      <c r="R61" s="1177">
        <v>200</v>
      </c>
      <c r="S61" s="1177">
        <v>100</v>
      </c>
      <c r="T61" s="1179" t="s">
        <v>34</v>
      </c>
      <c r="U61" s="94"/>
    </row>
    <row r="62" spans="1:21" ht="12" customHeight="1">
      <c r="A62" s="120" t="s">
        <v>212</v>
      </c>
      <c r="B62" s="120" t="s">
        <v>213</v>
      </c>
      <c r="C62" s="120" t="s">
        <v>25</v>
      </c>
      <c r="D62" s="120" t="s">
        <v>26</v>
      </c>
      <c r="E62" s="120"/>
      <c r="F62" s="101">
        <v>40</v>
      </c>
      <c r="H62" s="1182" t="s">
        <v>1606</v>
      </c>
      <c r="I62" s="1175"/>
      <c r="J62" s="1176">
        <v>13500</v>
      </c>
      <c r="K62" s="1176">
        <v>13500</v>
      </c>
      <c r="L62" s="1176">
        <v>3900</v>
      </c>
      <c r="M62" s="1176">
        <v>9600</v>
      </c>
      <c r="N62" s="1177">
        <v>1500</v>
      </c>
      <c r="O62" s="1177">
        <v>0</v>
      </c>
      <c r="P62" s="1177">
        <v>3200</v>
      </c>
      <c r="Q62" s="1177">
        <v>4600</v>
      </c>
      <c r="R62" s="1177">
        <v>300</v>
      </c>
      <c r="S62" s="1177">
        <v>0</v>
      </c>
      <c r="T62" s="1177">
        <v>0</v>
      </c>
      <c r="U62" s="94"/>
    </row>
    <row r="63" spans="1:21" ht="12" customHeight="1">
      <c r="A63" s="120" t="s">
        <v>212</v>
      </c>
      <c r="B63" s="120" t="s">
        <v>213</v>
      </c>
      <c r="C63" s="120" t="s">
        <v>25</v>
      </c>
      <c r="D63" s="120" t="s">
        <v>26</v>
      </c>
      <c r="E63" s="120"/>
      <c r="F63" s="101">
        <v>41</v>
      </c>
      <c r="H63" s="1182" t="s">
        <v>1607</v>
      </c>
      <c r="I63" s="1175"/>
      <c r="J63" s="1176">
        <v>15900</v>
      </c>
      <c r="K63" s="1176">
        <v>15700</v>
      </c>
      <c r="L63" s="1176">
        <v>6600</v>
      </c>
      <c r="M63" s="1176">
        <v>9100</v>
      </c>
      <c r="N63" s="1177">
        <v>1300</v>
      </c>
      <c r="O63" s="1177">
        <v>0</v>
      </c>
      <c r="P63" s="1177">
        <v>3200</v>
      </c>
      <c r="Q63" s="1177">
        <v>4200</v>
      </c>
      <c r="R63" s="1177">
        <v>400</v>
      </c>
      <c r="S63" s="1177">
        <v>200</v>
      </c>
      <c r="T63" s="1179" t="s">
        <v>34</v>
      </c>
      <c r="U63" s="94"/>
    </row>
    <row r="64" spans="1:21" ht="12" customHeight="1">
      <c r="A64" s="120" t="s">
        <v>212</v>
      </c>
      <c r="B64" s="120" t="s">
        <v>213</v>
      </c>
      <c r="C64" s="120" t="s">
        <v>25</v>
      </c>
      <c r="D64" s="120" t="s">
        <v>26</v>
      </c>
      <c r="E64" s="120"/>
      <c r="F64" s="101">
        <v>42</v>
      </c>
      <c r="H64" s="1182" t="s">
        <v>1608</v>
      </c>
      <c r="I64" s="1175"/>
      <c r="J64" s="1176">
        <v>15400</v>
      </c>
      <c r="K64" s="1176">
        <v>15300</v>
      </c>
      <c r="L64" s="1176">
        <v>7700</v>
      </c>
      <c r="M64" s="1176">
        <v>7600</v>
      </c>
      <c r="N64" s="1177">
        <v>600</v>
      </c>
      <c r="O64" s="1179" t="s">
        <v>34</v>
      </c>
      <c r="P64" s="1177">
        <v>2700</v>
      </c>
      <c r="Q64" s="1177">
        <v>3800</v>
      </c>
      <c r="R64" s="1177">
        <v>500</v>
      </c>
      <c r="S64" s="1177">
        <v>100</v>
      </c>
      <c r="T64" s="1179" t="s">
        <v>34</v>
      </c>
      <c r="U64" s="94"/>
    </row>
    <row r="65" spans="1:21" ht="12" customHeight="1">
      <c r="A65" s="120" t="s">
        <v>212</v>
      </c>
      <c r="B65" s="120" t="s">
        <v>213</v>
      </c>
      <c r="C65" s="120" t="s">
        <v>25</v>
      </c>
      <c r="D65" s="120" t="s">
        <v>26</v>
      </c>
      <c r="E65" s="120"/>
      <c r="F65" s="101">
        <v>43</v>
      </c>
      <c r="H65" s="1182" t="s">
        <v>1609</v>
      </c>
      <c r="I65" s="1175"/>
      <c r="J65" s="1176">
        <v>20400</v>
      </c>
      <c r="K65" s="1176">
        <v>20300</v>
      </c>
      <c r="L65" s="1176">
        <v>12000</v>
      </c>
      <c r="M65" s="1176">
        <v>8200</v>
      </c>
      <c r="N65" s="1177">
        <v>200</v>
      </c>
      <c r="O65" s="1179" t="s">
        <v>34</v>
      </c>
      <c r="P65" s="1177">
        <v>2400</v>
      </c>
      <c r="Q65" s="1177">
        <v>4100</v>
      </c>
      <c r="R65" s="1177">
        <v>1500</v>
      </c>
      <c r="S65" s="1177">
        <v>100</v>
      </c>
      <c r="T65" s="1177">
        <v>0</v>
      </c>
      <c r="U65" s="94"/>
    </row>
    <row r="66" spans="1:21" ht="12" customHeight="1">
      <c r="A66" s="120" t="s">
        <v>212</v>
      </c>
      <c r="B66" s="120" t="s">
        <v>213</v>
      </c>
      <c r="C66" s="120" t="s">
        <v>25</v>
      </c>
      <c r="D66" s="120" t="s">
        <v>26</v>
      </c>
      <c r="E66" s="120"/>
      <c r="F66" s="101">
        <v>44</v>
      </c>
      <c r="H66" s="1182" t="s">
        <v>1610</v>
      </c>
      <c r="I66" s="1175"/>
      <c r="J66" s="1176">
        <v>9200</v>
      </c>
      <c r="K66" s="1176">
        <v>9200</v>
      </c>
      <c r="L66" s="1176">
        <v>6500</v>
      </c>
      <c r="M66" s="1176">
        <v>2700</v>
      </c>
      <c r="N66" s="1177">
        <v>100</v>
      </c>
      <c r="O66" s="1179" t="s">
        <v>34</v>
      </c>
      <c r="P66" s="1177">
        <v>800</v>
      </c>
      <c r="Q66" s="1177">
        <v>1200</v>
      </c>
      <c r="R66" s="1177">
        <v>600</v>
      </c>
      <c r="S66" s="1179" t="s">
        <v>34</v>
      </c>
      <c r="T66" s="1179" t="s">
        <v>34</v>
      </c>
      <c r="U66" s="94"/>
    </row>
    <row r="67" spans="1:21" ht="12" customHeight="1">
      <c r="A67" s="120" t="s">
        <v>212</v>
      </c>
      <c r="B67" s="120" t="s">
        <v>213</v>
      </c>
      <c r="C67" s="120" t="s">
        <v>25</v>
      </c>
      <c r="D67" s="120" t="s">
        <v>26</v>
      </c>
      <c r="E67" s="120"/>
      <c r="F67" s="101">
        <v>45</v>
      </c>
      <c r="H67" s="1182" t="s">
        <v>1611</v>
      </c>
      <c r="I67" s="1175"/>
      <c r="J67" s="1176">
        <v>2500</v>
      </c>
      <c r="K67" s="1176">
        <v>2500</v>
      </c>
      <c r="L67" s="1176">
        <v>2000</v>
      </c>
      <c r="M67" s="1176">
        <v>500</v>
      </c>
      <c r="N67" s="1179" t="s">
        <v>34</v>
      </c>
      <c r="O67" s="1179" t="s">
        <v>34</v>
      </c>
      <c r="P67" s="1177">
        <v>100</v>
      </c>
      <c r="Q67" s="1177">
        <v>300</v>
      </c>
      <c r="R67" s="1177">
        <v>100</v>
      </c>
      <c r="S67" s="1177">
        <v>0</v>
      </c>
      <c r="T67" s="1179" t="s">
        <v>34</v>
      </c>
      <c r="U67" s="94"/>
    </row>
    <row r="68" spans="1:21" ht="12" customHeight="1">
      <c r="A68" s="120" t="s">
        <v>212</v>
      </c>
      <c r="B68" s="120" t="s">
        <v>213</v>
      </c>
      <c r="C68" s="120" t="s">
        <v>25</v>
      </c>
      <c r="D68" s="120" t="s">
        <v>26</v>
      </c>
      <c r="E68" s="120"/>
      <c r="F68" s="101">
        <v>46</v>
      </c>
      <c r="H68" s="1182" t="s">
        <v>1612</v>
      </c>
      <c r="I68" s="1175"/>
      <c r="J68" s="1176">
        <v>200</v>
      </c>
      <c r="K68" s="1176">
        <v>200</v>
      </c>
      <c r="L68" s="1176">
        <v>100</v>
      </c>
      <c r="M68" s="1176">
        <v>100</v>
      </c>
      <c r="N68" s="1179" t="s">
        <v>34</v>
      </c>
      <c r="O68" s="1179" t="s">
        <v>34</v>
      </c>
      <c r="P68" s="1179" t="s">
        <v>34</v>
      </c>
      <c r="Q68" s="1177">
        <v>100</v>
      </c>
      <c r="R68" s="1177">
        <v>0</v>
      </c>
      <c r="S68" s="1179" t="s">
        <v>34</v>
      </c>
      <c r="T68" s="1179" t="s">
        <v>34</v>
      </c>
      <c r="U68" s="94"/>
    </row>
    <row r="69" spans="1:21" ht="12" customHeight="1">
      <c r="A69" s="120" t="s">
        <v>212</v>
      </c>
      <c r="B69" s="120" t="s">
        <v>213</v>
      </c>
      <c r="C69" s="120" t="s">
        <v>25</v>
      </c>
      <c r="D69" s="120" t="s">
        <v>26</v>
      </c>
      <c r="E69" s="120"/>
      <c r="F69" s="101">
        <v>47</v>
      </c>
      <c r="H69" s="1182" t="s">
        <v>1613</v>
      </c>
      <c r="I69" s="1175" t="s">
        <v>1535</v>
      </c>
      <c r="J69" s="1176">
        <v>200</v>
      </c>
      <c r="K69" s="1176">
        <v>200</v>
      </c>
      <c r="L69" s="1176">
        <v>100</v>
      </c>
      <c r="M69" s="1176">
        <v>100</v>
      </c>
      <c r="N69" s="1179" t="s">
        <v>34</v>
      </c>
      <c r="O69" s="1179" t="s">
        <v>34</v>
      </c>
      <c r="P69" s="1179" t="s">
        <v>34</v>
      </c>
      <c r="Q69" s="1177">
        <v>100</v>
      </c>
      <c r="R69" s="1179" t="s">
        <v>34</v>
      </c>
      <c r="S69" s="1179" t="s">
        <v>34</v>
      </c>
      <c r="T69" s="1179" t="s">
        <v>34</v>
      </c>
      <c r="U69" s="94"/>
    </row>
    <row r="70" spans="1:21" ht="12" customHeight="1">
      <c r="A70" s="120" t="s">
        <v>212</v>
      </c>
      <c r="B70" s="120" t="s">
        <v>213</v>
      </c>
      <c r="C70" s="120" t="s">
        <v>25</v>
      </c>
      <c r="D70" s="120" t="s">
        <v>26</v>
      </c>
      <c r="E70" s="120"/>
      <c r="F70" s="101">
        <v>48</v>
      </c>
      <c r="H70" s="1182" t="s">
        <v>1614</v>
      </c>
      <c r="I70" s="1175" t="s">
        <v>1564</v>
      </c>
      <c r="J70" s="1176">
        <v>200</v>
      </c>
      <c r="K70" s="1176">
        <v>200</v>
      </c>
      <c r="L70" s="1180" t="s">
        <v>34</v>
      </c>
      <c r="M70" s="1176">
        <v>0</v>
      </c>
      <c r="N70" s="1179" t="s">
        <v>34</v>
      </c>
      <c r="O70" s="1179" t="s">
        <v>34</v>
      </c>
      <c r="P70" s="1179" t="s">
        <v>34</v>
      </c>
      <c r="Q70" s="1177">
        <v>0</v>
      </c>
      <c r="R70" s="1179" t="s">
        <v>34</v>
      </c>
      <c r="S70" s="1179" t="s">
        <v>34</v>
      </c>
      <c r="T70" s="1179" t="s">
        <v>34</v>
      </c>
      <c r="U70" s="94"/>
    </row>
    <row r="71" spans="1:21" ht="12" customHeight="1">
      <c r="A71" s="120" t="s">
        <v>212</v>
      </c>
      <c r="B71" s="120" t="s">
        <v>213</v>
      </c>
      <c r="C71" s="120" t="s">
        <v>25</v>
      </c>
      <c r="D71" s="120" t="s">
        <v>26</v>
      </c>
      <c r="E71" s="120"/>
      <c r="F71" s="101">
        <v>49</v>
      </c>
      <c r="H71" s="1182" t="s">
        <v>1617</v>
      </c>
      <c r="I71" s="1175"/>
      <c r="J71" s="1176">
        <v>120300</v>
      </c>
      <c r="K71" s="1176">
        <v>120000</v>
      </c>
      <c r="L71" s="1176">
        <v>82200</v>
      </c>
      <c r="M71" s="1176">
        <v>37600</v>
      </c>
      <c r="N71" s="1177">
        <v>6000</v>
      </c>
      <c r="O71" s="1177">
        <v>100</v>
      </c>
      <c r="P71" s="1177">
        <v>12400</v>
      </c>
      <c r="Q71" s="1177">
        <v>15700</v>
      </c>
      <c r="R71" s="1177">
        <v>3400</v>
      </c>
      <c r="S71" s="1177">
        <v>300</v>
      </c>
      <c r="T71" s="1179" t="s">
        <v>34</v>
      </c>
      <c r="U71" s="94"/>
    </row>
    <row r="72" spans="1:21" ht="12" customHeight="1">
      <c r="A72" s="120" t="s">
        <v>212</v>
      </c>
      <c r="B72" s="120" t="s">
        <v>213</v>
      </c>
      <c r="C72" s="120" t="s">
        <v>25</v>
      </c>
      <c r="D72" s="120" t="s">
        <v>26</v>
      </c>
      <c r="E72" s="120"/>
      <c r="F72" s="101">
        <v>50</v>
      </c>
      <c r="H72" s="1182" t="s">
        <v>1604</v>
      </c>
      <c r="I72" s="1175" t="s">
        <v>20</v>
      </c>
      <c r="J72" s="1176">
        <v>3300</v>
      </c>
      <c r="K72" s="1176">
        <v>3300</v>
      </c>
      <c r="L72" s="1176">
        <v>1200</v>
      </c>
      <c r="M72" s="1176">
        <v>2000</v>
      </c>
      <c r="N72" s="1177">
        <v>500</v>
      </c>
      <c r="O72" s="1177">
        <v>0</v>
      </c>
      <c r="P72" s="1177">
        <v>600</v>
      </c>
      <c r="Q72" s="1177">
        <v>900</v>
      </c>
      <c r="R72" s="1177">
        <v>0</v>
      </c>
      <c r="S72" s="1179" t="s">
        <v>34</v>
      </c>
      <c r="T72" s="1179" t="s">
        <v>34</v>
      </c>
      <c r="U72" s="94"/>
    </row>
    <row r="73" spans="1:21" ht="12" customHeight="1">
      <c r="A73" s="120" t="s">
        <v>212</v>
      </c>
      <c r="B73" s="120" t="s">
        <v>213</v>
      </c>
      <c r="C73" s="120" t="s">
        <v>25</v>
      </c>
      <c r="D73" s="120" t="s">
        <v>26</v>
      </c>
      <c r="E73" s="120"/>
      <c r="F73" s="101">
        <v>51</v>
      </c>
      <c r="H73" s="1182" t="s">
        <v>1605</v>
      </c>
      <c r="I73" s="1175"/>
      <c r="J73" s="1176">
        <v>8500</v>
      </c>
      <c r="K73" s="1176">
        <v>8500</v>
      </c>
      <c r="L73" s="1176">
        <v>3700</v>
      </c>
      <c r="M73" s="1176">
        <v>4800</v>
      </c>
      <c r="N73" s="1177">
        <v>1200</v>
      </c>
      <c r="O73" s="1177">
        <v>0</v>
      </c>
      <c r="P73" s="1177">
        <v>1500</v>
      </c>
      <c r="Q73" s="1177">
        <v>2000</v>
      </c>
      <c r="R73" s="1177">
        <v>100</v>
      </c>
      <c r="S73" s="1177">
        <v>0</v>
      </c>
      <c r="T73" s="1179" t="s">
        <v>34</v>
      </c>
      <c r="U73" s="94"/>
    </row>
    <row r="74" spans="1:21" ht="12" customHeight="1">
      <c r="A74" s="120" t="s">
        <v>212</v>
      </c>
      <c r="B74" s="120" t="s">
        <v>213</v>
      </c>
      <c r="C74" s="120" t="s">
        <v>25</v>
      </c>
      <c r="D74" s="120" t="s">
        <v>26</v>
      </c>
      <c r="E74" s="120"/>
      <c r="F74" s="101">
        <v>52</v>
      </c>
      <c r="H74" s="1182" t="s">
        <v>1606</v>
      </c>
      <c r="I74" s="1175"/>
      <c r="J74" s="1176">
        <v>13800</v>
      </c>
      <c r="K74" s="1176">
        <v>13700</v>
      </c>
      <c r="L74" s="1176">
        <v>7200</v>
      </c>
      <c r="M74" s="1176">
        <v>6600</v>
      </c>
      <c r="N74" s="1177">
        <v>1500</v>
      </c>
      <c r="O74" s="1179" t="s">
        <v>34</v>
      </c>
      <c r="P74" s="1177">
        <v>2600</v>
      </c>
      <c r="Q74" s="1177">
        <v>2300</v>
      </c>
      <c r="R74" s="1177">
        <v>200</v>
      </c>
      <c r="S74" s="1177">
        <v>0</v>
      </c>
      <c r="T74" s="1179" t="s">
        <v>34</v>
      </c>
      <c r="U74" s="94"/>
    </row>
    <row r="75" spans="1:21" ht="12" customHeight="1">
      <c r="A75" s="120" t="s">
        <v>212</v>
      </c>
      <c r="B75" s="120" t="s">
        <v>213</v>
      </c>
      <c r="C75" s="120" t="s">
        <v>25</v>
      </c>
      <c r="D75" s="120" t="s">
        <v>26</v>
      </c>
      <c r="E75" s="120"/>
      <c r="F75" s="101">
        <v>53</v>
      </c>
      <c r="H75" s="1182" t="s">
        <v>1607</v>
      </c>
      <c r="I75" s="1175"/>
      <c r="J75" s="1176">
        <v>16100</v>
      </c>
      <c r="K75" s="1176">
        <v>16100</v>
      </c>
      <c r="L75" s="1176">
        <v>9900</v>
      </c>
      <c r="M75" s="1176">
        <v>6100</v>
      </c>
      <c r="N75" s="1177">
        <v>1500</v>
      </c>
      <c r="O75" s="1177">
        <v>0</v>
      </c>
      <c r="P75" s="1177">
        <v>2500</v>
      </c>
      <c r="Q75" s="1177">
        <v>2000</v>
      </c>
      <c r="R75" s="1177">
        <v>100</v>
      </c>
      <c r="S75" s="1177">
        <v>100</v>
      </c>
      <c r="T75" s="1179" t="s">
        <v>34</v>
      </c>
      <c r="U75" s="94"/>
    </row>
    <row r="76" spans="1:21" ht="12" customHeight="1">
      <c r="A76" s="120" t="s">
        <v>212</v>
      </c>
      <c r="B76" s="120" t="s">
        <v>213</v>
      </c>
      <c r="C76" s="120" t="s">
        <v>25</v>
      </c>
      <c r="D76" s="120" t="s">
        <v>26</v>
      </c>
      <c r="E76" s="120"/>
      <c r="F76" s="101">
        <v>54</v>
      </c>
      <c r="H76" s="1182" t="s">
        <v>1608</v>
      </c>
      <c r="I76" s="1175"/>
      <c r="J76" s="1176">
        <v>17400</v>
      </c>
      <c r="K76" s="1176">
        <v>17400</v>
      </c>
      <c r="L76" s="1176">
        <v>12400</v>
      </c>
      <c r="M76" s="1176">
        <v>4900</v>
      </c>
      <c r="N76" s="1177">
        <v>600</v>
      </c>
      <c r="O76" s="1177">
        <v>0</v>
      </c>
      <c r="P76" s="1177">
        <v>1700</v>
      </c>
      <c r="Q76" s="1177">
        <v>2400</v>
      </c>
      <c r="R76" s="1177">
        <v>200</v>
      </c>
      <c r="S76" s="1177">
        <v>0</v>
      </c>
      <c r="T76" s="1179" t="s">
        <v>34</v>
      </c>
      <c r="U76" s="94"/>
    </row>
    <row r="77" spans="1:21" ht="12" customHeight="1">
      <c r="A77" s="120" t="s">
        <v>212</v>
      </c>
      <c r="B77" s="120" t="s">
        <v>213</v>
      </c>
      <c r="C77" s="120" t="s">
        <v>25</v>
      </c>
      <c r="D77" s="120" t="s">
        <v>26</v>
      </c>
      <c r="E77" s="120"/>
      <c r="F77" s="101">
        <v>55</v>
      </c>
      <c r="H77" s="1182" t="s">
        <v>1609</v>
      </c>
      <c r="I77" s="1175"/>
      <c r="J77" s="1176">
        <v>28300</v>
      </c>
      <c r="K77" s="1176">
        <v>28300</v>
      </c>
      <c r="L77" s="1176">
        <v>20700</v>
      </c>
      <c r="M77" s="1176">
        <v>7600</v>
      </c>
      <c r="N77" s="1177">
        <v>700</v>
      </c>
      <c r="O77" s="1177">
        <v>0</v>
      </c>
      <c r="P77" s="1177">
        <v>2200</v>
      </c>
      <c r="Q77" s="1177">
        <v>3600</v>
      </c>
      <c r="R77" s="1177">
        <v>1100</v>
      </c>
      <c r="S77" s="1177">
        <v>0</v>
      </c>
      <c r="T77" s="1179" t="s">
        <v>34</v>
      </c>
      <c r="U77" s="94"/>
    </row>
    <row r="78" spans="1:21" ht="12" customHeight="1">
      <c r="A78" s="120" t="s">
        <v>212</v>
      </c>
      <c r="B78" s="120" t="s">
        <v>213</v>
      </c>
      <c r="C78" s="120" t="s">
        <v>25</v>
      </c>
      <c r="D78" s="120" t="s">
        <v>26</v>
      </c>
      <c r="E78" s="120"/>
      <c r="F78" s="101">
        <v>56</v>
      </c>
      <c r="H78" s="1182" t="s">
        <v>1610</v>
      </c>
      <c r="I78" s="1175"/>
      <c r="J78" s="1176">
        <v>21700</v>
      </c>
      <c r="K78" s="1176">
        <v>21600</v>
      </c>
      <c r="L78" s="1176">
        <v>17700</v>
      </c>
      <c r="M78" s="1176">
        <v>4000</v>
      </c>
      <c r="N78" s="1177">
        <v>100</v>
      </c>
      <c r="O78" s="1179" t="s">
        <v>34</v>
      </c>
      <c r="P78" s="1177">
        <v>1100</v>
      </c>
      <c r="Q78" s="1177">
        <v>1700</v>
      </c>
      <c r="R78" s="1177">
        <v>1100</v>
      </c>
      <c r="S78" s="1177">
        <v>0</v>
      </c>
      <c r="T78" s="1179" t="s">
        <v>34</v>
      </c>
      <c r="U78" s="94"/>
    </row>
    <row r="79" spans="1:21" ht="12" customHeight="1">
      <c r="A79" s="120" t="s">
        <v>212</v>
      </c>
      <c r="B79" s="120" t="s">
        <v>213</v>
      </c>
      <c r="C79" s="120" t="s">
        <v>25</v>
      </c>
      <c r="D79" s="120" t="s">
        <v>26</v>
      </c>
      <c r="E79" s="120"/>
      <c r="F79" s="101">
        <v>57</v>
      </c>
      <c r="H79" s="1182" t="s">
        <v>1611</v>
      </c>
      <c r="I79" s="1175"/>
      <c r="J79" s="1176">
        <v>9300</v>
      </c>
      <c r="K79" s="1176">
        <v>9300</v>
      </c>
      <c r="L79" s="1176">
        <v>7900</v>
      </c>
      <c r="M79" s="1176">
        <v>1400</v>
      </c>
      <c r="N79" s="1177">
        <v>0</v>
      </c>
      <c r="O79" s="1179" t="s">
        <v>34</v>
      </c>
      <c r="P79" s="1177">
        <v>200</v>
      </c>
      <c r="Q79" s="1177">
        <v>800</v>
      </c>
      <c r="R79" s="1177">
        <v>400</v>
      </c>
      <c r="S79" s="1177">
        <v>0</v>
      </c>
      <c r="T79" s="1179" t="s">
        <v>34</v>
      </c>
      <c r="U79" s="94"/>
    </row>
    <row r="80" spans="1:21" ht="12" customHeight="1">
      <c r="A80" s="120" t="s">
        <v>212</v>
      </c>
      <c r="B80" s="120" t="s">
        <v>213</v>
      </c>
      <c r="C80" s="120" t="s">
        <v>25</v>
      </c>
      <c r="D80" s="120" t="s">
        <v>26</v>
      </c>
      <c r="E80" s="120"/>
      <c r="F80" s="101">
        <v>58</v>
      </c>
      <c r="H80" s="1182" t="s">
        <v>1612</v>
      </c>
      <c r="I80" s="1175"/>
      <c r="J80" s="1176">
        <v>1100</v>
      </c>
      <c r="K80" s="1176">
        <v>1100</v>
      </c>
      <c r="L80" s="1176">
        <v>1000</v>
      </c>
      <c r="M80" s="1176">
        <v>100</v>
      </c>
      <c r="N80" s="1179" t="s">
        <v>34</v>
      </c>
      <c r="O80" s="1179" t="s">
        <v>34</v>
      </c>
      <c r="P80" s="1177">
        <v>0</v>
      </c>
      <c r="Q80" s="1177">
        <v>100</v>
      </c>
      <c r="R80" s="1179" t="s">
        <v>34</v>
      </c>
      <c r="S80" s="1177">
        <v>0</v>
      </c>
      <c r="T80" s="1179" t="s">
        <v>34</v>
      </c>
      <c r="U80" s="94"/>
    </row>
    <row r="81" spans="1:21" ht="12" customHeight="1">
      <c r="A81" s="120" t="s">
        <v>212</v>
      </c>
      <c r="B81" s="120" t="s">
        <v>213</v>
      </c>
      <c r="C81" s="120" t="s">
        <v>25</v>
      </c>
      <c r="D81" s="120" t="s">
        <v>26</v>
      </c>
      <c r="E81" s="120"/>
      <c r="F81" s="101">
        <v>59</v>
      </c>
      <c r="H81" s="1182" t="s">
        <v>1613</v>
      </c>
      <c r="I81" s="1175" t="s">
        <v>1535</v>
      </c>
      <c r="J81" s="1176">
        <v>600</v>
      </c>
      <c r="K81" s="1176">
        <v>600</v>
      </c>
      <c r="L81" s="1176">
        <v>500</v>
      </c>
      <c r="M81" s="1176">
        <v>100</v>
      </c>
      <c r="N81" s="1179" t="s">
        <v>34</v>
      </c>
      <c r="O81" s="1179" t="s">
        <v>34</v>
      </c>
      <c r="P81" s="1177">
        <v>0</v>
      </c>
      <c r="Q81" s="1177">
        <v>0</v>
      </c>
      <c r="R81" s="1177">
        <v>0</v>
      </c>
      <c r="S81" s="1179" t="s">
        <v>34</v>
      </c>
      <c r="T81" s="1179" t="s">
        <v>34</v>
      </c>
      <c r="U81" s="94"/>
    </row>
    <row r="82" spans="1:21" ht="12" customHeight="1">
      <c r="A82" s="120" t="s">
        <v>212</v>
      </c>
      <c r="B82" s="120" t="s">
        <v>213</v>
      </c>
      <c r="C82" s="120" t="s">
        <v>25</v>
      </c>
      <c r="D82" s="120" t="s">
        <v>26</v>
      </c>
      <c r="E82" s="120"/>
      <c r="F82" s="101">
        <v>60</v>
      </c>
      <c r="H82" s="1182" t="s">
        <v>1614</v>
      </c>
      <c r="I82" s="1175" t="s">
        <v>1564</v>
      </c>
      <c r="J82" s="1176">
        <v>300</v>
      </c>
      <c r="K82" s="1176">
        <v>300</v>
      </c>
      <c r="L82" s="1176">
        <v>0</v>
      </c>
      <c r="M82" s="1176">
        <v>0</v>
      </c>
      <c r="N82" s="1177">
        <v>0</v>
      </c>
      <c r="O82" s="1179" t="s">
        <v>34</v>
      </c>
      <c r="P82" s="1177">
        <v>0</v>
      </c>
      <c r="Q82" s="1179" t="s">
        <v>34</v>
      </c>
      <c r="R82" s="1179" t="s">
        <v>34</v>
      </c>
      <c r="S82" s="1179" t="s">
        <v>34</v>
      </c>
      <c r="T82" s="1179" t="s">
        <v>34</v>
      </c>
      <c r="U82" s="94"/>
    </row>
    <row r="83" spans="1:21" ht="12" customHeight="1">
      <c r="A83" s="120" t="s">
        <v>212</v>
      </c>
      <c r="B83" s="120" t="s">
        <v>213</v>
      </c>
      <c r="C83" s="120" t="s">
        <v>25</v>
      </c>
      <c r="D83" s="120" t="s">
        <v>26</v>
      </c>
      <c r="E83" s="120"/>
      <c r="F83" s="101">
        <v>61</v>
      </c>
      <c r="H83" s="1182" t="s">
        <v>1618</v>
      </c>
      <c r="I83" s="1175"/>
      <c r="J83" s="1176">
        <v>164600</v>
      </c>
      <c r="K83" s="1176">
        <v>164200</v>
      </c>
      <c r="L83" s="1176">
        <v>130100</v>
      </c>
      <c r="M83" s="1176">
        <v>34000</v>
      </c>
      <c r="N83" s="1177">
        <v>7800</v>
      </c>
      <c r="O83" s="1177">
        <v>0</v>
      </c>
      <c r="P83" s="1177">
        <v>13400</v>
      </c>
      <c r="Q83" s="1177">
        <v>11300</v>
      </c>
      <c r="R83" s="1177">
        <v>1500</v>
      </c>
      <c r="S83" s="1177">
        <v>100</v>
      </c>
      <c r="T83" s="1177">
        <v>200</v>
      </c>
      <c r="U83" s="94"/>
    </row>
    <row r="84" spans="1:21" ht="12" customHeight="1">
      <c r="A84" s="120" t="s">
        <v>212</v>
      </c>
      <c r="B84" s="120" t="s">
        <v>213</v>
      </c>
      <c r="C84" s="120" t="s">
        <v>25</v>
      </c>
      <c r="D84" s="120" t="s">
        <v>26</v>
      </c>
      <c r="E84" s="120"/>
      <c r="F84" s="101">
        <v>62</v>
      </c>
      <c r="H84" s="1182" t="s">
        <v>1604</v>
      </c>
      <c r="I84" s="1175" t="s">
        <v>20</v>
      </c>
      <c r="J84" s="1176">
        <v>9000</v>
      </c>
      <c r="K84" s="1176">
        <v>9000</v>
      </c>
      <c r="L84" s="1176">
        <v>5300</v>
      </c>
      <c r="M84" s="1176">
        <v>3600</v>
      </c>
      <c r="N84" s="1177">
        <v>1300</v>
      </c>
      <c r="O84" s="1179" t="s">
        <v>34</v>
      </c>
      <c r="P84" s="1177">
        <v>1400</v>
      </c>
      <c r="Q84" s="1177">
        <v>900</v>
      </c>
      <c r="R84" s="1179" t="s">
        <v>34</v>
      </c>
      <c r="S84" s="1179" t="s">
        <v>34</v>
      </c>
      <c r="T84" s="1179" t="s">
        <v>34</v>
      </c>
      <c r="U84" s="94"/>
    </row>
    <row r="85" spans="1:21" ht="12" customHeight="1">
      <c r="A85" s="120" t="s">
        <v>212</v>
      </c>
      <c r="B85" s="120" t="s">
        <v>213</v>
      </c>
      <c r="C85" s="120" t="s">
        <v>25</v>
      </c>
      <c r="D85" s="120" t="s">
        <v>26</v>
      </c>
      <c r="E85" s="120"/>
      <c r="F85" s="101">
        <v>63</v>
      </c>
      <c r="H85" s="1182" t="s">
        <v>1605</v>
      </c>
      <c r="I85" s="1175"/>
      <c r="J85" s="1176">
        <v>20600</v>
      </c>
      <c r="K85" s="1176">
        <v>20600</v>
      </c>
      <c r="L85" s="1176">
        <v>12500</v>
      </c>
      <c r="M85" s="1176">
        <v>8100</v>
      </c>
      <c r="N85" s="1177">
        <v>2400</v>
      </c>
      <c r="O85" s="1177">
        <v>0</v>
      </c>
      <c r="P85" s="1177">
        <v>3200</v>
      </c>
      <c r="Q85" s="1177">
        <v>2500</v>
      </c>
      <c r="R85" s="1177">
        <v>0</v>
      </c>
      <c r="S85" s="1179" t="s">
        <v>34</v>
      </c>
      <c r="T85" s="1179" t="s">
        <v>34</v>
      </c>
      <c r="U85" s="94"/>
    </row>
    <row r="86" spans="1:21" ht="12" customHeight="1">
      <c r="A86" s="120" t="s">
        <v>212</v>
      </c>
      <c r="B86" s="120" t="s">
        <v>213</v>
      </c>
      <c r="C86" s="120" t="s">
        <v>25</v>
      </c>
      <c r="D86" s="120" t="s">
        <v>26</v>
      </c>
      <c r="E86" s="120"/>
      <c r="F86" s="101">
        <v>64</v>
      </c>
      <c r="H86" s="1182" t="s">
        <v>1606</v>
      </c>
      <c r="I86" s="1175"/>
      <c r="J86" s="1176">
        <v>25700</v>
      </c>
      <c r="K86" s="1176">
        <v>25700</v>
      </c>
      <c r="L86" s="1176">
        <v>18700</v>
      </c>
      <c r="M86" s="1176">
        <v>7100</v>
      </c>
      <c r="N86" s="1177">
        <v>1800</v>
      </c>
      <c r="O86" s="1179" t="s">
        <v>34</v>
      </c>
      <c r="P86" s="1177">
        <v>3000</v>
      </c>
      <c r="Q86" s="1177">
        <v>2100</v>
      </c>
      <c r="R86" s="1177">
        <v>100</v>
      </c>
      <c r="S86" s="1179" t="s">
        <v>34</v>
      </c>
      <c r="T86" s="1177">
        <v>0</v>
      </c>
      <c r="U86" s="94"/>
    </row>
    <row r="87" spans="1:21" ht="12" customHeight="1">
      <c r="A87" s="120" t="s">
        <v>212</v>
      </c>
      <c r="B87" s="120" t="s">
        <v>213</v>
      </c>
      <c r="C87" s="120" t="s">
        <v>25</v>
      </c>
      <c r="D87" s="120" t="s">
        <v>26</v>
      </c>
      <c r="E87" s="120"/>
      <c r="F87" s="101">
        <v>65</v>
      </c>
      <c r="H87" s="1182" t="s">
        <v>1607</v>
      </c>
      <c r="I87" s="1175"/>
      <c r="J87" s="1176">
        <v>26300</v>
      </c>
      <c r="K87" s="1176">
        <v>26300</v>
      </c>
      <c r="L87" s="1176">
        <v>20900</v>
      </c>
      <c r="M87" s="1176">
        <v>5300</v>
      </c>
      <c r="N87" s="1177">
        <v>1100</v>
      </c>
      <c r="O87" s="1177">
        <v>0</v>
      </c>
      <c r="P87" s="1177">
        <v>2200</v>
      </c>
      <c r="Q87" s="1177">
        <v>1700</v>
      </c>
      <c r="R87" s="1177">
        <v>200</v>
      </c>
      <c r="S87" s="1179" t="s">
        <v>34</v>
      </c>
      <c r="T87" s="1177">
        <v>100</v>
      </c>
      <c r="U87" s="94"/>
    </row>
    <row r="88" spans="1:21" ht="12" customHeight="1">
      <c r="A88" s="120" t="s">
        <v>212</v>
      </c>
      <c r="B88" s="120" t="s">
        <v>213</v>
      </c>
      <c r="C88" s="120" t="s">
        <v>25</v>
      </c>
      <c r="D88" s="120" t="s">
        <v>26</v>
      </c>
      <c r="E88" s="120"/>
      <c r="F88" s="101">
        <v>66</v>
      </c>
      <c r="H88" s="1182" t="s">
        <v>1608</v>
      </c>
      <c r="I88" s="1175"/>
      <c r="J88" s="1176">
        <v>20100</v>
      </c>
      <c r="K88" s="1176">
        <v>20100</v>
      </c>
      <c r="L88" s="1176">
        <v>17200</v>
      </c>
      <c r="M88" s="1176">
        <v>2900</v>
      </c>
      <c r="N88" s="1177">
        <v>400</v>
      </c>
      <c r="O88" s="1179" t="s">
        <v>34</v>
      </c>
      <c r="P88" s="1177">
        <v>1400</v>
      </c>
      <c r="Q88" s="1177">
        <v>1000</v>
      </c>
      <c r="R88" s="1177">
        <v>100</v>
      </c>
      <c r="S88" s="1177">
        <v>0</v>
      </c>
      <c r="T88" s="1177">
        <v>0</v>
      </c>
      <c r="U88" s="94"/>
    </row>
    <row r="89" spans="1:21" ht="12" customHeight="1">
      <c r="A89" s="120" t="s">
        <v>212</v>
      </c>
      <c r="B89" s="120" t="s">
        <v>213</v>
      </c>
      <c r="C89" s="120" t="s">
        <v>25</v>
      </c>
      <c r="D89" s="120" t="s">
        <v>26</v>
      </c>
      <c r="E89" s="120"/>
      <c r="F89" s="101">
        <v>67</v>
      </c>
      <c r="H89" s="1182" t="s">
        <v>1609</v>
      </c>
      <c r="I89" s="1175"/>
      <c r="J89" s="1176">
        <v>28300</v>
      </c>
      <c r="K89" s="1176">
        <v>28300</v>
      </c>
      <c r="L89" s="1176">
        <v>24900</v>
      </c>
      <c r="M89" s="1176">
        <v>3400</v>
      </c>
      <c r="N89" s="1177">
        <v>400</v>
      </c>
      <c r="O89" s="1179" t="s">
        <v>34</v>
      </c>
      <c r="P89" s="1177">
        <v>1000</v>
      </c>
      <c r="Q89" s="1177">
        <v>1600</v>
      </c>
      <c r="R89" s="1177">
        <v>300</v>
      </c>
      <c r="S89" s="1177">
        <v>0</v>
      </c>
      <c r="T89" s="1177">
        <v>0</v>
      </c>
      <c r="U89" s="94"/>
    </row>
    <row r="90" spans="1:21" ht="12" customHeight="1">
      <c r="A90" s="120" t="s">
        <v>212</v>
      </c>
      <c r="B90" s="120" t="s">
        <v>213</v>
      </c>
      <c r="C90" s="120" t="s">
        <v>25</v>
      </c>
      <c r="D90" s="120" t="s">
        <v>26</v>
      </c>
      <c r="E90" s="120"/>
      <c r="F90" s="101">
        <v>68</v>
      </c>
      <c r="H90" s="1182" t="s">
        <v>1610</v>
      </c>
      <c r="I90" s="1175"/>
      <c r="J90" s="1176">
        <v>22100</v>
      </c>
      <c r="K90" s="1176">
        <v>22000</v>
      </c>
      <c r="L90" s="1176">
        <v>19200</v>
      </c>
      <c r="M90" s="1176">
        <v>2800</v>
      </c>
      <c r="N90" s="1177">
        <v>200</v>
      </c>
      <c r="O90" s="1179" t="s">
        <v>34</v>
      </c>
      <c r="P90" s="1177">
        <v>900</v>
      </c>
      <c r="Q90" s="1177">
        <v>1100</v>
      </c>
      <c r="R90" s="1177">
        <v>600</v>
      </c>
      <c r="S90" s="1177">
        <v>100</v>
      </c>
      <c r="T90" s="1179" t="s">
        <v>34</v>
      </c>
      <c r="U90" s="94"/>
    </row>
    <row r="91" spans="1:21" ht="12" customHeight="1">
      <c r="A91" s="120" t="s">
        <v>212</v>
      </c>
      <c r="B91" s="120" t="s">
        <v>213</v>
      </c>
      <c r="C91" s="120" t="s">
        <v>25</v>
      </c>
      <c r="D91" s="120" t="s">
        <v>26</v>
      </c>
      <c r="E91" s="120"/>
      <c r="F91" s="101">
        <v>69</v>
      </c>
      <c r="H91" s="1182" t="s">
        <v>1611</v>
      </c>
      <c r="I91" s="1175"/>
      <c r="J91" s="1176">
        <v>9300</v>
      </c>
      <c r="K91" s="1176">
        <v>9200</v>
      </c>
      <c r="L91" s="1176">
        <v>8700</v>
      </c>
      <c r="M91" s="1176">
        <v>500</v>
      </c>
      <c r="N91" s="1179" t="s">
        <v>34</v>
      </c>
      <c r="O91" s="1179" t="s">
        <v>34</v>
      </c>
      <c r="P91" s="1177">
        <v>200</v>
      </c>
      <c r="Q91" s="1177">
        <v>200</v>
      </c>
      <c r="R91" s="1177">
        <v>100</v>
      </c>
      <c r="S91" s="1179" t="s">
        <v>34</v>
      </c>
      <c r="T91" s="1177">
        <v>0</v>
      </c>
      <c r="U91" s="94"/>
    </row>
    <row r="92" spans="1:21" ht="12" customHeight="1">
      <c r="A92" s="120" t="s">
        <v>212</v>
      </c>
      <c r="B92" s="120" t="s">
        <v>213</v>
      </c>
      <c r="C92" s="120" t="s">
        <v>25</v>
      </c>
      <c r="D92" s="120" t="s">
        <v>26</v>
      </c>
      <c r="E92" s="120"/>
      <c r="F92" s="101">
        <v>70</v>
      </c>
      <c r="H92" s="1182" t="s">
        <v>1612</v>
      </c>
      <c r="I92" s="1175"/>
      <c r="J92" s="1176">
        <v>1700</v>
      </c>
      <c r="K92" s="1176">
        <v>1700</v>
      </c>
      <c r="L92" s="1176">
        <v>1600</v>
      </c>
      <c r="M92" s="1176">
        <v>100</v>
      </c>
      <c r="N92" s="1179" t="s">
        <v>34</v>
      </c>
      <c r="O92" s="1179" t="s">
        <v>34</v>
      </c>
      <c r="P92" s="1179" t="s">
        <v>34</v>
      </c>
      <c r="Q92" s="1177">
        <v>100</v>
      </c>
      <c r="R92" s="1177">
        <v>0</v>
      </c>
      <c r="S92" s="1179" t="s">
        <v>34</v>
      </c>
      <c r="T92" s="1179" t="s">
        <v>34</v>
      </c>
      <c r="U92" s="94"/>
    </row>
    <row r="93" spans="1:21" ht="12" customHeight="1">
      <c r="A93" s="120" t="s">
        <v>212</v>
      </c>
      <c r="B93" s="120" t="s">
        <v>213</v>
      </c>
      <c r="C93" s="120" t="s">
        <v>25</v>
      </c>
      <c r="D93" s="120" t="s">
        <v>26</v>
      </c>
      <c r="E93" s="120"/>
      <c r="F93" s="101">
        <v>71</v>
      </c>
      <c r="H93" s="1182" t="s">
        <v>1613</v>
      </c>
      <c r="I93" s="1175" t="s">
        <v>1535</v>
      </c>
      <c r="J93" s="1176">
        <v>1300</v>
      </c>
      <c r="K93" s="1176">
        <v>1300</v>
      </c>
      <c r="L93" s="1176">
        <v>1100</v>
      </c>
      <c r="M93" s="1176">
        <v>100</v>
      </c>
      <c r="N93" s="1179" t="s">
        <v>34</v>
      </c>
      <c r="O93" s="1179" t="s">
        <v>34</v>
      </c>
      <c r="P93" s="1177">
        <v>0</v>
      </c>
      <c r="Q93" s="1177">
        <v>0</v>
      </c>
      <c r="R93" s="1177">
        <v>0</v>
      </c>
      <c r="S93" s="1179" t="s">
        <v>34</v>
      </c>
      <c r="T93" s="1179" t="s">
        <v>34</v>
      </c>
      <c r="U93" s="94"/>
    </row>
    <row r="94" spans="1:21" ht="12" customHeight="1">
      <c r="A94" s="120" t="s">
        <v>212</v>
      </c>
      <c r="B94" s="120" t="s">
        <v>213</v>
      </c>
      <c r="C94" s="120" t="s">
        <v>25</v>
      </c>
      <c r="D94" s="120" t="s">
        <v>26</v>
      </c>
      <c r="E94" s="120"/>
      <c r="F94" s="101">
        <v>72</v>
      </c>
      <c r="H94" s="1182" t="s">
        <v>1614</v>
      </c>
      <c r="I94" s="1175" t="s">
        <v>1564</v>
      </c>
      <c r="J94" s="1176">
        <v>100</v>
      </c>
      <c r="K94" s="1176">
        <v>100</v>
      </c>
      <c r="L94" s="1180" t="s">
        <v>34</v>
      </c>
      <c r="M94" s="1180" t="s">
        <v>34</v>
      </c>
      <c r="N94" s="1179" t="s">
        <v>34</v>
      </c>
      <c r="O94" s="1179" t="s">
        <v>34</v>
      </c>
      <c r="P94" s="1179" t="s">
        <v>34</v>
      </c>
      <c r="Q94" s="1179" t="s">
        <v>34</v>
      </c>
      <c r="R94" s="1179" t="s">
        <v>34</v>
      </c>
      <c r="S94" s="1179" t="s">
        <v>34</v>
      </c>
      <c r="T94" s="1179" t="s">
        <v>34</v>
      </c>
      <c r="U94" s="94"/>
    </row>
    <row r="95" spans="1:21" ht="12" customHeight="1">
      <c r="A95" s="120" t="s">
        <v>212</v>
      </c>
      <c r="B95" s="120" t="s">
        <v>213</v>
      </c>
      <c r="C95" s="120" t="s">
        <v>25</v>
      </c>
      <c r="D95" s="120" t="s">
        <v>26</v>
      </c>
      <c r="E95" s="120"/>
      <c r="F95" s="101">
        <v>73</v>
      </c>
      <c r="H95" s="1182" t="s">
        <v>1619</v>
      </c>
      <c r="I95" s="1175" t="s">
        <v>1535</v>
      </c>
      <c r="J95" s="1176">
        <v>221700</v>
      </c>
      <c r="K95" s="1176">
        <v>221300</v>
      </c>
      <c r="L95" s="1176">
        <v>187900</v>
      </c>
      <c r="M95" s="1176">
        <v>33200</v>
      </c>
      <c r="N95" s="1177">
        <v>11400</v>
      </c>
      <c r="O95" s="1177">
        <v>100</v>
      </c>
      <c r="P95" s="1177">
        <v>13800</v>
      </c>
      <c r="Q95" s="1177">
        <v>7600</v>
      </c>
      <c r="R95" s="1177">
        <v>300</v>
      </c>
      <c r="S95" s="1177">
        <v>200</v>
      </c>
      <c r="T95" s="1177">
        <v>200</v>
      </c>
      <c r="U95" s="94"/>
    </row>
    <row r="96" spans="1:21" ht="12" customHeight="1">
      <c r="A96" s="120" t="s">
        <v>212</v>
      </c>
      <c r="B96" s="120" t="s">
        <v>213</v>
      </c>
      <c r="C96" s="120" t="s">
        <v>25</v>
      </c>
      <c r="D96" s="120" t="s">
        <v>26</v>
      </c>
      <c r="E96" s="120"/>
      <c r="F96" s="101">
        <v>74</v>
      </c>
      <c r="H96" s="1182" t="s">
        <v>1604</v>
      </c>
      <c r="I96" s="1175" t="s">
        <v>20</v>
      </c>
      <c r="J96" s="1176">
        <v>25200</v>
      </c>
      <c r="K96" s="1176">
        <v>25200</v>
      </c>
      <c r="L96" s="1176">
        <v>16500</v>
      </c>
      <c r="M96" s="1176">
        <v>8700</v>
      </c>
      <c r="N96" s="1177">
        <v>4100</v>
      </c>
      <c r="O96" s="1177">
        <v>0</v>
      </c>
      <c r="P96" s="1177">
        <v>2800</v>
      </c>
      <c r="Q96" s="1177">
        <v>1600</v>
      </c>
      <c r="R96" s="1177">
        <v>100</v>
      </c>
      <c r="S96" s="1179" t="s">
        <v>34</v>
      </c>
      <c r="T96" s="1177">
        <v>0</v>
      </c>
      <c r="U96" s="94"/>
    </row>
    <row r="97" spans="1:21" ht="12" customHeight="1">
      <c r="A97" s="120" t="s">
        <v>212</v>
      </c>
      <c r="B97" s="120" t="s">
        <v>213</v>
      </c>
      <c r="C97" s="120" t="s">
        <v>25</v>
      </c>
      <c r="D97" s="120" t="s">
        <v>26</v>
      </c>
      <c r="E97" s="120"/>
      <c r="F97" s="101">
        <v>75</v>
      </c>
      <c r="H97" s="1182" t="s">
        <v>1605</v>
      </c>
      <c r="I97" s="1175"/>
      <c r="J97" s="1176">
        <v>50800</v>
      </c>
      <c r="K97" s="1176">
        <v>50700</v>
      </c>
      <c r="L97" s="1176">
        <v>38200</v>
      </c>
      <c r="M97" s="1176">
        <v>12500</v>
      </c>
      <c r="N97" s="1177">
        <v>4100</v>
      </c>
      <c r="O97" s="1177">
        <v>0</v>
      </c>
      <c r="P97" s="1177">
        <v>5400</v>
      </c>
      <c r="Q97" s="1177">
        <v>3100</v>
      </c>
      <c r="R97" s="1177">
        <v>100</v>
      </c>
      <c r="S97" s="1177">
        <v>100</v>
      </c>
      <c r="T97" s="1179" t="s">
        <v>34</v>
      </c>
      <c r="U97" s="94"/>
    </row>
    <row r="98" spans="1:21" ht="12" customHeight="1">
      <c r="A98" s="120" t="s">
        <v>212</v>
      </c>
      <c r="B98" s="120" t="s">
        <v>213</v>
      </c>
      <c r="C98" s="120" t="s">
        <v>25</v>
      </c>
      <c r="D98" s="120" t="s">
        <v>26</v>
      </c>
      <c r="E98" s="120"/>
      <c r="F98" s="101">
        <v>76</v>
      </c>
      <c r="H98" s="1182" t="s">
        <v>1606</v>
      </c>
      <c r="I98" s="1175"/>
      <c r="J98" s="1176">
        <v>54900</v>
      </c>
      <c r="K98" s="1176">
        <v>54700</v>
      </c>
      <c r="L98" s="1176">
        <v>48400</v>
      </c>
      <c r="M98" s="1176">
        <v>6400</v>
      </c>
      <c r="N98" s="1177">
        <v>1800</v>
      </c>
      <c r="O98" s="1177">
        <v>0</v>
      </c>
      <c r="P98" s="1177">
        <v>3100</v>
      </c>
      <c r="Q98" s="1177">
        <v>1400</v>
      </c>
      <c r="R98" s="1179" t="s">
        <v>34</v>
      </c>
      <c r="S98" s="1177">
        <v>100</v>
      </c>
      <c r="T98" s="1177">
        <v>100</v>
      </c>
      <c r="U98" s="94"/>
    </row>
    <row r="99" spans="1:21" ht="12" customHeight="1">
      <c r="A99" s="120" t="s">
        <v>212</v>
      </c>
      <c r="B99" s="120" t="s">
        <v>213</v>
      </c>
      <c r="C99" s="120" t="s">
        <v>25</v>
      </c>
      <c r="D99" s="120" t="s">
        <v>26</v>
      </c>
      <c r="E99" s="120"/>
      <c r="F99" s="101">
        <v>77</v>
      </c>
      <c r="H99" s="1182" t="s">
        <v>1607</v>
      </c>
      <c r="I99" s="1175"/>
      <c r="J99" s="1176">
        <v>34900</v>
      </c>
      <c r="K99" s="1176">
        <v>34800</v>
      </c>
      <c r="L99" s="1176">
        <v>31600</v>
      </c>
      <c r="M99" s="1176">
        <v>3200</v>
      </c>
      <c r="N99" s="1177">
        <v>800</v>
      </c>
      <c r="O99" s="1177">
        <v>0</v>
      </c>
      <c r="P99" s="1177">
        <v>1400</v>
      </c>
      <c r="Q99" s="1177">
        <v>900</v>
      </c>
      <c r="R99" s="1177">
        <v>100</v>
      </c>
      <c r="S99" s="1177">
        <v>100</v>
      </c>
      <c r="T99" s="1179" t="s">
        <v>34</v>
      </c>
      <c r="U99" s="94"/>
    </row>
    <row r="100" spans="1:21" ht="12" customHeight="1">
      <c r="A100" s="120" t="s">
        <v>212</v>
      </c>
      <c r="B100" s="120" t="s">
        <v>213</v>
      </c>
      <c r="C100" s="120" t="s">
        <v>25</v>
      </c>
      <c r="D100" s="120" t="s">
        <v>26</v>
      </c>
      <c r="E100" s="120"/>
      <c r="F100" s="101">
        <v>78</v>
      </c>
      <c r="H100" s="1182" t="s">
        <v>1608</v>
      </c>
      <c r="I100" s="1175"/>
      <c r="J100" s="1176">
        <v>21100</v>
      </c>
      <c r="K100" s="1176">
        <v>21000</v>
      </c>
      <c r="L100" s="1176">
        <v>20000</v>
      </c>
      <c r="M100" s="1176">
        <v>1000</v>
      </c>
      <c r="N100" s="1177">
        <v>100</v>
      </c>
      <c r="O100" s="1179" t="s">
        <v>34</v>
      </c>
      <c r="P100" s="1177">
        <v>600</v>
      </c>
      <c r="Q100" s="1177">
        <v>300</v>
      </c>
      <c r="R100" s="1177">
        <v>0</v>
      </c>
      <c r="S100" s="1177">
        <v>100</v>
      </c>
      <c r="T100" s="1179" t="s">
        <v>34</v>
      </c>
      <c r="U100" s="94"/>
    </row>
    <row r="101" spans="1:21" ht="12" customHeight="1">
      <c r="A101" s="120" t="s">
        <v>212</v>
      </c>
      <c r="B101" s="120" t="s">
        <v>213</v>
      </c>
      <c r="C101" s="120" t="s">
        <v>25</v>
      </c>
      <c r="D101" s="120" t="s">
        <v>26</v>
      </c>
      <c r="E101" s="120"/>
      <c r="F101" s="101">
        <v>79</v>
      </c>
      <c r="H101" s="1182" t="s">
        <v>1609</v>
      </c>
      <c r="I101" s="1175"/>
      <c r="J101" s="1176">
        <v>18800</v>
      </c>
      <c r="K101" s="1176">
        <v>18800</v>
      </c>
      <c r="L101" s="1176">
        <v>17900</v>
      </c>
      <c r="M101" s="1176">
        <v>900</v>
      </c>
      <c r="N101" s="1177">
        <v>300</v>
      </c>
      <c r="O101" s="1179" t="s">
        <v>34</v>
      </c>
      <c r="P101" s="1177">
        <v>400</v>
      </c>
      <c r="Q101" s="1177">
        <v>100</v>
      </c>
      <c r="R101" s="1177">
        <v>0</v>
      </c>
      <c r="S101" s="1179" t="s">
        <v>34</v>
      </c>
      <c r="T101" s="1177">
        <v>0</v>
      </c>
      <c r="U101" s="94"/>
    </row>
    <row r="102" spans="1:21" ht="12" customHeight="1">
      <c r="A102" s="120" t="s">
        <v>212</v>
      </c>
      <c r="B102" s="120" t="s">
        <v>213</v>
      </c>
      <c r="C102" s="120" t="s">
        <v>25</v>
      </c>
      <c r="D102" s="120" t="s">
        <v>26</v>
      </c>
      <c r="E102" s="120"/>
      <c r="F102" s="101">
        <v>80</v>
      </c>
      <c r="H102" s="1182" t="s">
        <v>1610</v>
      </c>
      <c r="I102" s="1175"/>
      <c r="J102" s="1176">
        <v>9600</v>
      </c>
      <c r="K102" s="1176">
        <v>9500</v>
      </c>
      <c r="L102" s="1176">
        <v>9200</v>
      </c>
      <c r="M102" s="1176">
        <v>300</v>
      </c>
      <c r="N102" s="1177">
        <v>100</v>
      </c>
      <c r="O102" s="1179" t="s">
        <v>34</v>
      </c>
      <c r="P102" s="1177">
        <v>100</v>
      </c>
      <c r="Q102" s="1177">
        <v>100</v>
      </c>
      <c r="R102" s="1177">
        <v>0</v>
      </c>
      <c r="S102" s="1179" t="s">
        <v>34</v>
      </c>
      <c r="T102" s="1177">
        <v>0</v>
      </c>
      <c r="U102" s="94"/>
    </row>
    <row r="103" spans="1:21" ht="12" customHeight="1">
      <c r="A103" s="120" t="s">
        <v>212</v>
      </c>
      <c r="B103" s="120" t="s">
        <v>213</v>
      </c>
      <c r="C103" s="120" t="s">
        <v>25</v>
      </c>
      <c r="D103" s="120" t="s">
        <v>26</v>
      </c>
      <c r="E103" s="120"/>
      <c r="F103" s="101">
        <v>81</v>
      </c>
      <c r="H103" s="1182" t="s">
        <v>1611</v>
      </c>
      <c r="I103" s="1175"/>
      <c r="J103" s="1176">
        <v>4200</v>
      </c>
      <c r="K103" s="1176">
        <v>4200</v>
      </c>
      <c r="L103" s="1176">
        <v>4100</v>
      </c>
      <c r="M103" s="1176">
        <v>0</v>
      </c>
      <c r="N103" s="1177">
        <v>0</v>
      </c>
      <c r="O103" s="1179" t="s">
        <v>34</v>
      </c>
      <c r="P103" s="1177">
        <v>0</v>
      </c>
      <c r="Q103" s="1179" t="s">
        <v>34</v>
      </c>
      <c r="R103" s="1177">
        <v>0</v>
      </c>
      <c r="S103" s="1179" t="s">
        <v>34</v>
      </c>
      <c r="T103" s="1179" t="s">
        <v>34</v>
      </c>
      <c r="U103" s="94"/>
    </row>
    <row r="104" spans="1:21" ht="12" customHeight="1">
      <c r="A104" s="120" t="s">
        <v>212</v>
      </c>
      <c r="B104" s="120" t="s">
        <v>213</v>
      </c>
      <c r="C104" s="120" t="s">
        <v>25</v>
      </c>
      <c r="D104" s="120" t="s">
        <v>26</v>
      </c>
      <c r="E104" s="120"/>
      <c r="F104" s="101">
        <v>82</v>
      </c>
      <c r="H104" s="1182" t="s">
        <v>1612</v>
      </c>
      <c r="I104" s="1175"/>
      <c r="J104" s="1176">
        <v>1000</v>
      </c>
      <c r="K104" s="1176">
        <v>1000</v>
      </c>
      <c r="L104" s="1176">
        <v>1000</v>
      </c>
      <c r="M104" s="1176">
        <v>100</v>
      </c>
      <c r="N104" s="1179" t="s">
        <v>34</v>
      </c>
      <c r="O104" s="1179" t="s">
        <v>34</v>
      </c>
      <c r="P104" s="1179" t="s">
        <v>34</v>
      </c>
      <c r="Q104" s="1177">
        <v>100</v>
      </c>
      <c r="R104" s="1177">
        <v>0</v>
      </c>
      <c r="S104" s="1179" t="s">
        <v>34</v>
      </c>
      <c r="T104" s="1179" t="s">
        <v>34</v>
      </c>
      <c r="U104" s="94"/>
    </row>
    <row r="105" spans="1:21" ht="12" customHeight="1">
      <c r="A105" s="120" t="s">
        <v>212</v>
      </c>
      <c r="B105" s="120" t="s">
        <v>213</v>
      </c>
      <c r="C105" s="120" t="s">
        <v>25</v>
      </c>
      <c r="D105" s="120" t="s">
        <v>26</v>
      </c>
      <c r="E105" s="120"/>
      <c r="F105" s="101">
        <v>83</v>
      </c>
      <c r="H105" s="1182" t="s">
        <v>1613</v>
      </c>
      <c r="I105" s="1175" t="s">
        <v>1535</v>
      </c>
      <c r="J105" s="1176">
        <v>1100</v>
      </c>
      <c r="K105" s="1176">
        <v>1100</v>
      </c>
      <c r="L105" s="1176">
        <v>1000</v>
      </c>
      <c r="M105" s="1176">
        <v>0</v>
      </c>
      <c r="N105" s="1179" t="s">
        <v>34</v>
      </c>
      <c r="O105" s="1179" t="s">
        <v>34</v>
      </c>
      <c r="P105" s="1179" t="s">
        <v>34</v>
      </c>
      <c r="Q105" s="1177">
        <v>0</v>
      </c>
      <c r="R105" s="1177">
        <v>0</v>
      </c>
      <c r="S105" s="1179" t="s">
        <v>34</v>
      </c>
      <c r="T105" s="1177">
        <v>0</v>
      </c>
      <c r="U105" s="94"/>
    </row>
    <row r="106" spans="1:21" ht="12" customHeight="1">
      <c r="A106" s="120" t="s">
        <v>212</v>
      </c>
      <c r="B106" s="120" t="s">
        <v>213</v>
      </c>
      <c r="C106" s="120" t="s">
        <v>25</v>
      </c>
      <c r="D106" s="120" t="s">
        <v>26</v>
      </c>
      <c r="E106" s="120"/>
      <c r="F106" s="101">
        <v>84</v>
      </c>
      <c r="H106" s="1182" t="s">
        <v>1614</v>
      </c>
      <c r="I106" s="1175" t="s">
        <v>1564</v>
      </c>
      <c r="J106" s="1176">
        <v>300</v>
      </c>
      <c r="K106" s="1176">
        <v>300</v>
      </c>
      <c r="L106" s="1176">
        <v>0</v>
      </c>
      <c r="M106" s="1176">
        <v>0</v>
      </c>
      <c r="N106" s="1179" t="s">
        <v>34</v>
      </c>
      <c r="O106" s="1179" t="s">
        <v>34</v>
      </c>
      <c r="P106" s="1179" t="s">
        <v>34</v>
      </c>
      <c r="Q106" s="1177">
        <v>0</v>
      </c>
      <c r="R106" s="1179" t="s">
        <v>34</v>
      </c>
      <c r="S106" s="1179" t="s">
        <v>34</v>
      </c>
      <c r="T106" s="1179" t="s">
        <v>34</v>
      </c>
      <c r="U106" s="94"/>
    </row>
    <row r="107" spans="1:21" ht="12" customHeight="1">
      <c r="A107" s="120" t="s">
        <v>212</v>
      </c>
      <c r="B107" s="120" t="s">
        <v>213</v>
      </c>
      <c r="C107" s="120" t="s">
        <v>25</v>
      </c>
      <c r="D107" s="120" t="s">
        <v>26</v>
      </c>
      <c r="E107" s="120"/>
      <c r="F107" s="101">
        <v>85</v>
      </c>
      <c r="H107" s="1182" t="s">
        <v>1620</v>
      </c>
      <c r="I107" s="1175" t="s">
        <v>1564</v>
      </c>
      <c r="J107" s="1176">
        <v>28700</v>
      </c>
      <c r="K107" s="1176">
        <v>28700</v>
      </c>
      <c r="L107" s="1176">
        <v>5000</v>
      </c>
      <c r="M107" s="1176">
        <v>17000</v>
      </c>
      <c r="N107" s="1177">
        <v>1400</v>
      </c>
      <c r="O107" s="1177">
        <v>0</v>
      </c>
      <c r="P107" s="1177">
        <v>4700</v>
      </c>
      <c r="Q107" s="1177">
        <v>9900</v>
      </c>
      <c r="R107" s="1177">
        <v>1000</v>
      </c>
      <c r="S107" s="1179" t="s">
        <v>34</v>
      </c>
      <c r="T107" s="1177">
        <v>0</v>
      </c>
      <c r="U107" s="94"/>
    </row>
    <row r="108" spans="1:21" ht="12" customHeight="1">
      <c r="F108" s="235"/>
      <c r="H108" s="1182" t="s">
        <v>1621</v>
      </c>
      <c r="I108" s="1175" t="s">
        <v>1622</v>
      </c>
      <c r="J108" s="1176"/>
      <c r="K108" s="1176"/>
      <c r="L108" s="1176"/>
      <c r="M108" s="1176"/>
      <c r="N108" s="1177"/>
      <c r="O108" s="1177"/>
      <c r="P108" s="1177"/>
      <c r="Q108" s="1177"/>
      <c r="R108" s="1177"/>
      <c r="S108" s="1177"/>
      <c r="T108" s="1177"/>
      <c r="U108" s="94"/>
    </row>
    <row r="109" spans="1:21" ht="12" customHeight="1">
      <c r="A109" s="120" t="s">
        <v>212</v>
      </c>
      <c r="B109" s="120" t="s">
        <v>213</v>
      </c>
      <c r="C109" s="120" t="s">
        <v>25</v>
      </c>
      <c r="D109" s="120" t="s">
        <v>26</v>
      </c>
      <c r="E109" s="120"/>
      <c r="F109" s="101">
        <v>86</v>
      </c>
      <c r="H109" s="1182" t="s">
        <v>1603</v>
      </c>
      <c r="I109" s="1175" t="s">
        <v>1551</v>
      </c>
      <c r="J109" s="1176">
        <v>340500</v>
      </c>
      <c r="K109" s="1176">
        <v>339100</v>
      </c>
      <c r="L109" s="1176">
        <v>212600</v>
      </c>
      <c r="M109" s="1176">
        <v>126500</v>
      </c>
      <c r="N109" s="1177">
        <v>19800</v>
      </c>
      <c r="O109" s="1177">
        <v>100</v>
      </c>
      <c r="P109" s="1177">
        <v>41900</v>
      </c>
      <c r="Q109" s="1177">
        <v>51600</v>
      </c>
      <c r="R109" s="1177">
        <v>13100</v>
      </c>
      <c r="S109" s="1177">
        <v>1200</v>
      </c>
      <c r="T109" s="1177">
        <v>200</v>
      </c>
      <c r="U109" s="94"/>
    </row>
    <row r="110" spans="1:21" ht="12" customHeight="1">
      <c r="A110" s="120" t="s">
        <v>212</v>
      </c>
      <c r="B110" s="120" t="s">
        <v>213</v>
      </c>
      <c r="C110" s="120" t="s">
        <v>25</v>
      </c>
      <c r="D110" s="120" t="s">
        <v>26</v>
      </c>
      <c r="E110" s="120"/>
      <c r="F110" s="101">
        <v>87</v>
      </c>
      <c r="H110" s="1182" t="s">
        <v>1604</v>
      </c>
      <c r="I110" s="1175" t="s">
        <v>20</v>
      </c>
      <c r="J110" s="1176">
        <v>7300</v>
      </c>
      <c r="K110" s="1176">
        <v>7200</v>
      </c>
      <c r="L110" s="1176">
        <v>2900</v>
      </c>
      <c r="M110" s="1176">
        <v>4300</v>
      </c>
      <c r="N110" s="1177">
        <v>1500</v>
      </c>
      <c r="O110" s="1177">
        <v>0</v>
      </c>
      <c r="P110" s="1177">
        <v>1200</v>
      </c>
      <c r="Q110" s="1177">
        <v>1500</v>
      </c>
      <c r="R110" s="1177">
        <v>200</v>
      </c>
      <c r="S110" s="1177">
        <v>100</v>
      </c>
      <c r="T110" s="1179" t="s">
        <v>34</v>
      </c>
      <c r="U110" s="94"/>
    </row>
    <row r="111" spans="1:21" ht="12" customHeight="1">
      <c r="A111" s="120" t="s">
        <v>212</v>
      </c>
      <c r="B111" s="120" t="s">
        <v>213</v>
      </c>
      <c r="C111" s="120" t="s">
        <v>25</v>
      </c>
      <c r="D111" s="120" t="s">
        <v>26</v>
      </c>
      <c r="E111" s="120"/>
      <c r="F111" s="101">
        <v>88</v>
      </c>
      <c r="H111" s="1182" t="s">
        <v>1605</v>
      </c>
      <c r="I111" s="1175"/>
      <c r="J111" s="1176">
        <v>29600</v>
      </c>
      <c r="K111" s="1176">
        <v>29400</v>
      </c>
      <c r="L111" s="1176">
        <v>11500</v>
      </c>
      <c r="M111" s="1176">
        <v>17900</v>
      </c>
      <c r="N111" s="1177">
        <v>5100</v>
      </c>
      <c r="O111" s="1177">
        <v>0</v>
      </c>
      <c r="P111" s="1177">
        <v>6400</v>
      </c>
      <c r="Q111" s="1177">
        <v>5900</v>
      </c>
      <c r="R111" s="1177">
        <v>500</v>
      </c>
      <c r="S111" s="1177">
        <v>200</v>
      </c>
      <c r="T111" s="1179" t="s">
        <v>34</v>
      </c>
      <c r="U111" s="94"/>
    </row>
    <row r="112" spans="1:21" ht="12" customHeight="1">
      <c r="A112" s="120" t="s">
        <v>212</v>
      </c>
      <c r="B112" s="120" t="s">
        <v>213</v>
      </c>
      <c r="C112" s="120" t="s">
        <v>25</v>
      </c>
      <c r="D112" s="120" t="s">
        <v>26</v>
      </c>
      <c r="E112" s="120"/>
      <c r="F112" s="101">
        <v>89</v>
      </c>
      <c r="H112" s="1182" t="s">
        <v>1606</v>
      </c>
      <c r="I112" s="1175"/>
      <c r="J112" s="1176">
        <v>53400</v>
      </c>
      <c r="K112" s="1176">
        <v>53300</v>
      </c>
      <c r="L112" s="1176">
        <v>24900</v>
      </c>
      <c r="M112" s="1176">
        <v>28400</v>
      </c>
      <c r="N112" s="1177">
        <v>5200</v>
      </c>
      <c r="O112" s="1179" t="s">
        <v>34</v>
      </c>
      <c r="P112" s="1177">
        <v>9600</v>
      </c>
      <c r="Q112" s="1177">
        <v>11600</v>
      </c>
      <c r="R112" s="1177">
        <v>2000</v>
      </c>
      <c r="S112" s="1177">
        <v>0</v>
      </c>
      <c r="T112" s="1177">
        <v>0</v>
      </c>
      <c r="U112" s="94"/>
    </row>
    <row r="113" spans="1:21" ht="12" customHeight="1">
      <c r="A113" s="120" t="s">
        <v>212</v>
      </c>
      <c r="B113" s="120" t="s">
        <v>213</v>
      </c>
      <c r="C113" s="120" t="s">
        <v>25</v>
      </c>
      <c r="D113" s="120" t="s">
        <v>26</v>
      </c>
      <c r="E113" s="120"/>
      <c r="F113" s="101">
        <v>90</v>
      </c>
      <c r="H113" s="1182" t="s">
        <v>1607</v>
      </c>
      <c r="I113" s="1175"/>
      <c r="J113" s="1176">
        <v>58400</v>
      </c>
      <c r="K113" s="1176">
        <v>58100</v>
      </c>
      <c r="L113" s="1176">
        <v>32700</v>
      </c>
      <c r="M113" s="1176">
        <v>25400</v>
      </c>
      <c r="N113" s="1177">
        <v>4400</v>
      </c>
      <c r="O113" s="1177">
        <v>100</v>
      </c>
      <c r="P113" s="1177">
        <v>9000</v>
      </c>
      <c r="Q113" s="1177">
        <v>10100</v>
      </c>
      <c r="R113" s="1177">
        <v>1800</v>
      </c>
      <c r="S113" s="1177">
        <v>300</v>
      </c>
      <c r="T113" s="1177">
        <v>0</v>
      </c>
      <c r="U113" s="94"/>
    </row>
    <row r="114" spans="1:21" ht="12" customHeight="1">
      <c r="A114" s="120" t="s">
        <v>212</v>
      </c>
      <c r="B114" s="120" t="s">
        <v>213</v>
      </c>
      <c r="C114" s="120" t="s">
        <v>25</v>
      </c>
      <c r="D114" s="120" t="s">
        <v>26</v>
      </c>
      <c r="E114" s="120"/>
      <c r="F114" s="101">
        <v>91</v>
      </c>
      <c r="H114" s="1182" t="s">
        <v>1608</v>
      </c>
      <c r="I114" s="1175"/>
      <c r="J114" s="1176">
        <v>50500</v>
      </c>
      <c r="K114" s="1176">
        <v>50300</v>
      </c>
      <c r="L114" s="1176">
        <v>32900</v>
      </c>
      <c r="M114" s="1176">
        <v>17400</v>
      </c>
      <c r="N114" s="1177">
        <v>1700</v>
      </c>
      <c r="O114" s="1179" t="s">
        <v>34</v>
      </c>
      <c r="P114" s="1177">
        <v>6300</v>
      </c>
      <c r="Q114" s="1177">
        <v>7700</v>
      </c>
      <c r="R114" s="1177">
        <v>1700</v>
      </c>
      <c r="S114" s="1177">
        <v>200</v>
      </c>
      <c r="T114" s="1179" t="s">
        <v>34</v>
      </c>
      <c r="U114" s="94"/>
    </row>
    <row r="115" spans="1:21" ht="12" customHeight="1">
      <c r="A115" s="120" t="s">
        <v>212</v>
      </c>
      <c r="B115" s="120" t="s">
        <v>213</v>
      </c>
      <c r="C115" s="120" t="s">
        <v>25</v>
      </c>
      <c r="D115" s="120" t="s">
        <v>26</v>
      </c>
      <c r="E115" s="120"/>
      <c r="F115" s="101">
        <v>92</v>
      </c>
      <c r="H115" s="1182" t="s">
        <v>1609</v>
      </c>
      <c r="I115" s="1175"/>
      <c r="J115" s="1176">
        <v>70700</v>
      </c>
      <c r="K115" s="1176">
        <v>70400</v>
      </c>
      <c r="L115" s="1176">
        <v>50500</v>
      </c>
      <c r="M115" s="1176">
        <v>19900</v>
      </c>
      <c r="N115" s="1177">
        <v>1400</v>
      </c>
      <c r="O115" s="1177">
        <v>0</v>
      </c>
      <c r="P115" s="1177">
        <v>6200</v>
      </c>
      <c r="Q115" s="1177">
        <v>9100</v>
      </c>
      <c r="R115" s="1177">
        <v>3200</v>
      </c>
      <c r="S115" s="1177">
        <v>200</v>
      </c>
      <c r="T115" s="1177">
        <v>100</v>
      </c>
      <c r="U115" s="94"/>
    </row>
    <row r="116" spans="1:21" ht="12" customHeight="1">
      <c r="A116" s="120" t="s">
        <v>212</v>
      </c>
      <c r="B116" s="120" t="s">
        <v>213</v>
      </c>
      <c r="C116" s="120" t="s">
        <v>25</v>
      </c>
      <c r="D116" s="120" t="s">
        <v>26</v>
      </c>
      <c r="E116" s="120"/>
      <c r="F116" s="101">
        <v>93</v>
      </c>
      <c r="H116" s="1182" t="s">
        <v>1610</v>
      </c>
      <c r="I116" s="1175"/>
      <c r="J116" s="1176">
        <v>47500</v>
      </c>
      <c r="K116" s="1176">
        <v>47300</v>
      </c>
      <c r="L116" s="1176">
        <v>38000</v>
      </c>
      <c r="M116" s="1176">
        <v>9400</v>
      </c>
      <c r="N116" s="1177">
        <v>400</v>
      </c>
      <c r="O116" s="1179" t="s">
        <v>34</v>
      </c>
      <c r="P116" s="1177">
        <v>2500</v>
      </c>
      <c r="Q116" s="1177">
        <v>3900</v>
      </c>
      <c r="R116" s="1177">
        <v>2500</v>
      </c>
      <c r="S116" s="1177">
        <v>100</v>
      </c>
      <c r="T116" s="1177">
        <v>0</v>
      </c>
      <c r="U116" s="94"/>
    </row>
    <row r="117" spans="1:21" ht="12" customHeight="1">
      <c r="A117" s="120" t="s">
        <v>212</v>
      </c>
      <c r="B117" s="120" t="s">
        <v>213</v>
      </c>
      <c r="C117" s="120" t="s">
        <v>25</v>
      </c>
      <c r="D117" s="120" t="s">
        <v>26</v>
      </c>
      <c r="E117" s="120"/>
      <c r="F117" s="101">
        <v>94</v>
      </c>
      <c r="H117" s="1182" t="s">
        <v>1611</v>
      </c>
      <c r="I117" s="1175"/>
      <c r="J117" s="1176">
        <v>18400</v>
      </c>
      <c r="K117" s="1176">
        <v>18300</v>
      </c>
      <c r="L117" s="1176">
        <v>16000</v>
      </c>
      <c r="M117" s="1176">
        <v>2300</v>
      </c>
      <c r="N117" s="1177">
        <v>0</v>
      </c>
      <c r="O117" s="1179" t="s">
        <v>34</v>
      </c>
      <c r="P117" s="1177">
        <v>400</v>
      </c>
      <c r="Q117" s="1177">
        <v>1300</v>
      </c>
      <c r="R117" s="1177">
        <v>500</v>
      </c>
      <c r="S117" s="1177">
        <v>0</v>
      </c>
      <c r="T117" s="1179" t="s">
        <v>34</v>
      </c>
      <c r="U117" s="94"/>
    </row>
    <row r="118" spans="1:21" ht="12" customHeight="1">
      <c r="A118" s="120" t="s">
        <v>212</v>
      </c>
      <c r="B118" s="120" t="s">
        <v>213</v>
      </c>
      <c r="C118" s="120" t="s">
        <v>25</v>
      </c>
      <c r="D118" s="120" t="s">
        <v>26</v>
      </c>
      <c r="E118" s="120"/>
      <c r="F118" s="101">
        <v>95</v>
      </c>
      <c r="H118" s="1182" t="s">
        <v>1612</v>
      </c>
      <c r="I118" s="1175"/>
      <c r="J118" s="1176">
        <v>2400</v>
      </c>
      <c r="K118" s="1176">
        <v>2300</v>
      </c>
      <c r="L118" s="1176">
        <v>2100</v>
      </c>
      <c r="M118" s="1176">
        <v>300</v>
      </c>
      <c r="N118" s="1179" t="s">
        <v>34</v>
      </c>
      <c r="O118" s="1179" t="s">
        <v>34</v>
      </c>
      <c r="P118" s="1177">
        <v>0</v>
      </c>
      <c r="Q118" s="1177">
        <v>200</v>
      </c>
      <c r="R118" s="1177">
        <v>0</v>
      </c>
      <c r="S118" s="1177">
        <v>0</v>
      </c>
      <c r="T118" s="1179" t="s">
        <v>34</v>
      </c>
      <c r="U118" s="94"/>
    </row>
    <row r="119" spans="1:21" ht="12" customHeight="1">
      <c r="A119" s="120" t="s">
        <v>212</v>
      </c>
      <c r="B119" s="120" t="s">
        <v>213</v>
      </c>
      <c r="C119" s="120" t="s">
        <v>25</v>
      </c>
      <c r="D119" s="120" t="s">
        <v>26</v>
      </c>
      <c r="E119" s="120"/>
      <c r="F119" s="101">
        <v>96</v>
      </c>
      <c r="H119" s="1182" t="s">
        <v>1613</v>
      </c>
      <c r="I119" s="1175" t="s">
        <v>1535</v>
      </c>
      <c r="J119" s="1176">
        <v>1300</v>
      </c>
      <c r="K119" s="1176">
        <v>1300</v>
      </c>
      <c r="L119" s="1176">
        <v>1200</v>
      </c>
      <c r="M119" s="1176">
        <v>200</v>
      </c>
      <c r="N119" s="1179" t="s">
        <v>34</v>
      </c>
      <c r="O119" s="1179" t="s">
        <v>34</v>
      </c>
      <c r="P119" s="1177">
        <v>0</v>
      </c>
      <c r="Q119" s="1177">
        <v>100</v>
      </c>
      <c r="R119" s="1177">
        <v>100</v>
      </c>
      <c r="S119" s="1179" t="s">
        <v>34</v>
      </c>
      <c r="T119" s="1179" t="s">
        <v>34</v>
      </c>
      <c r="U119" s="94"/>
    </row>
    <row r="120" spans="1:21" ht="12" customHeight="1">
      <c r="A120" s="120" t="s">
        <v>212</v>
      </c>
      <c r="B120" s="120" t="s">
        <v>213</v>
      </c>
      <c r="C120" s="120" t="s">
        <v>25</v>
      </c>
      <c r="D120" s="120" t="s">
        <v>26</v>
      </c>
      <c r="E120" s="120"/>
      <c r="F120" s="101">
        <v>97</v>
      </c>
      <c r="H120" s="1182" t="s">
        <v>1614</v>
      </c>
      <c r="I120" s="1175" t="s">
        <v>1564</v>
      </c>
      <c r="J120" s="1176">
        <v>1000</v>
      </c>
      <c r="K120" s="1176">
        <v>1000</v>
      </c>
      <c r="L120" s="1176">
        <v>100</v>
      </c>
      <c r="M120" s="1176">
        <v>900</v>
      </c>
      <c r="N120" s="1179" t="s">
        <v>34</v>
      </c>
      <c r="O120" s="1179" t="s">
        <v>34</v>
      </c>
      <c r="P120" s="1177">
        <v>100</v>
      </c>
      <c r="Q120" s="1177">
        <v>300</v>
      </c>
      <c r="R120" s="1177">
        <v>600</v>
      </c>
      <c r="S120" s="1179" t="s">
        <v>34</v>
      </c>
      <c r="T120" s="1179" t="s">
        <v>34</v>
      </c>
      <c r="U120" s="94"/>
    </row>
    <row r="121" spans="1:21" ht="12" customHeight="1">
      <c r="A121" s="120" t="s">
        <v>212</v>
      </c>
      <c r="B121" s="120" t="s">
        <v>213</v>
      </c>
      <c r="C121" s="120" t="s">
        <v>25</v>
      </c>
      <c r="D121" s="120" t="s">
        <v>26</v>
      </c>
      <c r="E121" s="120"/>
      <c r="F121" s="101">
        <v>98</v>
      </c>
      <c r="H121" s="1182" t="s">
        <v>1615</v>
      </c>
      <c r="I121" s="1175" t="s">
        <v>20</v>
      </c>
      <c r="J121" s="1176">
        <v>6500</v>
      </c>
      <c r="K121" s="1176">
        <v>6500</v>
      </c>
      <c r="L121" s="1176">
        <v>200</v>
      </c>
      <c r="M121" s="1176">
        <v>6200</v>
      </c>
      <c r="N121" s="1177">
        <v>400</v>
      </c>
      <c r="O121" s="1179" t="s">
        <v>34</v>
      </c>
      <c r="P121" s="1177">
        <v>1400</v>
      </c>
      <c r="Q121" s="1177">
        <v>3600</v>
      </c>
      <c r="R121" s="1177">
        <v>800</v>
      </c>
      <c r="S121" s="1179" t="s">
        <v>34</v>
      </c>
      <c r="T121" s="1179" t="s">
        <v>34</v>
      </c>
      <c r="U121" s="94"/>
    </row>
    <row r="122" spans="1:21" ht="12" customHeight="1">
      <c r="A122" s="120" t="s">
        <v>212</v>
      </c>
      <c r="B122" s="120" t="s">
        <v>213</v>
      </c>
      <c r="C122" s="120" t="s">
        <v>25</v>
      </c>
      <c r="D122" s="120" t="s">
        <v>26</v>
      </c>
      <c r="E122" s="120"/>
      <c r="F122" s="101">
        <v>99</v>
      </c>
      <c r="H122" s="1182" t="s">
        <v>1604</v>
      </c>
      <c r="I122" s="1175" t="s">
        <v>20</v>
      </c>
      <c r="J122" s="1176">
        <v>500</v>
      </c>
      <c r="K122" s="1176">
        <v>500</v>
      </c>
      <c r="L122" s="1176">
        <v>0</v>
      </c>
      <c r="M122" s="1176">
        <v>500</v>
      </c>
      <c r="N122" s="1177">
        <v>0</v>
      </c>
      <c r="O122" s="1179" t="s">
        <v>34</v>
      </c>
      <c r="P122" s="1177">
        <v>100</v>
      </c>
      <c r="Q122" s="1177">
        <v>300</v>
      </c>
      <c r="R122" s="1177">
        <v>0</v>
      </c>
      <c r="S122" s="1179" t="s">
        <v>34</v>
      </c>
      <c r="T122" s="1179" t="s">
        <v>34</v>
      </c>
      <c r="U122" s="94"/>
    </row>
    <row r="123" spans="1:21" ht="12" customHeight="1">
      <c r="A123" s="120" t="s">
        <v>212</v>
      </c>
      <c r="B123" s="120" t="s">
        <v>213</v>
      </c>
      <c r="C123" s="120" t="s">
        <v>25</v>
      </c>
      <c r="D123" s="120" t="s">
        <v>26</v>
      </c>
      <c r="E123" s="120"/>
      <c r="F123" s="101">
        <v>100</v>
      </c>
      <c r="H123" s="1182" t="s">
        <v>1605</v>
      </c>
      <c r="I123" s="1175"/>
      <c r="J123" s="1176">
        <v>1500</v>
      </c>
      <c r="K123" s="1176">
        <v>1500</v>
      </c>
      <c r="L123" s="1176">
        <v>100</v>
      </c>
      <c r="M123" s="1176">
        <v>1400</v>
      </c>
      <c r="N123" s="1177">
        <v>100</v>
      </c>
      <c r="O123" s="1179" t="s">
        <v>34</v>
      </c>
      <c r="P123" s="1177">
        <v>400</v>
      </c>
      <c r="Q123" s="1177">
        <v>800</v>
      </c>
      <c r="R123" s="1177">
        <v>100</v>
      </c>
      <c r="S123" s="1179" t="s">
        <v>34</v>
      </c>
      <c r="T123" s="1179" t="s">
        <v>34</v>
      </c>
      <c r="U123" s="94"/>
    </row>
    <row r="124" spans="1:21" ht="12" customHeight="1">
      <c r="A124" s="120" t="s">
        <v>212</v>
      </c>
      <c r="B124" s="120" t="s">
        <v>213</v>
      </c>
      <c r="C124" s="120" t="s">
        <v>25</v>
      </c>
      <c r="D124" s="120" t="s">
        <v>26</v>
      </c>
      <c r="E124" s="120"/>
      <c r="F124" s="101">
        <v>101</v>
      </c>
      <c r="H124" s="1182" t="s">
        <v>1606</v>
      </c>
      <c r="I124" s="1175"/>
      <c r="J124" s="1176">
        <v>3000</v>
      </c>
      <c r="K124" s="1176">
        <v>3000</v>
      </c>
      <c r="L124" s="1176">
        <v>0</v>
      </c>
      <c r="M124" s="1176">
        <v>3000</v>
      </c>
      <c r="N124" s="1177">
        <v>200</v>
      </c>
      <c r="O124" s="1179" t="s">
        <v>34</v>
      </c>
      <c r="P124" s="1177">
        <v>500</v>
      </c>
      <c r="Q124" s="1177">
        <v>1800</v>
      </c>
      <c r="R124" s="1177">
        <v>500</v>
      </c>
      <c r="S124" s="1179" t="s">
        <v>34</v>
      </c>
      <c r="T124" s="1179" t="s">
        <v>34</v>
      </c>
      <c r="U124" s="94"/>
    </row>
    <row r="125" spans="1:21" ht="12" customHeight="1">
      <c r="A125" s="120" t="s">
        <v>212</v>
      </c>
      <c r="B125" s="120" t="s">
        <v>213</v>
      </c>
      <c r="C125" s="120" t="s">
        <v>25</v>
      </c>
      <c r="D125" s="120" t="s">
        <v>26</v>
      </c>
      <c r="E125" s="120"/>
      <c r="F125" s="101">
        <v>102</v>
      </c>
      <c r="H125" s="1182" t="s">
        <v>1607</v>
      </c>
      <c r="I125" s="1175"/>
      <c r="J125" s="1176">
        <v>1200</v>
      </c>
      <c r="K125" s="1176">
        <v>1200</v>
      </c>
      <c r="L125" s="1176">
        <v>100</v>
      </c>
      <c r="M125" s="1176">
        <v>1100</v>
      </c>
      <c r="N125" s="1177">
        <v>100</v>
      </c>
      <c r="O125" s="1179" t="s">
        <v>34</v>
      </c>
      <c r="P125" s="1177">
        <v>300</v>
      </c>
      <c r="Q125" s="1177">
        <v>600</v>
      </c>
      <c r="R125" s="1177">
        <v>100</v>
      </c>
      <c r="S125" s="1179" t="s">
        <v>34</v>
      </c>
      <c r="T125" s="1179" t="s">
        <v>34</v>
      </c>
      <c r="U125" s="94"/>
    </row>
    <row r="126" spans="1:21" ht="12" customHeight="1">
      <c r="A126" s="120" t="s">
        <v>212</v>
      </c>
      <c r="B126" s="120" t="s">
        <v>213</v>
      </c>
      <c r="C126" s="120" t="s">
        <v>25</v>
      </c>
      <c r="D126" s="120" t="s">
        <v>26</v>
      </c>
      <c r="E126" s="120"/>
      <c r="F126" s="101">
        <v>103</v>
      </c>
      <c r="H126" s="1182" t="s">
        <v>1608</v>
      </c>
      <c r="I126" s="1175"/>
      <c r="J126" s="1176">
        <v>100</v>
      </c>
      <c r="K126" s="1176">
        <v>100</v>
      </c>
      <c r="L126" s="1180" t="s">
        <v>34</v>
      </c>
      <c r="M126" s="1176">
        <v>100</v>
      </c>
      <c r="N126" s="1179" t="s">
        <v>34</v>
      </c>
      <c r="O126" s="1179" t="s">
        <v>34</v>
      </c>
      <c r="P126" s="1177">
        <v>100</v>
      </c>
      <c r="Q126" s="1177">
        <v>100</v>
      </c>
      <c r="R126" s="1179" t="s">
        <v>34</v>
      </c>
      <c r="S126" s="1179" t="s">
        <v>34</v>
      </c>
      <c r="T126" s="1179" t="s">
        <v>34</v>
      </c>
      <c r="U126" s="94"/>
    </row>
    <row r="127" spans="1:21" ht="12" customHeight="1">
      <c r="A127" s="120" t="s">
        <v>212</v>
      </c>
      <c r="B127" s="120" t="s">
        <v>213</v>
      </c>
      <c r="C127" s="120" t="s">
        <v>25</v>
      </c>
      <c r="D127" s="120" t="s">
        <v>26</v>
      </c>
      <c r="E127" s="120"/>
      <c r="F127" s="101">
        <v>104</v>
      </c>
      <c r="H127" s="1182" t="s">
        <v>1609</v>
      </c>
      <c r="I127" s="1175"/>
      <c r="J127" s="1176">
        <v>200</v>
      </c>
      <c r="K127" s="1176">
        <v>200</v>
      </c>
      <c r="L127" s="1176">
        <v>0</v>
      </c>
      <c r="M127" s="1176">
        <v>100</v>
      </c>
      <c r="N127" s="1179" t="s">
        <v>34</v>
      </c>
      <c r="O127" s="1179" t="s">
        <v>34</v>
      </c>
      <c r="P127" s="1177">
        <v>100</v>
      </c>
      <c r="Q127" s="1177">
        <v>100</v>
      </c>
      <c r="R127" s="1179" t="s">
        <v>34</v>
      </c>
      <c r="S127" s="1179" t="s">
        <v>34</v>
      </c>
      <c r="T127" s="1179" t="s">
        <v>34</v>
      </c>
      <c r="U127" s="94"/>
    </row>
    <row r="128" spans="1:21" ht="12" customHeight="1">
      <c r="A128" s="120" t="s">
        <v>212</v>
      </c>
      <c r="B128" s="120" t="s">
        <v>213</v>
      </c>
      <c r="C128" s="120" t="s">
        <v>25</v>
      </c>
      <c r="D128" s="120" t="s">
        <v>26</v>
      </c>
      <c r="E128" s="120"/>
      <c r="F128" s="101">
        <v>105</v>
      </c>
      <c r="H128" s="1182" t="s">
        <v>1610</v>
      </c>
      <c r="I128" s="1175"/>
      <c r="J128" s="1176">
        <v>100</v>
      </c>
      <c r="K128" s="1176">
        <v>100</v>
      </c>
      <c r="L128" s="1176">
        <v>0</v>
      </c>
      <c r="M128" s="1176">
        <v>0</v>
      </c>
      <c r="N128" s="1179" t="s">
        <v>34</v>
      </c>
      <c r="O128" s="1179" t="s">
        <v>34</v>
      </c>
      <c r="P128" s="1179" t="s">
        <v>34</v>
      </c>
      <c r="Q128" s="1179" t="s">
        <v>34</v>
      </c>
      <c r="R128" s="1177">
        <v>0</v>
      </c>
      <c r="S128" s="1179" t="s">
        <v>34</v>
      </c>
      <c r="T128" s="1179" t="s">
        <v>34</v>
      </c>
      <c r="U128" s="94"/>
    </row>
    <row r="129" spans="1:21" ht="12" customHeight="1">
      <c r="A129" s="120" t="s">
        <v>212</v>
      </c>
      <c r="B129" s="120" t="s">
        <v>213</v>
      </c>
      <c r="C129" s="120" t="s">
        <v>25</v>
      </c>
      <c r="D129" s="120" t="s">
        <v>26</v>
      </c>
      <c r="E129" s="120"/>
      <c r="F129" s="101">
        <v>106</v>
      </c>
      <c r="H129" s="1182" t="s">
        <v>1611</v>
      </c>
      <c r="I129" s="1175"/>
      <c r="J129" s="1180" t="s">
        <v>34</v>
      </c>
      <c r="K129" s="1180" t="s">
        <v>34</v>
      </c>
      <c r="L129" s="1180" t="s">
        <v>34</v>
      </c>
      <c r="M129" s="1180" t="s">
        <v>34</v>
      </c>
      <c r="N129" s="1179" t="s">
        <v>34</v>
      </c>
      <c r="O129" s="1179" t="s">
        <v>34</v>
      </c>
      <c r="P129" s="1179" t="s">
        <v>34</v>
      </c>
      <c r="Q129" s="1179" t="s">
        <v>34</v>
      </c>
      <c r="R129" s="1179" t="s">
        <v>34</v>
      </c>
      <c r="S129" s="1179" t="s">
        <v>34</v>
      </c>
      <c r="T129" s="1179" t="s">
        <v>34</v>
      </c>
      <c r="U129" s="94"/>
    </row>
    <row r="130" spans="1:21" ht="12" customHeight="1">
      <c r="A130" s="120" t="s">
        <v>212</v>
      </c>
      <c r="B130" s="120" t="s">
        <v>213</v>
      </c>
      <c r="C130" s="120" t="s">
        <v>25</v>
      </c>
      <c r="D130" s="120" t="s">
        <v>26</v>
      </c>
      <c r="E130" s="120"/>
      <c r="F130" s="101">
        <v>107</v>
      </c>
      <c r="H130" s="1182" t="s">
        <v>1612</v>
      </c>
      <c r="I130" s="1175"/>
      <c r="J130" s="1180" t="s">
        <v>34</v>
      </c>
      <c r="K130" s="1180" t="s">
        <v>34</v>
      </c>
      <c r="L130" s="1180" t="s">
        <v>34</v>
      </c>
      <c r="M130" s="1180" t="s">
        <v>34</v>
      </c>
      <c r="N130" s="1179" t="s">
        <v>34</v>
      </c>
      <c r="O130" s="1179" t="s">
        <v>34</v>
      </c>
      <c r="P130" s="1179" t="s">
        <v>34</v>
      </c>
      <c r="Q130" s="1179" t="s">
        <v>34</v>
      </c>
      <c r="R130" s="1179" t="s">
        <v>34</v>
      </c>
      <c r="S130" s="1179" t="s">
        <v>34</v>
      </c>
      <c r="T130" s="1179" t="s">
        <v>34</v>
      </c>
      <c r="U130" s="94"/>
    </row>
    <row r="131" spans="1:21" ht="12" customHeight="1">
      <c r="A131" s="120" t="s">
        <v>212</v>
      </c>
      <c r="B131" s="120" t="s">
        <v>213</v>
      </c>
      <c r="C131" s="120" t="s">
        <v>25</v>
      </c>
      <c r="D131" s="120" t="s">
        <v>26</v>
      </c>
      <c r="E131" s="120"/>
      <c r="F131" s="101">
        <v>108</v>
      </c>
      <c r="H131" s="1182" t="s">
        <v>1613</v>
      </c>
      <c r="I131" s="1175" t="s">
        <v>1535</v>
      </c>
      <c r="J131" s="1180" t="s">
        <v>34</v>
      </c>
      <c r="K131" s="1180" t="s">
        <v>34</v>
      </c>
      <c r="L131" s="1180" t="s">
        <v>34</v>
      </c>
      <c r="M131" s="1180" t="s">
        <v>34</v>
      </c>
      <c r="N131" s="1179" t="s">
        <v>34</v>
      </c>
      <c r="O131" s="1179" t="s">
        <v>34</v>
      </c>
      <c r="P131" s="1179" t="s">
        <v>34</v>
      </c>
      <c r="Q131" s="1179" t="s">
        <v>34</v>
      </c>
      <c r="R131" s="1179" t="s">
        <v>34</v>
      </c>
      <c r="S131" s="1179" t="s">
        <v>34</v>
      </c>
      <c r="T131" s="1179" t="s">
        <v>34</v>
      </c>
      <c r="U131" s="94"/>
    </row>
    <row r="132" spans="1:21" ht="12" customHeight="1">
      <c r="A132" s="120" t="s">
        <v>212</v>
      </c>
      <c r="B132" s="120" t="s">
        <v>213</v>
      </c>
      <c r="C132" s="120" t="s">
        <v>25</v>
      </c>
      <c r="D132" s="120" t="s">
        <v>26</v>
      </c>
      <c r="E132" s="120"/>
      <c r="F132" s="101">
        <v>109</v>
      </c>
      <c r="H132" s="1182" t="s">
        <v>1614</v>
      </c>
      <c r="I132" s="1175" t="s">
        <v>1564</v>
      </c>
      <c r="J132" s="1180" t="s">
        <v>34</v>
      </c>
      <c r="K132" s="1180" t="s">
        <v>34</v>
      </c>
      <c r="L132" s="1180" t="s">
        <v>34</v>
      </c>
      <c r="M132" s="1180" t="s">
        <v>34</v>
      </c>
      <c r="N132" s="1179" t="s">
        <v>34</v>
      </c>
      <c r="O132" s="1179" t="s">
        <v>34</v>
      </c>
      <c r="P132" s="1179" t="s">
        <v>34</v>
      </c>
      <c r="Q132" s="1179" t="s">
        <v>34</v>
      </c>
      <c r="R132" s="1179" t="s">
        <v>34</v>
      </c>
      <c r="S132" s="1179" t="s">
        <v>34</v>
      </c>
      <c r="T132" s="1179" t="s">
        <v>34</v>
      </c>
      <c r="U132" s="94"/>
    </row>
    <row r="133" spans="1:21" ht="12" customHeight="1">
      <c r="A133" s="120" t="s">
        <v>212</v>
      </c>
      <c r="B133" s="120" t="s">
        <v>213</v>
      </c>
      <c r="C133" s="120" t="s">
        <v>25</v>
      </c>
      <c r="D133" s="120" t="s">
        <v>26</v>
      </c>
      <c r="E133" s="120"/>
      <c r="F133" s="101">
        <v>110</v>
      </c>
      <c r="H133" s="1182" t="s">
        <v>1784</v>
      </c>
      <c r="I133" s="1175"/>
      <c r="J133" s="1176">
        <v>38500</v>
      </c>
      <c r="K133" s="1176">
        <v>38200</v>
      </c>
      <c r="L133" s="1176">
        <v>8700</v>
      </c>
      <c r="M133" s="1176">
        <v>29400</v>
      </c>
      <c r="N133" s="1177">
        <v>3000</v>
      </c>
      <c r="O133" s="1177">
        <v>0</v>
      </c>
      <c r="P133" s="1177">
        <v>8600</v>
      </c>
      <c r="Q133" s="1177">
        <v>14800</v>
      </c>
      <c r="R133" s="1177">
        <v>3000</v>
      </c>
      <c r="S133" s="1177">
        <v>300</v>
      </c>
      <c r="T133" s="1177">
        <v>0</v>
      </c>
      <c r="U133" s="94"/>
    </row>
    <row r="134" spans="1:21" ht="12" customHeight="1">
      <c r="A134" s="120" t="s">
        <v>212</v>
      </c>
      <c r="B134" s="120" t="s">
        <v>213</v>
      </c>
      <c r="C134" s="120" t="s">
        <v>25</v>
      </c>
      <c r="D134" s="120" t="s">
        <v>26</v>
      </c>
      <c r="E134" s="120"/>
      <c r="F134" s="101">
        <v>111</v>
      </c>
      <c r="H134" s="1182" t="s">
        <v>1604</v>
      </c>
      <c r="I134" s="1175" t="s">
        <v>20</v>
      </c>
      <c r="J134" s="1176">
        <v>700</v>
      </c>
      <c r="K134" s="1176">
        <v>700</v>
      </c>
      <c r="L134" s="1176">
        <v>100</v>
      </c>
      <c r="M134" s="1176">
        <v>600</v>
      </c>
      <c r="N134" s="1177">
        <v>300</v>
      </c>
      <c r="O134" s="1177">
        <v>0</v>
      </c>
      <c r="P134" s="1177">
        <v>100</v>
      </c>
      <c r="Q134" s="1177">
        <v>200</v>
      </c>
      <c r="R134" s="1177">
        <v>0</v>
      </c>
      <c r="S134" s="1177">
        <v>0</v>
      </c>
      <c r="T134" s="1179" t="s">
        <v>34</v>
      </c>
      <c r="U134" s="94"/>
    </row>
    <row r="135" spans="1:21" ht="12" customHeight="1">
      <c r="A135" s="120" t="s">
        <v>212</v>
      </c>
      <c r="B135" s="120" t="s">
        <v>213</v>
      </c>
      <c r="C135" s="120" t="s">
        <v>25</v>
      </c>
      <c r="D135" s="120" t="s">
        <v>26</v>
      </c>
      <c r="E135" s="120"/>
      <c r="F135" s="101">
        <v>112</v>
      </c>
      <c r="H135" s="1182" t="s">
        <v>1605</v>
      </c>
      <c r="I135" s="1175"/>
      <c r="J135" s="1176">
        <v>3500</v>
      </c>
      <c r="K135" s="1176">
        <v>3500</v>
      </c>
      <c r="L135" s="1176">
        <v>300</v>
      </c>
      <c r="M135" s="1176">
        <v>3200</v>
      </c>
      <c r="N135" s="1177">
        <v>600</v>
      </c>
      <c r="O135" s="1179" t="s">
        <v>34</v>
      </c>
      <c r="P135" s="1177">
        <v>1000</v>
      </c>
      <c r="Q135" s="1177">
        <v>1500</v>
      </c>
      <c r="R135" s="1177">
        <v>100</v>
      </c>
      <c r="S135" s="1177">
        <v>0</v>
      </c>
      <c r="T135" s="1179" t="s">
        <v>34</v>
      </c>
      <c r="U135" s="94"/>
    </row>
    <row r="136" spans="1:21" ht="12" customHeight="1">
      <c r="A136" s="120" t="s">
        <v>212</v>
      </c>
      <c r="B136" s="120" t="s">
        <v>213</v>
      </c>
      <c r="C136" s="120" t="s">
        <v>25</v>
      </c>
      <c r="D136" s="120" t="s">
        <v>26</v>
      </c>
      <c r="E136" s="120"/>
      <c r="F136" s="101">
        <v>113</v>
      </c>
      <c r="H136" s="1182" t="s">
        <v>1606</v>
      </c>
      <c r="I136" s="1175"/>
      <c r="J136" s="1176">
        <v>8900</v>
      </c>
      <c r="K136" s="1176">
        <v>8900</v>
      </c>
      <c r="L136" s="1176">
        <v>1200</v>
      </c>
      <c r="M136" s="1176">
        <v>7600</v>
      </c>
      <c r="N136" s="1177">
        <v>800</v>
      </c>
      <c r="O136" s="1179" t="s">
        <v>34</v>
      </c>
      <c r="P136" s="1177">
        <v>2300</v>
      </c>
      <c r="Q136" s="1177">
        <v>3900</v>
      </c>
      <c r="R136" s="1177">
        <v>700</v>
      </c>
      <c r="S136" s="1177">
        <v>0</v>
      </c>
      <c r="T136" s="1179" t="s">
        <v>34</v>
      </c>
      <c r="U136" s="94"/>
    </row>
    <row r="137" spans="1:21" ht="12" customHeight="1">
      <c r="A137" s="120" t="s">
        <v>212</v>
      </c>
      <c r="B137" s="120" t="s">
        <v>213</v>
      </c>
      <c r="C137" s="120" t="s">
        <v>25</v>
      </c>
      <c r="D137" s="120" t="s">
        <v>26</v>
      </c>
      <c r="E137" s="120"/>
      <c r="F137" s="101">
        <v>114</v>
      </c>
      <c r="H137" s="1182" t="s">
        <v>1607</v>
      </c>
      <c r="I137" s="1175"/>
      <c r="J137" s="1176">
        <v>10500</v>
      </c>
      <c r="K137" s="1176">
        <v>10500</v>
      </c>
      <c r="L137" s="1176">
        <v>2200</v>
      </c>
      <c r="M137" s="1176">
        <v>8200</v>
      </c>
      <c r="N137" s="1177">
        <v>900</v>
      </c>
      <c r="O137" s="1179" t="s">
        <v>34</v>
      </c>
      <c r="P137" s="1177">
        <v>2300</v>
      </c>
      <c r="Q137" s="1177">
        <v>4100</v>
      </c>
      <c r="R137" s="1177">
        <v>900</v>
      </c>
      <c r="S137" s="1177">
        <v>100</v>
      </c>
      <c r="T137" s="1179" t="s">
        <v>34</v>
      </c>
      <c r="U137" s="94"/>
    </row>
    <row r="138" spans="1:21" ht="12" customHeight="1">
      <c r="A138" s="120" t="s">
        <v>212</v>
      </c>
      <c r="B138" s="120" t="s">
        <v>213</v>
      </c>
      <c r="C138" s="120" t="s">
        <v>25</v>
      </c>
      <c r="D138" s="120" t="s">
        <v>26</v>
      </c>
      <c r="E138" s="120"/>
      <c r="F138" s="101">
        <v>115</v>
      </c>
      <c r="H138" s="1182" t="s">
        <v>1608</v>
      </c>
      <c r="I138" s="1175"/>
      <c r="J138" s="1176">
        <v>6800</v>
      </c>
      <c r="K138" s="1176">
        <v>6700</v>
      </c>
      <c r="L138" s="1176">
        <v>1600</v>
      </c>
      <c r="M138" s="1176">
        <v>5100</v>
      </c>
      <c r="N138" s="1177">
        <v>400</v>
      </c>
      <c r="O138" s="1179" t="s">
        <v>34</v>
      </c>
      <c r="P138" s="1177">
        <v>1400</v>
      </c>
      <c r="Q138" s="1177">
        <v>2500</v>
      </c>
      <c r="R138" s="1177">
        <v>800</v>
      </c>
      <c r="S138" s="1177">
        <v>100</v>
      </c>
      <c r="T138" s="1179" t="s">
        <v>34</v>
      </c>
      <c r="U138" s="94"/>
    </row>
    <row r="139" spans="1:21" ht="12" customHeight="1">
      <c r="A139" s="120" t="s">
        <v>212</v>
      </c>
      <c r="B139" s="120" t="s">
        <v>213</v>
      </c>
      <c r="C139" s="120" t="s">
        <v>25</v>
      </c>
      <c r="D139" s="120" t="s">
        <v>26</v>
      </c>
      <c r="E139" s="120"/>
      <c r="F139" s="101">
        <v>116</v>
      </c>
      <c r="H139" s="1182" t="s">
        <v>1609</v>
      </c>
      <c r="I139" s="1175"/>
      <c r="J139" s="1176">
        <v>5700</v>
      </c>
      <c r="K139" s="1176">
        <v>5600</v>
      </c>
      <c r="L139" s="1176">
        <v>2000</v>
      </c>
      <c r="M139" s="1176">
        <v>3600</v>
      </c>
      <c r="N139" s="1177">
        <v>100</v>
      </c>
      <c r="O139" s="1179" t="s">
        <v>34</v>
      </c>
      <c r="P139" s="1177">
        <v>1200</v>
      </c>
      <c r="Q139" s="1177">
        <v>2000</v>
      </c>
      <c r="R139" s="1177">
        <v>300</v>
      </c>
      <c r="S139" s="1177">
        <v>100</v>
      </c>
      <c r="T139" s="1179" t="s">
        <v>34</v>
      </c>
      <c r="U139" s="94"/>
    </row>
    <row r="140" spans="1:21" ht="12" customHeight="1">
      <c r="A140" s="120" t="s">
        <v>212</v>
      </c>
      <c r="B140" s="120" t="s">
        <v>213</v>
      </c>
      <c r="C140" s="120" t="s">
        <v>25</v>
      </c>
      <c r="D140" s="120" t="s">
        <v>26</v>
      </c>
      <c r="E140" s="120"/>
      <c r="F140" s="101">
        <v>117</v>
      </c>
      <c r="H140" s="1182" t="s">
        <v>1610</v>
      </c>
      <c r="I140" s="1175"/>
      <c r="J140" s="1176">
        <v>2000</v>
      </c>
      <c r="K140" s="1176">
        <v>1900</v>
      </c>
      <c r="L140" s="1176">
        <v>1100</v>
      </c>
      <c r="M140" s="1176">
        <v>800</v>
      </c>
      <c r="N140" s="1179" t="s">
        <v>34</v>
      </c>
      <c r="O140" s="1179" t="s">
        <v>34</v>
      </c>
      <c r="P140" s="1177">
        <v>200</v>
      </c>
      <c r="Q140" s="1177">
        <v>500</v>
      </c>
      <c r="R140" s="1177">
        <v>200</v>
      </c>
      <c r="S140" s="1177">
        <v>0</v>
      </c>
      <c r="T140" s="1177">
        <v>0</v>
      </c>
      <c r="U140" s="94"/>
    </row>
    <row r="141" spans="1:21" ht="12" customHeight="1">
      <c r="A141" s="120" t="s">
        <v>212</v>
      </c>
      <c r="B141" s="120" t="s">
        <v>213</v>
      </c>
      <c r="C141" s="120" t="s">
        <v>25</v>
      </c>
      <c r="D141" s="120" t="s">
        <v>26</v>
      </c>
      <c r="E141" s="120"/>
      <c r="F141" s="101">
        <v>118</v>
      </c>
      <c r="H141" s="1182" t="s">
        <v>1611</v>
      </c>
      <c r="I141" s="1175"/>
      <c r="J141" s="1176">
        <v>300</v>
      </c>
      <c r="K141" s="1176">
        <v>300</v>
      </c>
      <c r="L141" s="1176">
        <v>100</v>
      </c>
      <c r="M141" s="1176">
        <v>200</v>
      </c>
      <c r="N141" s="1179" t="s">
        <v>34</v>
      </c>
      <c r="O141" s="1179" t="s">
        <v>34</v>
      </c>
      <c r="P141" s="1177">
        <v>100</v>
      </c>
      <c r="Q141" s="1177">
        <v>100</v>
      </c>
      <c r="R141" s="1179" t="s">
        <v>34</v>
      </c>
      <c r="S141" s="1179" t="s">
        <v>34</v>
      </c>
      <c r="T141" s="1179" t="s">
        <v>34</v>
      </c>
      <c r="U141" s="94"/>
    </row>
    <row r="142" spans="1:21" ht="12" customHeight="1">
      <c r="A142" s="120" t="s">
        <v>212</v>
      </c>
      <c r="B142" s="120" t="s">
        <v>213</v>
      </c>
      <c r="C142" s="120" t="s">
        <v>25</v>
      </c>
      <c r="D142" s="120" t="s">
        <v>26</v>
      </c>
      <c r="E142" s="120"/>
      <c r="F142" s="101">
        <v>119</v>
      </c>
      <c r="H142" s="1182" t="s">
        <v>1612</v>
      </c>
      <c r="I142" s="1175"/>
      <c r="J142" s="1176">
        <v>100</v>
      </c>
      <c r="K142" s="1176">
        <v>100</v>
      </c>
      <c r="L142" s="1176">
        <v>100</v>
      </c>
      <c r="M142" s="1176">
        <v>0</v>
      </c>
      <c r="N142" s="1179" t="s">
        <v>34</v>
      </c>
      <c r="O142" s="1179" t="s">
        <v>34</v>
      </c>
      <c r="P142" s="1177">
        <v>0</v>
      </c>
      <c r="Q142" s="1177">
        <v>0</v>
      </c>
      <c r="R142" s="1179" t="s">
        <v>34</v>
      </c>
      <c r="S142" s="1179" t="s">
        <v>34</v>
      </c>
      <c r="T142" s="1179" t="s">
        <v>34</v>
      </c>
      <c r="U142" s="94"/>
    </row>
    <row r="143" spans="1:21" ht="12" customHeight="1">
      <c r="A143" s="120" t="s">
        <v>212</v>
      </c>
      <c r="B143" s="120" t="s">
        <v>213</v>
      </c>
      <c r="C143" s="120" t="s">
        <v>25</v>
      </c>
      <c r="D143" s="120" t="s">
        <v>26</v>
      </c>
      <c r="E143" s="120"/>
      <c r="F143" s="101">
        <v>120</v>
      </c>
      <c r="H143" s="1182" t="s">
        <v>1613</v>
      </c>
      <c r="I143" s="1175" t="s">
        <v>1535</v>
      </c>
      <c r="J143" s="1176">
        <v>0</v>
      </c>
      <c r="K143" s="1176">
        <v>0</v>
      </c>
      <c r="L143" s="1176">
        <v>0</v>
      </c>
      <c r="M143" s="1180" t="s">
        <v>34</v>
      </c>
      <c r="N143" s="1179" t="s">
        <v>34</v>
      </c>
      <c r="O143" s="1179" t="s">
        <v>34</v>
      </c>
      <c r="P143" s="1179" t="s">
        <v>34</v>
      </c>
      <c r="Q143" s="1179" t="s">
        <v>34</v>
      </c>
      <c r="R143" s="1179" t="s">
        <v>34</v>
      </c>
      <c r="S143" s="1179" t="s">
        <v>34</v>
      </c>
      <c r="T143" s="1179" t="s">
        <v>34</v>
      </c>
      <c r="U143" s="94"/>
    </row>
    <row r="144" spans="1:21" ht="12" customHeight="1">
      <c r="A144" s="120" t="s">
        <v>212</v>
      </c>
      <c r="B144" s="120" t="s">
        <v>213</v>
      </c>
      <c r="C144" s="120" t="s">
        <v>25</v>
      </c>
      <c r="D144" s="120" t="s">
        <v>26</v>
      </c>
      <c r="E144" s="120"/>
      <c r="F144" s="101">
        <v>121</v>
      </c>
      <c r="H144" s="1182" t="s">
        <v>1614</v>
      </c>
      <c r="I144" s="1175" t="s">
        <v>1564</v>
      </c>
      <c r="J144" s="1180" t="s">
        <v>34</v>
      </c>
      <c r="K144" s="1180" t="s">
        <v>34</v>
      </c>
      <c r="L144" s="1180" t="s">
        <v>34</v>
      </c>
      <c r="M144" s="1180" t="s">
        <v>34</v>
      </c>
      <c r="N144" s="1179" t="s">
        <v>34</v>
      </c>
      <c r="O144" s="1179" t="s">
        <v>34</v>
      </c>
      <c r="P144" s="1179" t="s">
        <v>34</v>
      </c>
      <c r="Q144" s="1179" t="s">
        <v>34</v>
      </c>
      <c r="R144" s="1179" t="s">
        <v>34</v>
      </c>
      <c r="S144" s="1179" t="s">
        <v>34</v>
      </c>
      <c r="T144" s="1179" t="s">
        <v>34</v>
      </c>
      <c r="U144" s="94"/>
    </row>
    <row r="145" spans="1:21" ht="12" customHeight="1">
      <c r="A145" s="120" t="s">
        <v>212</v>
      </c>
      <c r="B145" s="120" t="s">
        <v>213</v>
      </c>
      <c r="C145" s="120" t="s">
        <v>25</v>
      </c>
      <c r="D145" s="120" t="s">
        <v>26</v>
      </c>
      <c r="E145" s="120"/>
      <c r="F145" s="101">
        <v>122</v>
      </c>
      <c r="H145" s="1182" t="s">
        <v>1616</v>
      </c>
      <c r="I145" s="1175"/>
      <c r="J145" s="1176">
        <v>70700</v>
      </c>
      <c r="K145" s="1176">
        <v>70100</v>
      </c>
      <c r="L145" s="1176">
        <v>34700</v>
      </c>
      <c r="M145" s="1176">
        <v>35400</v>
      </c>
      <c r="N145" s="1177">
        <v>4900</v>
      </c>
      <c r="O145" s="1177">
        <v>0</v>
      </c>
      <c r="P145" s="1177">
        <v>11900</v>
      </c>
      <c r="Q145" s="1177">
        <v>15000</v>
      </c>
      <c r="R145" s="1177">
        <v>3600</v>
      </c>
      <c r="S145" s="1177">
        <v>500</v>
      </c>
      <c r="T145" s="1177">
        <v>0</v>
      </c>
      <c r="U145" s="94"/>
    </row>
    <row r="146" spans="1:21" ht="12" customHeight="1">
      <c r="A146" s="120" t="s">
        <v>212</v>
      </c>
      <c r="B146" s="120" t="s">
        <v>213</v>
      </c>
      <c r="C146" s="120" t="s">
        <v>25</v>
      </c>
      <c r="D146" s="120" t="s">
        <v>26</v>
      </c>
      <c r="E146" s="120"/>
      <c r="F146" s="101">
        <v>123</v>
      </c>
      <c r="H146" s="1182" t="s">
        <v>1604</v>
      </c>
      <c r="I146" s="1175" t="s">
        <v>20</v>
      </c>
      <c r="J146" s="1176">
        <v>1400</v>
      </c>
      <c r="K146" s="1176">
        <v>1400</v>
      </c>
      <c r="L146" s="1176">
        <v>300</v>
      </c>
      <c r="M146" s="1176">
        <v>1000</v>
      </c>
      <c r="N146" s="1177">
        <v>400</v>
      </c>
      <c r="O146" s="1179" t="s">
        <v>34</v>
      </c>
      <c r="P146" s="1177">
        <v>200</v>
      </c>
      <c r="Q146" s="1177">
        <v>400</v>
      </c>
      <c r="R146" s="1177">
        <v>100</v>
      </c>
      <c r="S146" s="1177">
        <v>100</v>
      </c>
      <c r="T146" s="1179" t="s">
        <v>34</v>
      </c>
      <c r="U146" s="94"/>
    </row>
    <row r="147" spans="1:21" ht="12" customHeight="1">
      <c r="A147" s="120" t="s">
        <v>212</v>
      </c>
      <c r="B147" s="120" t="s">
        <v>213</v>
      </c>
      <c r="C147" s="120" t="s">
        <v>25</v>
      </c>
      <c r="D147" s="120" t="s">
        <v>26</v>
      </c>
      <c r="E147" s="120"/>
      <c r="F147" s="101">
        <v>124</v>
      </c>
      <c r="H147" s="1182" t="s">
        <v>1605</v>
      </c>
      <c r="I147" s="1175"/>
      <c r="J147" s="1176">
        <v>5200</v>
      </c>
      <c r="K147" s="1176">
        <v>5100</v>
      </c>
      <c r="L147" s="1176">
        <v>800</v>
      </c>
      <c r="M147" s="1176">
        <v>4300</v>
      </c>
      <c r="N147" s="1177">
        <v>1400</v>
      </c>
      <c r="O147" s="1179" t="s">
        <v>34</v>
      </c>
      <c r="P147" s="1177">
        <v>1400</v>
      </c>
      <c r="Q147" s="1177">
        <v>1400</v>
      </c>
      <c r="R147" s="1177">
        <v>200</v>
      </c>
      <c r="S147" s="1177">
        <v>100</v>
      </c>
      <c r="T147" s="1179" t="s">
        <v>34</v>
      </c>
      <c r="U147" s="94"/>
    </row>
    <row r="148" spans="1:21" ht="12" customHeight="1">
      <c r="A148" s="120" t="s">
        <v>212</v>
      </c>
      <c r="B148" s="120" t="s">
        <v>213</v>
      </c>
      <c r="C148" s="120" t="s">
        <v>25</v>
      </c>
      <c r="D148" s="120" t="s">
        <v>26</v>
      </c>
      <c r="E148" s="120"/>
      <c r="F148" s="101">
        <v>125</v>
      </c>
      <c r="H148" s="1182" t="s">
        <v>1606</v>
      </c>
      <c r="I148" s="1175"/>
      <c r="J148" s="1176">
        <v>9900</v>
      </c>
      <c r="K148" s="1176">
        <v>9900</v>
      </c>
      <c r="L148" s="1176">
        <v>3100</v>
      </c>
      <c r="M148" s="1176">
        <v>6800</v>
      </c>
      <c r="N148" s="1177">
        <v>1100</v>
      </c>
      <c r="O148" s="1179" t="s">
        <v>34</v>
      </c>
      <c r="P148" s="1177">
        <v>2500</v>
      </c>
      <c r="Q148" s="1177">
        <v>2900</v>
      </c>
      <c r="R148" s="1177">
        <v>300</v>
      </c>
      <c r="S148" s="1177">
        <v>0</v>
      </c>
      <c r="T148" s="1177">
        <v>0</v>
      </c>
      <c r="U148" s="94"/>
    </row>
    <row r="149" spans="1:21" ht="12" customHeight="1">
      <c r="A149" s="120" t="s">
        <v>212</v>
      </c>
      <c r="B149" s="120" t="s">
        <v>213</v>
      </c>
      <c r="C149" s="120" t="s">
        <v>25</v>
      </c>
      <c r="D149" s="120" t="s">
        <v>26</v>
      </c>
      <c r="E149" s="120"/>
      <c r="F149" s="101">
        <v>126</v>
      </c>
      <c r="H149" s="1182" t="s">
        <v>1607</v>
      </c>
      <c r="I149" s="1175"/>
      <c r="J149" s="1176">
        <v>12900</v>
      </c>
      <c r="K149" s="1176">
        <v>12700</v>
      </c>
      <c r="L149" s="1176">
        <v>5600</v>
      </c>
      <c r="M149" s="1176">
        <v>7100</v>
      </c>
      <c r="N149" s="1177">
        <v>1200</v>
      </c>
      <c r="O149" s="1177">
        <v>0</v>
      </c>
      <c r="P149" s="1177">
        <v>2500</v>
      </c>
      <c r="Q149" s="1177">
        <v>3000</v>
      </c>
      <c r="R149" s="1177">
        <v>400</v>
      </c>
      <c r="S149" s="1177">
        <v>200</v>
      </c>
      <c r="T149" s="1179" t="s">
        <v>34</v>
      </c>
      <c r="U149" s="94"/>
    </row>
    <row r="150" spans="1:21" ht="12" customHeight="1">
      <c r="A150" s="120" t="s">
        <v>212</v>
      </c>
      <c r="B150" s="120" t="s">
        <v>213</v>
      </c>
      <c r="C150" s="120" t="s">
        <v>25</v>
      </c>
      <c r="D150" s="120" t="s">
        <v>26</v>
      </c>
      <c r="E150" s="120"/>
      <c r="F150" s="101">
        <v>127</v>
      </c>
      <c r="H150" s="1182" t="s">
        <v>1608</v>
      </c>
      <c r="I150" s="1175"/>
      <c r="J150" s="1176">
        <v>12900</v>
      </c>
      <c r="K150" s="1176">
        <v>12900</v>
      </c>
      <c r="L150" s="1176">
        <v>6600</v>
      </c>
      <c r="M150" s="1176">
        <v>6200</v>
      </c>
      <c r="N150" s="1177">
        <v>600</v>
      </c>
      <c r="O150" s="1179" t="s">
        <v>34</v>
      </c>
      <c r="P150" s="1177">
        <v>2300</v>
      </c>
      <c r="Q150" s="1177">
        <v>2900</v>
      </c>
      <c r="R150" s="1177">
        <v>500</v>
      </c>
      <c r="S150" s="1177">
        <v>100</v>
      </c>
      <c r="T150" s="1179" t="s">
        <v>34</v>
      </c>
      <c r="U150" s="94"/>
    </row>
    <row r="151" spans="1:21" ht="12" customHeight="1">
      <c r="A151" s="120" t="s">
        <v>212</v>
      </c>
      <c r="B151" s="120" t="s">
        <v>213</v>
      </c>
      <c r="C151" s="120" t="s">
        <v>25</v>
      </c>
      <c r="D151" s="120" t="s">
        <v>26</v>
      </c>
      <c r="E151" s="120"/>
      <c r="F151" s="101">
        <v>128</v>
      </c>
      <c r="H151" s="1182" t="s">
        <v>1609</v>
      </c>
      <c r="I151" s="1175"/>
      <c r="J151" s="1176">
        <v>17600</v>
      </c>
      <c r="K151" s="1176">
        <v>17500</v>
      </c>
      <c r="L151" s="1176">
        <v>10600</v>
      </c>
      <c r="M151" s="1176">
        <v>6900</v>
      </c>
      <c r="N151" s="1177">
        <v>200</v>
      </c>
      <c r="O151" s="1179" t="s">
        <v>34</v>
      </c>
      <c r="P151" s="1177">
        <v>2100</v>
      </c>
      <c r="Q151" s="1177">
        <v>3200</v>
      </c>
      <c r="R151" s="1177">
        <v>1400</v>
      </c>
      <c r="S151" s="1177">
        <v>100</v>
      </c>
      <c r="T151" s="1177">
        <v>0</v>
      </c>
      <c r="U151" s="94"/>
    </row>
    <row r="152" spans="1:21" ht="12" customHeight="1">
      <c r="A152" s="120" t="s">
        <v>212</v>
      </c>
      <c r="B152" s="120" t="s">
        <v>213</v>
      </c>
      <c r="C152" s="120" t="s">
        <v>25</v>
      </c>
      <c r="D152" s="120" t="s">
        <v>26</v>
      </c>
      <c r="E152" s="120"/>
      <c r="F152" s="101">
        <v>129</v>
      </c>
      <c r="H152" s="1182" t="s">
        <v>1610</v>
      </c>
      <c r="I152" s="1175"/>
      <c r="J152" s="1176">
        <v>8300</v>
      </c>
      <c r="K152" s="1176">
        <v>8300</v>
      </c>
      <c r="L152" s="1176">
        <v>5800</v>
      </c>
      <c r="M152" s="1176">
        <v>2500</v>
      </c>
      <c r="N152" s="1177">
        <v>100</v>
      </c>
      <c r="O152" s="1179" t="s">
        <v>34</v>
      </c>
      <c r="P152" s="1177">
        <v>700</v>
      </c>
      <c r="Q152" s="1177">
        <v>1100</v>
      </c>
      <c r="R152" s="1177">
        <v>600</v>
      </c>
      <c r="S152" s="1179" t="s">
        <v>34</v>
      </c>
      <c r="T152" s="1179" t="s">
        <v>34</v>
      </c>
      <c r="U152" s="94"/>
    </row>
    <row r="153" spans="1:21" ht="12" customHeight="1">
      <c r="A153" s="120" t="s">
        <v>212</v>
      </c>
      <c r="B153" s="120" t="s">
        <v>213</v>
      </c>
      <c r="C153" s="120" t="s">
        <v>25</v>
      </c>
      <c r="D153" s="120" t="s">
        <v>26</v>
      </c>
      <c r="E153" s="120"/>
      <c r="F153" s="101">
        <v>130</v>
      </c>
      <c r="H153" s="1182" t="s">
        <v>1611</v>
      </c>
      <c r="I153" s="1175"/>
      <c r="J153" s="1176">
        <v>2200</v>
      </c>
      <c r="K153" s="1176">
        <v>2200</v>
      </c>
      <c r="L153" s="1176">
        <v>1800</v>
      </c>
      <c r="M153" s="1176">
        <v>400</v>
      </c>
      <c r="N153" s="1179" t="s">
        <v>34</v>
      </c>
      <c r="O153" s="1179" t="s">
        <v>34</v>
      </c>
      <c r="P153" s="1177">
        <v>100</v>
      </c>
      <c r="Q153" s="1177">
        <v>300</v>
      </c>
      <c r="R153" s="1177">
        <v>100</v>
      </c>
      <c r="S153" s="1177">
        <v>0</v>
      </c>
      <c r="T153" s="1179" t="s">
        <v>34</v>
      </c>
      <c r="U153" s="94"/>
    </row>
    <row r="154" spans="1:21" ht="12" customHeight="1">
      <c r="A154" s="120" t="s">
        <v>212</v>
      </c>
      <c r="B154" s="120" t="s">
        <v>213</v>
      </c>
      <c r="C154" s="120" t="s">
        <v>25</v>
      </c>
      <c r="D154" s="120" t="s">
        <v>26</v>
      </c>
      <c r="E154" s="120"/>
      <c r="F154" s="101">
        <v>131</v>
      </c>
      <c r="H154" s="1182" t="s">
        <v>1612</v>
      </c>
      <c r="I154" s="1175"/>
      <c r="J154" s="1176">
        <v>200</v>
      </c>
      <c r="K154" s="1176">
        <v>200</v>
      </c>
      <c r="L154" s="1176">
        <v>100</v>
      </c>
      <c r="M154" s="1176">
        <v>100</v>
      </c>
      <c r="N154" s="1179" t="s">
        <v>34</v>
      </c>
      <c r="O154" s="1179" t="s">
        <v>34</v>
      </c>
      <c r="P154" s="1179" t="s">
        <v>34</v>
      </c>
      <c r="Q154" s="1177">
        <v>0</v>
      </c>
      <c r="R154" s="1177">
        <v>0</v>
      </c>
      <c r="S154" s="1179" t="s">
        <v>34</v>
      </c>
      <c r="T154" s="1179" t="s">
        <v>34</v>
      </c>
      <c r="U154" s="94"/>
    </row>
    <row r="155" spans="1:21" ht="12" customHeight="1">
      <c r="A155" s="120" t="s">
        <v>212</v>
      </c>
      <c r="B155" s="120" t="s">
        <v>213</v>
      </c>
      <c r="C155" s="120" t="s">
        <v>25</v>
      </c>
      <c r="D155" s="120" t="s">
        <v>26</v>
      </c>
      <c r="E155" s="120"/>
      <c r="F155" s="101">
        <v>132</v>
      </c>
      <c r="H155" s="1182" t="s">
        <v>1613</v>
      </c>
      <c r="I155" s="1175" t="s">
        <v>1535</v>
      </c>
      <c r="J155" s="1176">
        <v>0</v>
      </c>
      <c r="K155" s="1176">
        <v>0</v>
      </c>
      <c r="L155" s="1176">
        <v>0</v>
      </c>
      <c r="M155" s="1180" t="s">
        <v>34</v>
      </c>
      <c r="N155" s="1179" t="s">
        <v>34</v>
      </c>
      <c r="O155" s="1179" t="s">
        <v>34</v>
      </c>
      <c r="P155" s="1179" t="s">
        <v>34</v>
      </c>
      <c r="Q155" s="1179" t="s">
        <v>34</v>
      </c>
      <c r="R155" s="1179" t="s">
        <v>34</v>
      </c>
      <c r="S155" s="1179" t="s">
        <v>34</v>
      </c>
      <c r="T155" s="1179" t="s">
        <v>34</v>
      </c>
      <c r="U155" s="94"/>
    </row>
    <row r="156" spans="1:21" ht="12" customHeight="1">
      <c r="A156" s="120" t="s">
        <v>212</v>
      </c>
      <c r="B156" s="120" t="s">
        <v>213</v>
      </c>
      <c r="C156" s="120" t="s">
        <v>25</v>
      </c>
      <c r="D156" s="120" t="s">
        <v>26</v>
      </c>
      <c r="E156" s="120"/>
      <c r="F156" s="101">
        <v>133</v>
      </c>
      <c r="H156" s="1182" t="s">
        <v>1614</v>
      </c>
      <c r="I156" s="1175" t="s">
        <v>1564</v>
      </c>
      <c r="J156" s="1180" t="s">
        <v>34</v>
      </c>
      <c r="K156" s="1180" t="s">
        <v>34</v>
      </c>
      <c r="L156" s="1180" t="s">
        <v>34</v>
      </c>
      <c r="M156" s="1180" t="s">
        <v>34</v>
      </c>
      <c r="N156" s="1179" t="s">
        <v>34</v>
      </c>
      <c r="O156" s="1179" t="s">
        <v>34</v>
      </c>
      <c r="P156" s="1179" t="s">
        <v>34</v>
      </c>
      <c r="Q156" s="1179" t="s">
        <v>34</v>
      </c>
      <c r="R156" s="1179" t="s">
        <v>34</v>
      </c>
      <c r="S156" s="1179" t="s">
        <v>34</v>
      </c>
      <c r="T156" s="1179" t="s">
        <v>34</v>
      </c>
      <c r="U156" s="94"/>
    </row>
    <row r="157" spans="1:21" ht="12" customHeight="1">
      <c r="A157" s="120" t="s">
        <v>212</v>
      </c>
      <c r="B157" s="120" t="s">
        <v>213</v>
      </c>
      <c r="C157" s="120" t="s">
        <v>25</v>
      </c>
      <c r="D157" s="120" t="s">
        <v>26</v>
      </c>
      <c r="E157" s="120"/>
      <c r="F157" s="101">
        <v>134</v>
      </c>
      <c r="H157" s="1182" t="s">
        <v>1617</v>
      </c>
      <c r="I157" s="1175"/>
      <c r="J157" s="1176">
        <v>94000</v>
      </c>
      <c r="K157" s="1176">
        <v>93800</v>
      </c>
      <c r="L157" s="1176">
        <v>65400</v>
      </c>
      <c r="M157" s="1176">
        <v>28300</v>
      </c>
      <c r="N157" s="1177">
        <v>4800</v>
      </c>
      <c r="O157" s="1177">
        <v>100</v>
      </c>
      <c r="P157" s="1177">
        <v>9400</v>
      </c>
      <c r="Q157" s="1177">
        <v>10800</v>
      </c>
      <c r="R157" s="1177">
        <v>3300</v>
      </c>
      <c r="S157" s="1177">
        <v>200</v>
      </c>
      <c r="T157" s="1179" t="s">
        <v>34</v>
      </c>
      <c r="U157" s="94"/>
    </row>
    <row r="158" spans="1:21" ht="12" customHeight="1">
      <c r="A158" s="120" t="s">
        <v>212</v>
      </c>
      <c r="B158" s="120" t="s">
        <v>213</v>
      </c>
      <c r="C158" s="120" t="s">
        <v>25</v>
      </c>
      <c r="D158" s="120" t="s">
        <v>26</v>
      </c>
      <c r="E158" s="120"/>
      <c r="F158" s="101">
        <v>135</v>
      </c>
      <c r="H158" s="1182" t="s">
        <v>1604</v>
      </c>
      <c r="I158" s="1175" t="s">
        <v>20</v>
      </c>
      <c r="J158" s="1176">
        <v>900</v>
      </c>
      <c r="K158" s="1176">
        <v>900</v>
      </c>
      <c r="L158" s="1176">
        <v>400</v>
      </c>
      <c r="M158" s="1176">
        <v>500</v>
      </c>
      <c r="N158" s="1177">
        <v>100</v>
      </c>
      <c r="O158" s="1179" t="s">
        <v>34</v>
      </c>
      <c r="P158" s="1177">
        <v>200</v>
      </c>
      <c r="Q158" s="1177">
        <v>300</v>
      </c>
      <c r="R158" s="1177">
        <v>0</v>
      </c>
      <c r="S158" s="1179" t="s">
        <v>34</v>
      </c>
      <c r="T158" s="1179" t="s">
        <v>34</v>
      </c>
      <c r="U158" s="94"/>
    </row>
    <row r="159" spans="1:21" ht="12" customHeight="1">
      <c r="A159" s="120" t="s">
        <v>212</v>
      </c>
      <c r="B159" s="120" t="s">
        <v>213</v>
      </c>
      <c r="C159" s="120" t="s">
        <v>25</v>
      </c>
      <c r="D159" s="120" t="s">
        <v>26</v>
      </c>
      <c r="E159" s="120"/>
      <c r="F159" s="101">
        <v>136</v>
      </c>
      <c r="H159" s="1182" t="s">
        <v>1605</v>
      </c>
      <c r="I159" s="1175"/>
      <c r="J159" s="1176">
        <v>5700</v>
      </c>
      <c r="K159" s="1176">
        <v>5700</v>
      </c>
      <c r="L159" s="1176">
        <v>2200</v>
      </c>
      <c r="M159" s="1176">
        <v>3400</v>
      </c>
      <c r="N159" s="1177">
        <v>900</v>
      </c>
      <c r="O159" s="1177">
        <v>0</v>
      </c>
      <c r="P159" s="1177">
        <v>1200</v>
      </c>
      <c r="Q159" s="1177">
        <v>1200</v>
      </c>
      <c r="R159" s="1177">
        <v>100</v>
      </c>
      <c r="S159" s="1177">
        <v>0</v>
      </c>
      <c r="T159" s="1179" t="s">
        <v>34</v>
      </c>
      <c r="U159" s="94"/>
    </row>
    <row r="160" spans="1:21" ht="12" customHeight="1">
      <c r="A160" s="120" t="s">
        <v>212</v>
      </c>
      <c r="B160" s="120" t="s">
        <v>213</v>
      </c>
      <c r="C160" s="120" t="s">
        <v>25</v>
      </c>
      <c r="D160" s="120" t="s">
        <v>26</v>
      </c>
      <c r="E160" s="120"/>
      <c r="F160" s="101">
        <v>137</v>
      </c>
      <c r="H160" s="1182" t="s">
        <v>1606</v>
      </c>
      <c r="I160" s="1175"/>
      <c r="J160" s="1176">
        <v>10200</v>
      </c>
      <c r="K160" s="1176">
        <v>10200</v>
      </c>
      <c r="L160" s="1176">
        <v>5300</v>
      </c>
      <c r="M160" s="1176">
        <v>4900</v>
      </c>
      <c r="N160" s="1177">
        <v>1300</v>
      </c>
      <c r="O160" s="1179" t="s">
        <v>34</v>
      </c>
      <c r="P160" s="1177">
        <v>1900</v>
      </c>
      <c r="Q160" s="1177">
        <v>1500</v>
      </c>
      <c r="R160" s="1177">
        <v>200</v>
      </c>
      <c r="S160" s="1179" t="s">
        <v>34</v>
      </c>
      <c r="T160" s="1179" t="s">
        <v>34</v>
      </c>
      <c r="U160" s="94"/>
    </row>
    <row r="161" spans="1:21" ht="12" customHeight="1">
      <c r="A161" s="120" t="s">
        <v>212</v>
      </c>
      <c r="B161" s="120" t="s">
        <v>213</v>
      </c>
      <c r="C161" s="120" t="s">
        <v>25</v>
      </c>
      <c r="D161" s="120" t="s">
        <v>26</v>
      </c>
      <c r="E161" s="120"/>
      <c r="F161" s="101">
        <v>138</v>
      </c>
      <c r="H161" s="1182" t="s">
        <v>1607</v>
      </c>
      <c r="I161" s="1175"/>
      <c r="J161" s="1176">
        <v>12700</v>
      </c>
      <c r="K161" s="1176">
        <v>12600</v>
      </c>
      <c r="L161" s="1176">
        <v>7900</v>
      </c>
      <c r="M161" s="1176">
        <v>4700</v>
      </c>
      <c r="N161" s="1177">
        <v>1200</v>
      </c>
      <c r="O161" s="1177">
        <v>0</v>
      </c>
      <c r="P161" s="1177">
        <v>1900</v>
      </c>
      <c r="Q161" s="1177">
        <v>1400</v>
      </c>
      <c r="R161" s="1177">
        <v>100</v>
      </c>
      <c r="S161" s="1177">
        <v>100</v>
      </c>
      <c r="T161" s="1179" t="s">
        <v>34</v>
      </c>
      <c r="U161" s="94"/>
    </row>
    <row r="162" spans="1:21" ht="12" customHeight="1">
      <c r="A162" s="120" t="s">
        <v>212</v>
      </c>
      <c r="B162" s="120" t="s">
        <v>213</v>
      </c>
      <c r="C162" s="120" t="s">
        <v>25</v>
      </c>
      <c r="D162" s="120" t="s">
        <v>26</v>
      </c>
      <c r="E162" s="120"/>
      <c r="F162" s="101">
        <v>139</v>
      </c>
      <c r="H162" s="1182" t="s">
        <v>1608</v>
      </c>
      <c r="I162" s="1175"/>
      <c r="J162" s="1176">
        <v>13500</v>
      </c>
      <c r="K162" s="1176">
        <v>13500</v>
      </c>
      <c r="L162" s="1176">
        <v>9900</v>
      </c>
      <c r="M162" s="1176">
        <v>3600</v>
      </c>
      <c r="N162" s="1177">
        <v>500</v>
      </c>
      <c r="O162" s="1179" t="s">
        <v>34</v>
      </c>
      <c r="P162" s="1177">
        <v>1300</v>
      </c>
      <c r="Q162" s="1177">
        <v>1500</v>
      </c>
      <c r="R162" s="1177">
        <v>200</v>
      </c>
      <c r="S162" s="1177">
        <v>0</v>
      </c>
      <c r="T162" s="1179" t="s">
        <v>34</v>
      </c>
      <c r="U162" s="94"/>
    </row>
    <row r="163" spans="1:21" ht="12" customHeight="1">
      <c r="A163" s="120" t="s">
        <v>212</v>
      </c>
      <c r="B163" s="120" t="s">
        <v>213</v>
      </c>
      <c r="C163" s="120" t="s">
        <v>25</v>
      </c>
      <c r="D163" s="120" t="s">
        <v>26</v>
      </c>
      <c r="E163" s="120"/>
      <c r="F163" s="101">
        <v>140</v>
      </c>
      <c r="H163" s="1182" t="s">
        <v>1609</v>
      </c>
      <c r="I163" s="1175"/>
      <c r="J163" s="1176">
        <v>23700</v>
      </c>
      <c r="K163" s="1176">
        <v>23700</v>
      </c>
      <c r="L163" s="1176">
        <v>17300</v>
      </c>
      <c r="M163" s="1176">
        <v>6400</v>
      </c>
      <c r="N163" s="1177">
        <v>600</v>
      </c>
      <c r="O163" s="1177">
        <v>0</v>
      </c>
      <c r="P163" s="1177">
        <v>1900</v>
      </c>
      <c r="Q163" s="1177">
        <v>2700</v>
      </c>
      <c r="R163" s="1177">
        <v>1100</v>
      </c>
      <c r="S163" s="1177">
        <v>0</v>
      </c>
      <c r="T163" s="1179" t="s">
        <v>34</v>
      </c>
      <c r="U163" s="94"/>
    </row>
    <row r="164" spans="1:21" ht="12" customHeight="1">
      <c r="A164" s="120" t="s">
        <v>212</v>
      </c>
      <c r="B164" s="120" t="s">
        <v>213</v>
      </c>
      <c r="C164" s="120" t="s">
        <v>25</v>
      </c>
      <c r="D164" s="120" t="s">
        <v>26</v>
      </c>
      <c r="E164" s="120"/>
      <c r="F164" s="101">
        <v>141</v>
      </c>
      <c r="H164" s="1182" t="s">
        <v>1610</v>
      </c>
      <c r="I164" s="1175"/>
      <c r="J164" s="1176">
        <v>18200</v>
      </c>
      <c r="K164" s="1176">
        <v>18200</v>
      </c>
      <c r="L164" s="1176">
        <v>14700</v>
      </c>
      <c r="M164" s="1176">
        <v>3500</v>
      </c>
      <c r="N164" s="1177">
        <v>100</v>
      </c>
      <c r="O164" s="1179" t="s">
        <v>34</v>
      </c>
      <c r="P164" s="1177">
        <v>800</v>
      </c>
      <c r="Q164" s="1177">
        <v>1400</v>
      </c>
      <c r="R164" s="1177">
        <v>1100</v>
      </c>
      <c r="S164" s="1177">
        <v>0</v>
      </c>
      <c r="T164" s="1179" t="s">
        <v>34</v>
      </c>
      <c r="U164" s="94"/>
    </row>
    <row r="165" spans="1:21" ht="12" customHeight="1">
      <c r="A165" s="120" t="s">
        <v>212</v>
      </c>
      <c r="B165" s="120" t="s">
        <v>213</v>
      </c>
      <c r="C165" s="120" t="s">
        <v>25</v>
      </c>
      <c r="D165" s="120" t="s">
        <v>26</v>
      </c>
      <c r="E165" s="120"/>
      <c r="F165" s="101">
        <v>142</v>
      </c>
      <c r="H165" s="1182" t="s">
        <v>1611</v>
      </c>
      <c r="I165" s="1175"/>
      <c r="J165" s="1176">
        <v>8100</v>
      </c>
      <c r="K165" s="1176">
        <v>8000</v>
      </c>
      <c r="L165" s="1176">
        <v>6800</v>
      </c>
      <c r="M165" s="1176">
        <v>1300</v>
      </c>
      <c r="N165" s="1177">
        <v>0</v>
      </c>
      <c r="O165" s="1179" t="s">
        <v>34</v>
      </c>
      <c r="P165" s="1177">
        <v>100</v>
      </c>
      <c r="Q165" s="1177">
        <v>800</v>
      </c>
      <c r="R165" s="1177">
        <v>400</v>
      </c>
      <c r="S165" s="1177">
        <v>0</v>
      </c>
      <c r="T165" s="1179" t="s">
        <v>34</v>
      </c>
      <c r="U165" s="94"/>
    </row>
    <row r="166" spans="1:21" ht="12" customHeight="1">
      <c r="A166" s="120" t="s">
        <v>212</v>
      </c>
      <c r="B166" s="120" t="s">
        <v>213</v>
      </c>
      <c r="C166" s="120" t="s">
        <v>25</v>
      </c>
      <c r="D166" s="120" t="s">
        <v>26</v>
      </c>
      <c r="E166" s="120"/>
      <c r="F166" s="101">
        <v>143</v>
      </c>
      <c r="H166" s="1182" t="s">
        <v>1612</v>
      </c>
      <c r="I166" s="1175"/>
      <c r="J166" s="1176">
        <v>800</v>
      </c>
      <c r="K166" s="1176">
        <v>800</v>
      </c>
      <c r="L166" s="1176">
        <v>700</v>
      </c>
      <c r="M166" s="1176">
        <v>100</v>
      </c>
      <c r="N166" s="1179" t="s">
        <v>34</v>
      </c>
      <c r="O166" s="1179" t="s">
        <v>34</v>
      </c>
      <c r="P166" s="1177">
        <v>0</v>
      </c>
      <c r="Q166" s="1177">
        <v>0</v>
      </c>
      <c r="R166" s="1179" t="s">
        <v>34</v>
      </c>
      <c r="S166" s="1177">
        <v>0</v>
      </c>
      <c r="T166" s="1179" t="s">
        <v>34</v>
      </c>
      <c r="U166" s="94"/>
    </row>
    <row r="167" spans="1:21" ht="12" customHeight="1">
      <c r="A167" s="120" t="s">
        <v>212</v>
      </c>
      <c r="B167" s="120" t="s">
        <v>213</v>
      </c>
      <c r="C167" s="120" t="s">
        <v>25</v>
      </c>
      <c r="D167" s="120" t="s">
        <v>26</v>
      </c>
      <c r="E167" s="120"/>
      <c r="F167" s="101">
        <v>144</v>
      </c>
      <c r="H167" s="1182" t="s">
        <v>1613</v>
      </c>
      <c r="I167" s="1175" t="s">
        <v>1535</v>
      </c>
      <c r="J167" s="1176">
        <v>300</v>
      </c>
      <c r="K167" s="1176">
        <v>300</v>
      </c>
      <c r="L167" s="1176">
        <v>200</v>
      </c>
      <c r="M167" s="1176">
        <v>100</v>
      </c>
      <c r="N167" s="1179" t="s">
        <v>34</v>
      </c>
      <c r="O167" s="1179" t="s">
        <v>34</v>
      </c>
      <c r="P167" s="1179" t="s">
        <v>34</v>
      </c>
      <c r="Q167" s="1177">
        <v>0</v>
      </c>
      <c r="R167" s="1177">
        <v>0</v>
      </c>
      <c r="S167" s="1179" t="s">
        <v>34</v>
      </c>
      <c r="T167" s="1179" t="s">
        <v>34</v>
      </c>
      <c r="U167" s="94"/>
    </row>
    <row r="168" spans="1:21" ht="12" customHeight="1">
      <c r="A168" s="120" t="s">
        <v>212</v>
      </c>
      <c r="B168" s="120" t="s">
        <v>213</v>
      </c>
      <c r="C168" s="120" t="s">
        <v>25</v>
      </c>
      <c r="D168" s="120" t="s">
        <v>26</v>
      </c>
      <c r="E168" s="120"/>
      <c r="F168" s="101">
        <v>145</v>
      </c>
      <c r="H168" s="1182" t="s">
        <v>1614</v>
      </c>
      <c r="I168" s="1175" t="s">
        <v>1564</v>
      </c>
      <c r="J168" s="1180" t="s">
        <v>34</v>
      </c>
      <c r="K168" s="1180" t="s">
        <v>34</v>
      </c>
      <c r="L168" s="1180" t="s">
        <v>34</v>
      </c>
      <c r="M168" s="1180" t="s">
        <v>34</v>
      </c>
      <c r="N168" s="1179" t="s">
        <v>34</v>
      </c>
      <c r="O168" s="1179" t="s">
        <v>34</v>
      </c>
      <c r="P168" s="1179" t="s">
        <v>34</v>
      </c>
      <c r="Q168" s="1179" t="s">
        <v>34</v>
      </c>
      <c r="R168" s="1179" t="s">
        <v>34</v>
      </c>
      <c r="S168" s="1179" t="s">
        <v>34</v>
      </c>
      <c r="T168" s="1179" t="s">
        <v>34</v>
      </c>
      <c r="U168" s="94"/>
    </row>
    <row r="169" spans="1:21" ht="12" customHeight="1">
      <c r="A169" s="120" t="s">
        <v>212</v>
      </c>
      <c r="B169" s="120" t="s">
        <v>213</v>
      </c>
      <c r="C169" s="120" t="s">
        <v>25</v>
      </c>
      <c r="D169" s="120" t="s">
        <v>26</v>
      </c>
      <c r="E169" s="120"/>
      <c r="F169" s="101">
        <v>146</v>
      </c>
      <c r="H169" s="1182" t="s">
        <v>1618</v>
      </c>
      <c r="I169" s="1175"/>
      <c r="J169" s="1176">
        <v>97500</v>
      </c>
      <c r="K169" s="1176">
        <v>97300</v>
      </c>
      <c r="L169" s="1176">
        <v>77400</v>
      </c>
      <c r="M169" s="1176">
        <v>19900</v>
      </c>
      <c r="N169" s="1177">
        <v>5000</v>
      </c>
      <c r="O169" s="1177">
        <v>0</v>
      </c>
      <c r="P169" s="1177">
        <v>7700</v>
      </c>
      <c r="Q169" s="1177">
        <v>5700</v>
      </c>
      <c r="R169" s="1177">
        <v>1500</v>
      </c>
      <c r="S169" s="1177">
        <v>100</v>
      </c>
      <c r="T169" s="1177">
        <v>100</v>
      </c>
      <c r="U169" s="94"/>
    </row>
    <row r="170" spans="1:21" ht="12" customHeight="1">
      <c r="A170" s="120" t="s">
        <v>212</v>
      </c>
      <c r="B170" s="120" t="s">
        <v>213</v>
      </c>
      <c r="C170" s="120" t="s">
        <v>25</v>
      </c>
      <c r="D170" s="120" t="s">
        <v>26</v>
      </c>
      <c r="E170" s="120"/>
      <c r="F170" s="101">
        <v>147</v>
      </c>
      <c r="H170" s="1182" t="s">
        <v>1604</v>
      </c>
      <c r="I170" s="1175" t="s">
        <v>20</v>
      </c>
      <c r="J170" s="1176">
        <v>2100</v>
      </c>
      <c r="K170" s="1176">
        <v>2100</v>
      </c>
      <c r="L170" s="1176">
        <v>1300</v>
      </c>
      <c r="M170" s="1176">
        <v>800</v>
      </c>
      <c r="N170" s="1177">
        <v>300</v>
      </c>
      <c r="O170" s="1179" t="s">
        <v>34</v>
      </c>
      <c r="P170" s="1177">
        <v>300</v>
      </c>
      <c r="Q170" s="1177">
        <v>100</v>
      </c>
      <c r="R170" s="1179" t="s">
        <v>34</v>
      </c>
      <c r="S170" s="1179" t="s">
        <v>34</v>
      </c>
      <c r="T170" s="1179" t="s">
        <v>34</v>
      </c>
      <c r="U170" s="94"/>
    </row>
    <row r="171" spans="1:21" ht="12" customHeight="1">
      <c r="A171" s="120" t="s">
        <v>212</v>
      </c>
      <c r="B171" s="120" t="s">
        <v>213</v>
      </c>
      <c r="C171" s="120" t="s">
        <v>25</v>
      </c>
      <c r="D171" s="120" t="s">
        <v>26</v>
      </c>
      <c r="E171" s="120"/>
      <c r="F171" s="101">
        <v>148</v>
      </c>
      <c r="H171" s="1182" t="s">
        <v>1605</v>
      </c>
      <c r="I171" s="1175"/>
      <c r="J171" s="1176">
        <v>8900</v>
      </c>
      <c r="K171" s="1176">
        <v>8900</v>
      </c>
      <c r="L171" s="1176">
        <v>4800</v>
      </c>
      <c r="M171" s="1176">
        <v>4000</v>
      </c>
      <c r="N171" s="1177">
        <v>1600</v>
      </c>
      <c r="O171" s="1177">
        <v>0</v>
      </c>
      <c r="P171" s="1177">
        <v>1500</v>
      </c>
      <c r="Q171" s="1177">
        <v>900</v>
      </c>
      <c r="R171" s="1177">
        <v>0</v>
      </c>
      <c r="S171" s="1179" t="s">
        <v>34</v>
      </c>
      <c r="T171" s="1179" t="s">
        <v>34</v>
      </c>
      <c r="U171" s="94"/>
    </row>
    <row r="172" spans="1:21" ht="12" customHeight="1">
      <c r="A172" s="120" t="s">
        <v>212</v>
      </c>
      <c r="B172" s="120" t="s">
        <v>213</v>
      </c>
      <c r="C172" s="120" t="s">
        <v>25</v>
      </c>
      <c r="D172" s="120" t="s">
        <v>26</v>
      </c>
      <c r="E172" s="120"/>
      <c r="F172" s="101">
        <v>149</v>
      </c>
      <c r="H172" s="1182" t="s">
        <v>1606</v>
      </c>
      <c r="I172" s="1175"/>
      <c r="J172" s="1176">
        <v>14500</v>
      </c>
      <c r="K172" s="1176">
        <v>14500</v>
      </c>
      <c r="L172" s="1176">
        <v>10100</v>
      </c>
      <c r="M172" s="1176">
        <v>4400</v>
      </c>
      <c r="N172" s="1177">
        <v>1300</v>
      </c>
      <c r="O172" s="1179" t="s">
        <v>34</v>
      </c>
      <c r="P172" s="1177">
        <v>1800</v>
      </c>
      <c r="Q172" s="1177">
        <v>1100</v>
      </c>
      <c r="R172" s="1177">
        <v>100</v>
      </c>
      <c r="S172" s="1179" t="s">
        <v>34</v>
      </c>
      <c r="T172" s="1179" t="s">
        <v>34</v>
      </c>
      <c r="U172" s="94"/>
    </row>
    <row r="173" spans="1:21" ht="12" customHeight="1">
      <c r="A173" s="120" t="s">
        <v>212</v>
      </c>
      <c r="B173" s="120" t="s">
        <v>213</v>
      </c>
      <c r="C173" s="120" t="s">
        <v>25</v>
      </c>
      <c r="D173" s="120" t="s">
        <v>26</v>
      </c>
      <c r="E173" s="120"/>
      <c r="F173" s="101">
        <v>150</v>
      </c>
      <c r="H173" s="1182" t="s">
        <v>1607</v>
      </c>
      <c r="I173" s="1175"/>
      <c r="J173" s="1176">
        <v>15600</v>
      </c>
      <c r="K173" s="1176">
        <v>15500</v>
      </c>
      <c r="L173" s="1176">
        <v>12200</v>
      </c>
      <c r="M173" s="1176">
        <v>3400</v>
      </c>
      <c r="N173" s="1177">
        <v>900</v>
      </c>
      <c r="O173" s="1177">
        <v>0</v>
      </c>
      <c r="P173" s="1177">
        <v>1500</v>
      </c>
      <c r="Q173" s="1177">
        <v>700</v>
      </c>
      <c r="R173" s="1177">
        <v>200</v>
      </c>
      <c r="S173" s="1179" t="s">
        <v>34</v>
      </c>
      <c r="T173" s="1177">
        <v>0</v>
      </c>
      <c r="U173" s="94"/>
    </row>
    <row r="174" spans="1:21" ht="12" customHeight="1">
      <c r="A174" s="120" t="s">
        <v>212</v>
      </c>
      <c r="B174" s="120" t="s">
        <v>213</v>
      </c>
      <c r="C174" s="120" t="s">
        <v>25</v>
      </c>
      <c r="D174" s="120" t="s">
        <v>26</v>
      </c>
      <c r="E174" s="120"/>
      <c r="F174" s="101">
        <v>151</v>
      </c>
      <c r="H174" s="1182" t="s">
        <v>1608</v>
      </c>
      <c r="I174" s="1175"/>
      <c r="J174" s="1176">
        <v>12800</v>
      </c>
      <c r="K174" s="1176">
        <v>12800</v>
      </c>
      <c r="L174" s="1176">
        <v>10800</v>
      </c>
      <c r="M174" s="1176">
        <v>2000</v>
      </c>
      <c r="N174" s="1177">
        <v>300</v>
      </c>
      <c r="O174" s="1179" t="s">
        <v>34</v>
      </c>
      <c r="P174" s="1177">
        <v>1000</v>
      </c>
      <c r="Q174" s="1177">
        <v>600</v>
      </c>
      <c r="R174" s="1177">
        <v>100</v>
      </c>
      <c r="S174" s="1177">
        <v>0</v>
      </c>
      <c r="T174" s="1179" t="s">
        <v>34</v>
      </c>
      <c r="U174" s="94"/>
    </row>
    <row r="175" spans="1:21" ht="12" customHeight="1">
      <c r="A175" s="120" t="s">
        <v>212</v>
      </c>
      <c r="B175" s="120" t="s">
        <v>213</v>
      </c>
      <c r="C175" s="120" t="s">
        <v>25</v>
      </c>
      <c r="D175" s="120" t="s">
        <v>26</v>
      </c>
      <c r="E175" s="120"/>
      <c r="F175" s="101">
        <v>152</v>
      </c>
      <c r="H175" s="1182" t="s">
        <v>1609</v>
      </c>
      <c r="I175" s="1175"/>
      <c r="J175" s="1176">
        <v>18700</v>
      </c>
      <c r="K175" s="1176">
        <v>18600</v>
      </c>
      <c r="L175" s="1176">
        <v>16300</v>
      </c>
      <c r="M175" s="1176">
        <v>2300</v>
      </c>
      <c r="N175" s="1177">
        <v>300</v>
      </c>
      <c r="O175" s="1179" t="s">
        <v>34</v>
      </c>
      <c r="P175" s="1177">
        <v>700</v>
      </c>
      <c r="Q175" s="1177">
        <v>1000</v>
      </c>
      <c r="R175" s="1177">
        <v>300</v>
      </c>
      <c r="S175" s="1177">
        <v>0</v>
      </c>
      <c r="T175" s="1177">
        <v>0</v>
      </c>
      <c r="U175" s="94"/>
    </row>
    <row r="176" spans="1:21" ht="12" customHeight="1">
      <c r="A176" s="120" t="s">
        <v>212</v>
      </c>
      <c r="B176" s="120" t="s">
        <v>213</v>
      </c>
      <c r="C176" s="120" t="s">
        <v>25</v>
      </c>
      <c r="D176" s="120" t="s">
        <v>26</v>
      </c>
      <c r="E176" s="120"/>
      <c r="F176" s="101">
        <v>153</v>
      </c>
      <c r="H176" s="1182" t="s">
        <v>1610</v>
      </c>
      <c r="I176" s="1175"/>
      <c r="J176" s="1176">
        <v>16600</v>
      </c>
      <c r="K176" s="1176">
        <v>16500</v>
      </c>
      <c r="L176" s="1176">
        <v>14100</v>
      </c>
      <c r="M176" s="1176">
        <v>2400</v>
      </c>
      <c r="N176" s="1177">
        <v>200</v>
      </c>
      <c r="O176" s="1179" t="s">
        <v>34</v>
      </c>
      <c r="P176" s="1177">
        <v>800</v>
      </c>
      <c r="Q176" s="1177">
        <v>900</v>
      </c>
      <c r="R176" s="1177">
        <v>600</v>
      </c>
      <c r="S176" s="1177">
        <v>100</v>
      </c>
      <c r="T176" s="1179" t="s">
        <v>34</v>
      </c>
      <c r="U176" s="94"/>
    </row>
    <row r="177" spans="1:21" ht="12" customHeight="1">
      <c r="A177" s="120" t="s">
        <v>212</v>
      </c>
      <c r="B177" s="120" t="s">
        <v>213</v>
      </c>
      <c r="C177" s="120" t="s">
        <v>25</v>
      </c>
      <c r="D177" s="120" t="s">
        <v>26</v>
      </c>
      <c r="E177" s="120"/>
      <c r="F177" s="101">
        <v>154</v>
      </c>
      <c r="H177" s="1182" t="s">
        <v>1611</v>
      </c>
      <c r="I177" s="1175"/>
      <c r="J177" s="1176">
        <v>6700</v>
      </c>
      <c r="K177" s="1176">
        <v>6700</v>
      </c>
      <c r="L177" s="1176">
        <v>6200</v>
      </c>
      <c r="M177" s="1176">
        <v>500</v>
      </c>
      <c r="N177" s="1179" t="s">
        <v>34</v>
      </c>
      <c r="O177" s="1179" t="s">
        <v>34</v>
      </c>
      <c r="P177" s="1177">
        <v>200</v>
      </c>
      <c r="Q177" s="1177">
        <v>200</v>
      </c>
      <c r="R177" s="1177">
        <v>100</v>
      </c>
      <c r="S177" s="1179" t="s">
        <v>34</v>
      </c>
      <c r="T177" s="1179" t="s">
        <v>34</v>
      </c>
      <c r="U177" s="94"/>
    </row>
    <row r="178" spans="1:21" ht="12" customHeight="1">
      <c r="A178" s="120" t="s">
        <v>212</v>
      </c>
      <c r="B178" s="120" t="s">
        <v>213</v>
      </c>
      <c r="C178" s="120" t="s">
        <v>25</v>
      </c>
      <c r="D178" s="120" t="s">
        <v>26</v>
      </c>
      <c r="E178" s="120"/>
      <c r="F178" s="101">
        <v>155</v>
      </c>
      <c r="H178" s="1182" t="s">
        <v>1612</v>
      </c>
      <c r="I178" s="1175"/>
      <c r="J178" s="1176">
        <v>1100</v>
      </c>
      <c r="K178" s="1176">
        <v>1100</v>
      </c>
      <c r="L178" s="1176">
        <v>1000</v>
      </c>
      <c r="M178" s="1176">
        <v>100</v>
      </c>
      <c r="N178" s="1179" t="s">
        <v>34</v>
      </c>
      <c r="O178" s="1179" t="s">
        <v>34</v>
      </c>
      <c r="P178" s="1179" t="s">
        <v>34</v>
      </c>
      <c r="Q178" s="1177">
        <v>100</v>
      </c>
      <c r="R178" s="1177">
        <v>0</v>
      </c>
      <c r="S178" s="1179" t="s">
        <v>34</v>
      </c>
      <c r="T178" s="1179" t="s">
        <v>34</v>
      </c>
      <c r="U178" s="94"/>
    </row>
    <row r="179" spans="1:21" ht="12" customHeight="1">
      <c r="A179" s="120" t="s">
        <v>212</v>
      </c>
      <c r="B179" s="120" t="s">
        <v>213</v>
      </c>
      <c r="C179" s="120" t="s">
        <v>25</v>
      </c>
      <c r="D179" s="120" t="s">
        <v>26</v>
      </c>
      <c r="E179" s="120"/>
      <c r="F179" s="101">
        <v>156</v>
      </c>
      <c r="H179" s="1182" t="s">
        <v>1613</v>
      </c>
      <c r="I179" s="1175" t="s">
        <v>1535</v>
      </c>
      <c r="J179" s="1176">
        <v>700</v>
      </c>
      <c r="K179" s="1176">
        <v>700</v>
      </c>
      <c r="L179" s="1176">
        <v>600</v>
      </c>
      <c r="M179" s="1176">
        <v>100</v>
      </c>
      <c r="N179" s="1179" t="s">
        <v>34</v>
      </c>
      <c r="O179" s="1179" t="s">
        <v>34</v>
      </c>
      <c r="P179" s="1177">
        <v>0</v>
      </c>
      <c r="Q179" s="1177">
        <v>0</v>
      </c>
      <c r="R179" s="1177">
        <v>0</v>
      </c>
      <c r="S179" s="1179" t="s">
        <v>34</v>
      </c>
      <c r="T179" s="1179" t="s">
        <v>34</v>
      </c>
      <c r="U179" s="94"/>
    </row>
    <row r="180" spans="1:21" ht="12" customHeight="1">
      <c r="A180" s="120" t="s">
        <v>212</v>
      </c>
      <c r="B180" s="120" t="s">
        <v>213</v>
      </c>
      <c r="C180" s="120" t="s">
        <v>25</v>
      </c>
      <c r="D180" s="120" t="s">
        <v>26</v>
      </c>
      <c r="E180" s="120"/>
      <c r="F180" s="101">
        <v>157</v>
      </c>
      <c r="H180" s="1182" t="s">
        <v>1614</v>
      </c>
      <c r="I180" s="1175" t="s">
        <v>1564</v>
      </c>
      <c r="J180" s="1180" t="s">
        <v>34</v>
      </c>
      <c r="K180" s="1180" t="s">
        <v>34</v>
      </c>
      <c r="L180" s="1180" t="s">
        <v>34</v>
      </c>
      <c r="M180" s="1180" t="s">
        <v>34</v>
      </c>
      <c r="N180" s="1179" t="s">
        <v>34</v>
      </c>
      <c r="O180" s="1179" t="s">
        <v>34</v>
      </c>
      <c r="P180" s="1179" t="s">
        <v>34</v>
      </c>
      <c r="Q180" s="1179" t="s">
        <v>34</v>
      </c>
      <c r="R180" s="1179" t="s">
        <v>34</v>
      </c>
      <c r="S180" s="1179" t="s">
        <v>34</v>
      </c>
      <c r="T180" s="1179" t="s">
        <v>34</v>
      </c>
      <c r="U180" s="94"/>
    </row>
    <row r="181" spans="1:21" ht="12" customHeight="1">
      <c r="A181" s="120" t="s">
        <v>212</v>
      </c>
      <c r="B181" s="120" t="s">
        <v>213</v>
      </c>
      <c r="C181" s="120" t="s">
        <v>25</v>
      </c>
      <c r="D181" s="120" t="s">
        <v>26</v>
      </c>
      <c r="E181" s="120"/>
      <c r="F181" s="101">
        <v>158</v>
      </c>
      <c r="H181" s="1182" t="s">
        <v>1619</v>
      </c>
      <c r="I181" s="1175" t="s">
        <v>1535</v>
      </c>
      <c r="J181" s="1176">
        <v>31200</v>
      </c>
      <c r="K181" s="1176">
        <v>31200</v>
      </c>
      <c r="L181" s="1176">
        <v>25900</v>
      </c>
      <c r="M181" s="1176">
        <v>5300</v>
      </c>
      <c r="N181" s="1177">
        <v>1700</v>
      </c>
      <c r="O181" s="1179" t="s">
        <v>34</v>
      </c>
      <c r="P181" s="1177">
        <v>2400</v>
      </c>
      <c r="Q181" s="1177">
        <v>1100</v>
      </c>
      <c r="R181" s="1177">
        <v>100</v>
      </c>
      <c r="S181" s="1177">
        <v>0</v>
      </c>
      <c r="T181" s="1179" t="s">
        <v>34</v>
      </c>
      <c r="U181" s="94"/>
    </row>
    <row r="182" spans="1:21" ht="12" customHeight="1">
      <c r="A182" s="120" t="s">
        <v>212</v>
      </c>
      <c r="B182" s="120" t="s">
        <v>213</v>
      </c>
      <c r="C182" s="120" t="s">
        <v>25</v>
      </c>
      <c r="D182" s="120" t="s">
        <v>26</v>
      </c>
      <c r="E182" s="120"/>
      <c r="F182" s="101">
        <v>159</v>
      </c>
      <c r="H182" s="1182" t="s">
        <v>1604</v>
      </c>
      <c r="I182" s="1175" t="s">
        <v>20</v>
      </c>
      <c r="J182" s="1176">
        <v>1500</v>
      </c>
      <c r="K182" s="1176">
        <v>1500</v>
      </c>
      <c r="L182" s="1176">
        <v>700</v>
      </c>
      <c r="M182" s="1176">
        <v>800</v>
      </c>
      <c r="N182" s="1177">
        <v>400</v>
      </c>
      <c r="O182" s="1179" t="s">
        <v>34</v>
      </c>
      <c r="P182" s="1177">
        <v>200</v>
      </c>
      <c r="Q182" s="1177">
        <v>200</v>
      </c>
      <c r="R182" s="1177">
        <v>0</v>
      </c>
      <c r="S182" s="1179" t="s">
        <v>34</v>
      </c>
      <c r="T182" s="1179" t="s">
        <v>34</v>
      </c>
      <c r="U182" s="94"/>
    </row>
    <row r="183" spans="1:21" ht="12" customHeight="1">
      <c r="A183" s="120" t="s">
        <v>212</v>
      </c>
      <c r="B183" s="120" t="s">
        <v>213</v>
      </c>
      <c r="C183" s="120" t="s">
        <v>25</v>
      </c>
      <c r="D183" s="120" t="s">
        <v>26</v>
      </c>
      <c r="E183" s="120"/>
      <c r="F183" s="101">
        <v>160</v>
      </c>
      <c r="H183" s="1182" t="s">
        <v>1605</v>
      </c>
      <c r="I183" s="1175"/>
      <c r="J183" s="1176">
        <v>4700</v>
      </c>
      <c r="K183" s="1176">
        <v>4700</v>
      </c>
      <c r="L183" s="1176">
        <v>3300</v>
      </c>
      <c r="M183" s="1176">
        <v>1400</v>
      </c>
      <c r="N183" s="1177">
        <v>400</v>
      </c>
      <c r="O183" s="1179" t="s">
        <v>34</v>
      </c>
      <c r="P183" s="1177">
        <v>800</v>
      </c>
      <c r="Q183" s="1177">
        <v>200</v>
      </c>
      <c r="R183" s="1179" t="s">
        <v>34</v>
      </c>
      <c r="S183" s="1177">
        <v>0</v>
      </c>
      <c r="T183" s="1179" t="s">
        <v>34</v>
      </c>
      <c r="U183" s="94"/>
    </row>
    <row r="184" spans="1:21" ht="12" customHeight="1">
      <c r="A184" s="120" t="s">
        <v>212</v>
      </c>
      <c r="B184" s="120" t="s">
        <v>213</v>
      </c>
      <c r="C184" s="120" t="s">
        <v>25</v>
      </c>
      <c r="D184" s="120" t="s">
        <v>26</v>
      </c>
      <c r="E184" s="120"/>
      <c r="F184" s="101">
        <v>161</v>
      </c>
      <c r="H184" s="1182" t="s">
        <v>1606</v>
      </c>
      <c r="I184" s="1175"/>
      <c r="J184" s="1176">
        <v>6500</v>
      </c>
      <c r="K184" s="1176">
        <v>6500</v>
      </c>
      <c r="L184" s="1176">
        <v>5200</v>
      </c>
      <c r="M184" s="1176">
        <v>1300</v>
      </c>
      <c r="N184" s="1177">
        <v>500</v>
      </c>
      <c r="O184" s="1179" t="s">
        <v>34</v>
      </c>
      <c r="P184" s="1177">
        <v>600</v>
      </c>
      <c r="Q184" s="1177">
        <v>200</v>
      </c>
      <c r="R184" s="1179" t="s">
        <v>34</v>
      </c>
      <c r="S184" s="1179" t="s">
        <v>34</v>
      </c>
      <c r="T184" s="1179" t="s">
        <v>34</v>
      </c>
      <c r="U184" s="94"/>
    </row>
    <row r="185" spans="1:21" ht="12" customHeight="1">
      <c r="A185" s="120" t="s">
        <v>212</v>
      </c>
      <c r="B185" s="120" t="s">
        <v>213</v>
      </c>
      <c r="C185" s="120" t="s">
        <v>25</v>
      </c>
      <c r="D185" s="120" t="s">
        <v>26</v>
      </c>
      <c r="E185" s="120"/>
      <c r="F185" s="101">
        <v>162</v>
      </c>
      <c r="H185" s="1182" t="s">
        <v>1607</v>
      </c>
      <c r="I185" s="1175"/>
      <c r="J185" s="1176">
        <v>5300</v>
      </c>
      <c r="K185" s="1176">
        <v>5300</v>
      </c>
      <c r="L185" s="1176">
        <v>4600</v>
      </c>
      <c r="M185" s="1176">
        <v>800</v>
      </c>
      <c r="N185" s="1177">
        <v>100</v>
      </c>
      <c r="O185" s="1179" t="s">
        <v>34</v>
      </c>
      <c r="P185" s="1177">
        <v>300</v>
      </c>
      <c r="Q185" s="1177">
        <v>200</v>
      </c>
      <c r="R185" s="1177">
        <v>0</v>
      </c>
      <c r="S185" s="1179" t="s">
        <v>34</v>
      </c>
      <c r="T185" s="1179" t="s">
        <v>34</v>
      </c>
      <c r="U185" s="94"/>
    </row>
    <row r="186" spans="1:21" ht="12" customHeight="1">
      <c r="A186" s="120" t="s">
        <v>212</v>
      </c>
      <c r="B186" s="120" t="s">
        <v>213</v>
      </c>
      <c r="C186" s="120" t="s">
        <v>25</v>
      </c>
      <c r="D186" s="120" t="s">
        <v>26</v>
      </c>
      <c r="E186" s="120"/>
      <c r="F186" s="101">
        <v>163</v>
      </c>
      <c r="H186" s="1182" t="s">
        <v>1608</v>
      </c>
      <c r="I186" s="1175"/>
      <c r="J186" s="1176">
        <v>4300</v>
      </c>
      <c r="K186" s="1176">
        <v>4300</v>
      </c>
      <c r="L186" s="1176">
        <v>3900</v>
      </c>
      <c r="M186" s="1176">
        <v>300</v>
      </c>
      <c r="N186" s="1177">
        <v>0</v>
      </c>
      <c r="O186" s="1179" t="s">
        <v>34</v>
      </c>
      <c r="P186" s="1177">
        <v>200</v>
      </c>
      <c r="Q186" s="1177">
        <v>100</v>
      </c>
      <c r="R186" s="1179" t="s">
        <v>34</v>
      </c>
      <c r="S186" s="1179" t="s">
        <v>34</v>
      </c>
      <c r="T186" s="1179" t="s">
        <v>34</v>
      </c>
      <c r="U186" s="94"/>
    </row>
    <row r="187" spans="1:21" ht="12" customHeight="1">
      <c r="A187" s="120" t="s">
        <v>212</v>
      </c>
      <c r="B187" s="120" t="s">
        <v>213</v>
      </c>
      <c r="C187" s="120" t="s">
        <v>25</v>
      </c>
      <c r="D187" s="120" t="s">
        <v>26</v>
      </c>
      <c r="E187" s="120"/>
      <c r="F187" s="101">
        <v>164</v>
      </c>
      <c r="H187" s="1182" t="s">
        <v>1609</v>
      </c>
      <c r="I187" s="1175"/>
      <c r="J187" s="1176">
        <v>4800</v>
      </c>
      <c r="K187" s="1176">
        <v>4800</v>
      </c>
      <c r="L187" s="1176">
        <v>4300</v>
      </c>
      <c r="M187" s="1176">
        <v>500</v>
      </c>
      <c r="N187" s="1177">
        <v>200</v>
      </c>
      <c r="O187" s="1179" t="s">
        <v>34</v>
      </c>
      <c r="P187" s="1177">
        <v>200</v>
      </c>
      <c r="Q187" s="1177">
        <v>100</v>
      </c>
      <c r="R187" s="1177">
        <v>0</v>
      </c>
      <c r="S187" s="1179" t="s">
        <v>34</v>
      </c>
      <c r="T187" s="1179" t="s">
        <v>34</v>
      </c>
      <c r="U187" s="94"/>
    </row>
    <row r="188" spans="1:21" ht="12" customHeight="1">
      <c r="A188" s="120" t="s">
        <v>212</v>
      </c>
      <c r="B188" s="120" t="s">
        <v>213</v>
      </c>
      <c r="C188" s="120" t="s">
        <v>25</v>
      </c>
      <c r="D188" s="120" t="s">
        <v>26</v>
      </c>
      <c r="E188" s="120"/>
      <c r="F188" s="101">
        <v>165</v>
      </c>
      <c r="H188" s="1182" t="s">
        <v>1610</v>
      </c>
      <c r="I188" s="1175"/>
      <c r="J188" s="1176">
        <v>2400</v>
      </c>
      <c r="K188" s="1176">
        <v>2400</v>
      </c>
      <c r="L188" s="1176">
        <v>2300</v>
      </c>
      <c r="M188" s="1176">
        <v>0</v>
      </c>
      <c r="N188" s="1179" t="s">
        <v>34</v>
      </c>
      <c r="O188" s="1179" t="s">
        <v>34</v>
      </c>
      <c r="P188" s="1179" t="s">
        <v>34</v>
      </c>
      <c r="Q188" s="1177">
        <v>0</v>
      </c>
      <c r="R188" s="1179" t="s">
        <v>34</v>
      </c>
      <c r="S188" s="1179" t="s">
        <v>34</v>
      </c>
      <c r="T188" s="1179" t="s">
        <v>34</v>
      </c>
      <c r="U188" s="94"/>
    </row>
    <row r="189" spans="1:21" ht="12" customHeight="1">
      <c r="A189" s="120" t="s">
        <v>212</v>
      </c>
      <c r="B189" s="120" t="s">
        <v>213</v>
      </c>
      <c r="C189" s="120" t="s">
        <v>25</v>
      </c>
      <c r="D189" s="120" t="s">
        <v>26</v>
      </c>
      <c r="E189" s="120"/>
      <c r="F189" s="101">
        <v>166</v>
      </c>
      <c r="H189" s="1182" t="s">
        <v>1611</v>
      </c>
      <c r="I189" s="1175"/>
      <c r="J189" s="1176">
        <v>1200</v>
      </c>
      <c r="K189" s="1176">
        <v>1200</v>
      </c>
      <c r="L189" s="1176">
        <v>1200</v>
      </c>
      <c r="M189" s="1176">
        <v>0</v>
      </c>
      <c r="N189" s="1179" t="s">
        <v>34</v>
      </c>
      <c r="O189" s="1179" t="s">
        <v>34</v>
      </c>
      <c r="P189" s="1179" t="s">
        <v>34</v>
      </c>
      <c r="Q189" s="1179" t="s">
        <v>34</v>
      </c>
      <c r="R189" s="1177">
        <v>0</v>
      </c>
      <c r="S189" s="1179" t="s">
        <v>34</v>
      </c>
      <c r="T189" s="1179" t="s">
        <v>34</v>
      </c>
      <c r="U189" s="94"/>
    </row>
    <row r="190" spans="1:21" ht="12" customHeight="1">
      <c r="A190" s="120" t="s">
        <v>212</v>
      </c>
      <c r="B190" s="120" t="s">
        <v>213</v>
      </c>
      <c r="C190" s="120" t="s">
        <v>25</v>
      </c>
      <c r="D190" s="120" t="s">
        <v>26</v>
      </c>
      <c r="E190" s="120"/>
      <c r="F190" s="101">
        <v>167</v>
      </c>
      <c r="H190" s="1182" t="s">
        <v>1612</v>
      </c>
      <c r="I190" s="1175"/>
      <c r="J190" s="1176">
        <v>200</v>
      </c>
      <c r="K190" s="1176">
        <v>200</v>
      </c>
      <c r="L190" s="1176">
        <v>200</v>
      </c>
      <c r="M190" s="1176">
        <v>0</v>
      </c>
      <c r="N190" s="1179" t="s">
        <v>34</v>
      </c>
      <c r="O190" s="1179" t="s">
        <v>34</v>
      </c>
      <c r="P190" s="1179" t="s">
        <v>34</v>
      </c>
      <c r="Q190" s="1177">
        <v>0</v>
      </c>
      <c r="R190" s="1177">
        <v>0</v>
      </c>
      <c r="S190" s="1179" t="s">
        <v>34</v>
      </c>
      <c r="T190" s="1179" t="s">
        <v>34</v>
      </c>
      <c r="U190" s="94"/>
    </row>
    <row r="191" spans="1:21" ht="12" customHeight="1">
      <c r="A191" s="120" t="s">
        <v>212</v>
      </c>
      <c r="B191" s="120" t="s">
        <v>213</v>
      </c>
      <c r="C191" s="120" t="s">
        <v>25</v>
      </c>
      <c r="D191" s="120" t="s">
        <v>26</v>
      </c>
      <c r="E191" s="120"/>
      <c r="F191" s="101">
        <v>168</v>
      </c>
      <c r="H191" s="1182" t="s">
        <v>1613</v>
      </c>
      <c r="I191" s="1175" t="s">
        <v>1535</v>
      </c>
      <c r="J191" s="1176">
        <v>300</v>
      </c>
      <c r="K191" s="1176">
        <v>300</v>
      </c>
      <c r="L191" s="1176">
        <v>300</v>
      </c>
      <c r="M191" s="1176">
        <v>0</v>
      </c>
      <c r="N191" s="1179" t="s">
        <v>34</v>
      </c>
      <c r="O191" s="1179" t="s">
        <v>34</v>
      </c>
      <c r="P191" s="1179" t="s">
        <v>34</v>
      </c>
      <c r="Q191" s="1177">
        <v>0</v>
      </c>
      <c r="R191" s="1177">
        <v>0</v>
      </c>
      <c r="S191" s="1179" t="s">
        <v>34</v>
      </c>
      <c r="T191" s="1179" t="s">
        <v>34</v>
      </c>
      <c r="U191" s="94"/>
    </row>
    <row r="192" spans="1:21" ht="12" customHeight="1">
      <c r="A192" s="120" t="s">
        <v>212</v>
      </c>
      <c r="B192" s="120" t="s">
        <v>213</v>
      </c>
      <c r="C192" s="120" t="s">
        <v>25</v>
      </c>
      <c r="D192" s="120" t="s">
        <v>26</v>
      </c>
      <c r="E192" s="120"/>
      <c r="F192" s="101">
        <v>169</v>
      </c>
      <c r="H192" s="1182" t="s">
        <v>1614</v>
      </c>
      <c r="I192" s="1175" t="s">
        <v>1564</v>
      </c>
      <c r="J192" s="1180" t="s">
        <v>34</v>
      </c>
      <c r="K192" s="1180" t="s">
        <v>34</v>
      </c>
      <c r="L192" s="1180" t="s">
        <v>34</v>
      </c>
      <c r="M192" s="1180" t="s">
        <v>34</v>
      </c>
      <c r="N192" s="1179" t="s">
        <v>34</v>
      </c>
      <c r="O192" s="1179" t="s">
        <v>34</v>
      </c>
      <c r="P192" s="1179" t="s">
        <v>34</v>
      </c>
      <c r="Q192" s="1179" t="s">
        <v>34</v>
      </c>
      <c r="R192" s="1179" t="s">
        <v>34</v>
      </c>
      <c r="S192" s="1179" t="s">
        <v>34</v>
      </c>
      <c r="T192" s="1179" t="s">
        <v>34</v>
      </c>
      <c r="U192" s="94"/>
    </row>
    <row r="193" spans="1:21" ht="12" customHeight="1">
      <c r="A193" s="120" t="s">
        <v>212</v>
      </c>
      <c r="B193" s="120" t="s">
        <v>213</v>
      </c>
      <c r="C193" s="120" t="s">
        <v>25</v>
      </c>
      <c r="D193" s="120" t="s">
        <v>26</v>
      </c>
      <c r="E193" s="120"/>
      <c r="F193" s="101">
        <v>170</v>
      </c>
      <c r="H193" s="1182" t="s">
        <v>1620</v>
      </c>
      <c r="I193" s="1175" t="s">
        <v>1564</v>
      </c>
      <c r="J193" s="1176">
        <v>2200</v>
      </c>
      <c r="K193" s="1176">
        <v>2200</v>
      </c>
      <c r="L193" s="1176">
        <v>300</v>
      </c>
      <c r="M193" s="1176">
        <v>1900</v>
      </c>
      <c r="N193" s="1177">
        <v>0</v>
      </c>
      <c r="O193" s="1179" t="s">
        <v>34</v>
      </c>
      <c r="P193" s="1177">
        <v>400</v>
      </c>
      <c r="Q193" s="1177">
        <v>600</v>
      </c>
      <c r="R193" s="1177">
        <v>900</v>
      </c>
      <c r="S193" s="1179" t="s">
        <v>34</v>
      </c>
      <c r="T193" s="1179" t="s">
        <v>34</v>
      </c>
      <c r="U193" s="94"/>
    </row>
    <row r="194" spans="1:21" s="231" customFormat="1" ht="6" customHeight="1">
      <c r="A194" s="234"/>
      <c r="B194" s="234"/>
      <c r="C194" s="234"/>
      <c r="D194" s="234"/>
      <c r="E194" s="234"/>
      <c r="F194" s="233"/>
      <c r="G194" s="232"/>
      <c r="H194" s="1183"/>
      <c r="I194" s="1178"/>
      <c r="J194" s="1184"/>
      <c r="K194" s="1184"/>
      <c r="L194" s="1184"/>
      <c r="M194" s="1184"/>
      <c r="N194" s="1184"/>
      <c r="O194" s="1184"/>
      <c r="P194" s="1184"/>
      <c r="Q194" s="1184"/>
      <c r="R194" s="1184"/>
      <c r="S194" s="1184"/>
      <c r="T194" s="1184"/>
      <c r="U194" s="232"/>
    </row>
    <row r="195" spans="1:21" ht="6" customHeight="1">
      <c r="F195" s="174"/>
      <c r="H195" s="94"/>
      <c r="I195" s="159"/>
      <c r="J195" s="228"/>
      <c r="K195" s="228"/>
      <c r="L195" s="228"/>
      <c r="M195" s="228"/>
      <c r="N195" s="228"/>
      <c r="O195" s="228"/>
      <c r="P195" s="228"/>
      <c r="Q195" s="228"/>
      <c r="R195" s="228"/>
      <c r="S195" s="228"/>
      <c r="T195" s="228"/>
      <c r="U195" s="94"/>
    </row>
    <row r="196" spans="1:21" ht="12" customHeight="1">
      <c r="F196" s="174"/>
      <c r="H196" s="178" t="s">
        <v>210</v>
      </c>
      <c r="J196" s="159" t="s">
        <v>209</v>
      </c>
      <c r="K196" s="230"/>
      <c r="L196" s="229"/>
      <c r="M196" s="228"/>
      <c r="N196" s="228"/>
      <c r="O196" s="228"/>
      <c r="P196" s="228"/>
      <c r="Q196" s="228"/>
      <c r="R196" s="228"/>
      <c r="S196" s="228"/>
      <c r="T196" s="228"/>
      <c r="U196" s="94"/>
    </row>
    <row r="197" spans="1:21" ht="12" customHeight="1">
      <c r="F197" s="102"/>
      <c r="H197" s="94"/>
      <c r="I197" s="159"/>
      <c r="J197" s="228"/>
      <c r="K197" s="228"/>
      <c r="L197" s="228"/>
      <c r="M197" s="228"/>
      <c r="N197" s="228"/>
      <c r="O197" s="228"/>
      <c r="P197" s="228"/>
      <c r="Q197" s="228"/>
      <c r="R197" s="228"/>
      <c r="S197" s="228"/>
      <c r="T197" s="228"/>
      <c r="U197" s="94"/>
    </row>
  </sheetData>
  <mergeCells count="9">
    <mergeCell ref="H10:I15"/>
    <mergeCell ref="T10:T11"/>
    <mergeCell ref="O12:O13"/>
    <mergeCell ref="O15:O18"/>
    <mergeCell ref="T15:T18"/>
    <mergeCell ref="H16:I19"/>
    <mergeCell ref="N16:N18"/>
    <mergeCell ref="P16:P18"/>
    <mergeCell ref="Q16:Q18"/>
  </mergeCells>
  <phoneticPr fontId="4"/>
  <pageMargins left="0.78740157480314965" right="0" top="0.98425196850393704" bottom="0" header="0.51181102362204722" footer="0.51181102362204722"/>
  <pageSetup paperSize="9" scale="60" pageOrder="overThenDown" orientation="portrait" r:id="rId1"/>
  <headerFooter alignWithMargins="0"/>
  <rowBreaks count="1" manualBreakCount="1">
    <brk id="107" max="16383" man="1"/>
  </rowBreaks>
  <colBreaks count="2" manualBreakCount="2">
    <brk id="14" max="1048575" man="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M13"/>
  <sheetViews>
    <sheetView workbookViewId="0">
      <pane xSplit="7" ySplit="12" topLeftCell="H13" activePane="bottomRight" state="frozen"/>
      <selection pane="topRight" activeCell="H1" sqref="H1"/>
      <selection pane="bottomLeft" activeCell="A13" sqref="A13"/>
      <selection pane="bottomRight" activeCell="G13" sqref="G13:EM13"/>
    </sheetView>
  </sheetViews>
  <sheetFormatPr defaultRowHeight="13.5"/>
  <cols>
    <col min="1" max="1" width="3.5" style="407" bestFit="1" customWidth="1"/>
    <col min="2" max="2" width="6.875" style="407" customWidth="1"/>
    <col min="3" max="3" width="9" style="407"/>
    <col min="4" max="4" width="6.625" style="407" customWidth="1"/>
    <col min="5" max="5" width="7.25" style="407" customWidth="1"/>
    <col min="6" max="6" width="7.125" style="407" customWidth="1"/>
    <col min="7" max="7" width="11" style="407" bestFit="1" customWidth="1"/>
    <col min="8" max="8" width="9" style="407"/>
    <col min="9" max="108" width="5" style="407" customWidth="1"/>
    <col min="109" max="16384" width="9" style="407"/>
  </cols>
  <sheetData>
    <row r="1" spans="1:143">
      <c r="A1" s="407">
        <v>1</v>
      </c>
      <c r="B1" s="407" t="s">
        <v>85</v>
      </c>
    </row>
    <row r="2" spans="1:143">
      <c r="A2" s="407">
        <v>2</v>
      </c>
      <c r="H2" s="407" t="s">
        <v>1500</v>
      </c>
    </row>
    <row r="3" spans="1:143">
      <c r="A3" s="407">
        <v>3</v>
      </c>
      <c r="H3" s="407" t="s">
        <v>1499</v>
      </c>
    </row>
    <row r="4" spans="1:143">
      <c r="A4" s="407">
        <v>4</v>
      </c>
    </row>
    <row r="5" spans="1:143">
      <c r="A5" s="407">
        <v>5</v>
      </c>
      <c r="H5" s="407" t="s">
        <v>88</v>
      </c>
      <c r="I5" s="407" t="s">
        <v>1355</v>
      </c>
      <c r="P5" s="407" t="s">
        <v>1354</v>
      </c>
    </row>
    <row r="6" spans="1:143">
      <c r="A6" s="407">
        <v>6</v>
      </c>
      <c r="I6" s="407" t="s">
        <v>1353</v>
      </c>
      <c r="P6" s="407" t="s">
        <v>1352</v>
      </c>
    </row>
    <row r="7" spans="1:143">
      <c r="A7" s="407">
        <v>7</v>
      </c>
      <c r="I7" s="407" t="s">
        <v>1351</v>
      </c>
      <c r="P7" s="407" t="s">
        <v>1350</v>
      </c>
    </row>
    <row r="8" spans="1:143">
      <c r="A8" s="407">
        <v>8</v>
      </c>
      <c r="H8" s="407" t="s">
        <v>1349</v>
      </c>
    </row>
    <row r="9" spans="1:143">
      <c r="A9" s="407">
        <v>9</v>
      </c>
      <c r="H9" s="407" t="s">
        <v>1348</v>
      </c>
    </row>
    <row r="10" spans="1:143">
      <c r="A10" s="407">
        <v>10</v>
      </c>
      <c r="H10" s="407" t="s">
        <v>1498</v>
      </c>
      <c r="I10" s="407" t="s">
        <v>1497</v>
      </c>
      <c r="J10" s="407" t="s">
        <v>1496</v>
      </c>
      <c r="K10" s="407" t="s">
        <v>1495</v>
      </c>
      <c r="L10" s="407" t="s">
        <v>1494</v>
      </c>
      <c r="M10" s="407" t="s">
        <v>1493</v>
      </c>
      <c r="N10" s="407" t="s">
        <v>1492</v>
      </c>
      <c r="O10" s="407" t="s">
        <v>1491</v>
      </c>
      <c r="P10" s="407" t="s">
        <v>1490</v>
      </c>
      <c r="Q10" s="407" t="s">
        <v>1489</v>
      </c>
      <c r="R10" s="407" t="s">
        <v>1488</v>
      </c>
      <c r="S10" s="407" t="s">
        <v>1487</v>
      </c>
      <c r="T10" s="407" t="s">
        <v>1486</v>
      </c>
      <c r="U10" s="407" t="s">
        <v>1485</v>
      </c>
      <c r="V10" s="407" t="s">
        <v>1484</v>
      </c>
      <c r="W10" s="407" t="s">
        <v>1483</v>
      </c>
      <c r="X10" s="407" t="s">
        <v>1482</v>
      </c>
      <c r="Y10" s="407" t="s">
        <v>1481</v>
      </c>
      <c r="Z10" s="407" t="s">
        <v>1480</v>
      </c>
      <c r="AA10" s="407" t="s">
        <v>1479</v>
      </c>
      <c r="AB10" s="407" t="s">
        <v>1478</v>
      </c>
      <c r="AC10" s="407" t="s">
        <v>1477</v>
      </c>
      <c r="AD10" s="407" t="s">
        <v>1476</v>
      </c>
      <c r="AE10" s="407" t="s">
        <v>1475</v>
      </c>
      <c r="AF10" s="407" t="s">
        <v>1474</v>
      </c>
      <c r="AG10" s="407" t="s">
        <v>1473</v>
      </c>
      <c r="AH10" s="407" t="s">
        <v>1472</v>
      </c>
      <c r="AI10" s="407" t="s">
        <v>1471</v>
      </c>
      <c r="AJ10" s="407" t="s">
        <v>1470</v>
      </c>
      <c r="AK10" s="407" t="s">
        <v>1469</v>
      </c>
      <c r="AL10" s="407" t="s">
        <v>1468</v>
      </c>
      <c r="AM10" s="407" t="s">
        <v>1467</v>
      </c>
      <c r="AN10" s="407" t="s">
        <v>1466</v>
      </c>
      <c r="AO10" s="407" t="s">
        <v>1465</v>
      </c>
      <c r="AP10" s="407" t="s">
        <v>1464</v>
      </c>
      <c r="AQ10" s="407" t="s">
        <v>1463</v>
      </c>
      <c r="AR10" s="407" t="s">
        <v>1462</v>
      </c>
      <c r="AS10" s="407" t="s">
        <v>1461</v>
      </c>
      <c r="AT10" s="407" t="s">
        <v>1460</v>
      </c>
      <c r="AU10" s="407" t="s">
        <v>1459</v>
      </c>
      <c r="AV10" s="407" t="s">
        <v>1458</v>
      </c>
      <c r="AW10" s="407" t="s">
        <v>1457</v>
      </c>
      <c r="AX10" s="407" t="s">
        <v>1456</v>
      </c>
      <c r="AY10" s="407" t="s">
        <v>1455</v>
      </c>
      <c r="AZ10" s="407" t="s">
        <v>1454</v>
      </c>
      <c r="BA10" s="407" t="s">
        <v>1453</v>
      </c>
      <c r="BB10" s="407" t="s">
        <v>1452</v>
      </c>
      <c r="BC10" s="407" t="s">
        <v>1451</v>
      </c>
      <c r="BD10" s="407" t="s">
        <v>1450</v>
      </c>
      <c r="BE10" s="407" t="s">
        <v>1449</v>
      </c>
      <c r="BF10" s="407" t="s">
        <v>1448</v>
      </c>
      <c r="BG10" s="407" t="s">
        <v>1447</v>
      </c>
      <c r="BH10" s="407" t="s">
        <v>1446</v>
      </c>
      <c r="BI10" s="407" t="s">
        <v>1445</v>
      </c>
      <c r="BJ10" s="407" t="s">
        <v>1444</v>
      </c>
      <c r="BK10" s="407" t="s">
        <v>1443</v>
      </c>
      <c r="BL10" s="407" t="s">
        <v>1442</v>
      </c>
      <c r="BM10" s="407" t="s">
        <v>1441</v>
      </c>
      <c r="BN10" s="407" t="s">
        <v>1440</v>
      </c>
      <c r="BO10" s="407" t="s">
        <v>1439</v>
      </c>
      <c r="BP10" s="407" t="s">
        <v>1438</v>
      </c>
      <c r="BQ10" s="407" t="s">
        <v>1437</v>
      </c>
      <c r="BR10" s="407" t="s">
        <v>1436</v>
      </c>
      <c r="BS10" s="407" t="s">
        <v>1435</v>
      </c>
      <c r="BT10" s="407" t="s">
        <v>1434</v>
      </c>
      <c r="BU10" s="407" t="s">
        <v>1433</v>
      </c>
      <c r="BV10" s="407" t="s">
        <v>1432</v>
      </c>
      <c r="BW10" s="407" t="s">
        <v>1431</v>
      </c>
      <c r="BX10" s="407" t="s">
        <v>1430</v>
      </c>
      <c r="BY10" s="407" t="s">
        <v>1429</v>
      </c>
      <c r="BZ10" s="407" t="s">
        <v>1428</v>
      </c>
      <c r="CA10" s="407" t="s">
        <v>1427</v>
      </c>
      <c r="CB10" s="407" t="s">
        <v>1426</v>
      </c>
      <c r="CC10" s="407" t="s">
        <v>1425</v>
      </c>
      <c r="CD10" s="407" t="s">
        <v>1424</v>
      </c>
      <c r="CE10" s="407" t="s">
        <v>1423</v>
      </c>
      <c r="CF10" s="407" t="s">
        <v>1422</v>
      </c>
      <c r="CG10" s="407" t="s">
        <v>1421</v>
      </c>
      <c r="CH10" s="407" t="s">
        <v>1420</v>
      </c>
      <c r="CI10" s="407" t="s">
        <v>1419</v>
      </c>
      <c r="CJ10" s="407" t="s">
        <v>1418</v>
      </c>
      <c r="CK10" s="407" t="s">
        <v>1417</v>
      </c>
      <c r="CL10" s="407" t="s">
        <v>1416</v>
      </c>
      <c r="CM10" s="407" t="s">
        <v>1415</v>
      </c>
      <c r="CN10" s="407" t="s">
        <v>1414</v>
      </c>
      <c r="CO10" s="407" t="s">
        <v>1413</v>
      </c>
      <c r="CP10" s="407" t="s">
        <v>1412</v>
      </c>
      <c r="CQ10" s="407" t="s">
        <v>1411</v>
      </c>
      <c r="CR10" s="407" t="s">
        <v>1410</v>
      </c>
      <c r="CS10" s="407" t="s">
        <v>1409</v>
      </c>
      <c r="CT10" s="407" t="s">
        <v>1408</v>
      </c>
      <c r="CU10" s="407" t="s">
        <v>1407</v>
      </c>
      <c r="CV10" s="407" t="s">
        <v>1406</v>
      </c>
      <c r="CW10" s="407" t="s">
        <v>1405</v>
      </c>
      <c r="CX10" s="407" t="s">
        <v>1404</v>
      </c>
      <c r="CY10" s="407" t="s">
        <v>1403</v>
      </c>
      <c r="CZ10" s="407" t="s">
        <v>1402</v>
      </c>
      <c r="DA10" s="407" t="s">
        <v>1401</v>
      </c>
      <c r="DB10" s="407" t="s">
        <v>1400</v>
      </c>
      <c r="DC10" s="407" t="s">
        <v>1399</v>
      </c>
      <c r="DD10" s="407" t="s">
        <v>1398</v>
      </c>
      <c r="DE10" s="407" t="s">
        <v>1397</v>
      </c>
      <c r="DF10" s="407" t="s">
        <v>1396</v>
      </c>
      <c r="DG10" s="407" t="s">
        <v>1347</v>
      </c>
      <c r="DH10" s="407" t="s">
        <v>1346</v>
      </c>
      <c r="DI10" s="407" t="s">
        <v>1395</v>
      </c>
      <c r="DJ10" s="407" t="s">
        <v>1394</v>
      </c>
      <c r="DK10" s="407" t="s">
        <v>1393</v>
      </c>
      <c r="DL10" s="407" t="s">
        <v>1392</v>
      </c>
      <c r="DM10" s="407" t="s">
        <v>1391</v>
      </c>
      <c r="DN10" s="407" t="s">
        <v>1390</v>
      </c>
      <c r="DO10" s="407" t="s">
        <v>1389</v>
      </c>
      <c r="DP10" s="407" t="s">
        <v>1388</v>
      </c>
      <c r="DQ10" s="407" t="s">
        <v>1387</v>
      </c>
      <c r="DR10" s="407" t="s">
        <v>1386</v>
      </c>
      <c r="DS10" s="407" t="s">
        <v>1385</v>
      </c>
      <c r="DT10" s="407" t="s">
        <v>1384</v>
      </c>
      <c r="DU10" s="407" t="s">
        <v>1383</v>
      </c>
      <c r="DV10" s="407" t="s">
        <v>1382</v>
      </c>
      <c r="DW10" s="407" t="s">
        <v>1381</v>
      </c>
      <c r="DX10" s="407" t="s">
        <v>1380</v>
      </c>
      <c r="DY10" s="407" t="s">
        <v>1379</v>
      </c>
      <c r="DZ10" s="407" t="s">
        <v>1378</v>
      </c>
      <c r="EA10" s="407" t="s">
        <v>1377</v>
      </c>
      <c r="EB10" s="407" t="s">
        <v>1376</v>
      </c>
      <c r="EC10" s="407" t="s">
        <v>1375</v>
      </c>
      <c r="ED10" s="407" t="s">
        <v>1374</v>
      </c>
      <c r="EE10" s="407" t="s">
        <v>1373</v>
      </c>
      <c r="EF10" s="407" t="s">
        <v>1372</v>
      </c>
      <c r="EG10" s="407" t="s">
        <v>1371</v>
      </c>
      <c r="EH10" s="407" t="s">
        <v>1370</v>
      </c>
      <c r="EI10" s="407" t="s">
        <v>1369</v>
      </c>
      <c r="EJ10" s="407" t="s">
        <v>1368</v>
      </c>
      <c r="EK10" s="407" t="s">
        <v>1367</v>
      </c>
      <c r="EL10" s="407" t="s">
        <v>1366</v>
      </c>
      <c r="EM10" s="407" t="s">
        <v>1365</v>
      </c>
    </row>
    <row r="11" spans="1:143">
      <c r="A11" s="407">
        <v>11</v>
      </c>
      <c r="H11" s="407">
        <v>0</v>
      </c>
      <c r="I11" s="407">
        <v>1</v>
      </c>
      <c r="J11" s="407">
        <v>1</v>
      </c>
      <c r="K11" s="407">
        <v>1</v>
      </c>
      <c r="L11" s="407">
        <v>1</v>
      </c>
      <c r="M11" s="407">
        <v>1</v>
      </c>
      <c r="N11" s="407">
        <v>1</v>
      </c>
      <c r="O11" s="407">
        <v>1</v>
      </c>
      <c r="P11" s="407">
        <v>1</v>
      </c>
      <c r="Q11" s="407">
        <v>1</v>
      </c>
      <c r="R11" s="407">
        <v>1</v>
      </c>
      <c r="S11" s="407">
        <v>1</v>
      </c>
      <c r="T11" s="407">
        <v>1</v>
      </c>
      <c r="U11" s="407">
        <v>1</v>
      </c>
      <c r="V11" s="407">
        <v>1</v>
      </c>
      <c r="W11" s="407">
        <v>1</v>
      </c>
      <c r="X11" s="407">
        <v>1</v>
      </c>
      <c r="Y11" s="407">
        <v>1</v>
      </c>
      <c r="Z11" s="407">
        <v>1</v>
      </c>
      <c r="AA11" s="407">
        <v>1</v>
      </c>
      <c r="AB11" s="407">
        <v>1</v>
      </c>
      <c r="AC11" s="407">
        <v>1</v>
      </c>
      <c r="AD11" s="407">
        <v>1</v>
      </c>
      <c r="AE11" s="407">
        <v>1</v>
      </c>
      <c r="AF11" s="407">
        <v>1</v>
      </c>
      <c r="AG11" s="407">
        <v>1</v>
      </c>
      <c r="AH11" s="407">
        <v>1</v>
      </c>
      <c r="AI11" s="407">
        <v>1</v>
      </c>
      <c r="AJ11" s="407">
        <v>1</v>
      </c>
      <c r="AK11" s="407">
        <v>1</v>
      </c>
      <c r="AL11" s="407">
        <v>1</v>
      </c>
      <c r="AM11" s="407">
        <v>1</v>
      </c>
      <c r="AN11" s="407">
        <v>1</v>
      </c>
      <c r="AO11" s="407">
        <v>1</v>
      </c>
      <c r="AP11" s="407">
        <v>1</v>
      </c>
      <c r="AQ11" s="407">
        <v>1</v>
      </c>
      <c r="AR11" s="407">
        <v>1</v>
      </c>
      <c r="AS11" s="407">
        <v>1</v>
      </c>
      <c r="AT11" s="407">
        <v>1</v>
      </c>
      <c r="AU11" s="407">
        <v>1</v>
      </c>
      <c r="AV11" s="407">
        <v>1</v>
      </c>
      <c r="AW11" s="407">
        <v>1</v>
      </c>
      <c r="AX11" s="407">
        <v>1</v>
      </c>
      <c r="AY11" s="407">
        <v>1</v>
      </c>
      <c r="AZ11" s="407">
        <v>1</v>
      </c>
      <c r="BA11" s="407">
        <v>1</v>
      </c>
      <c r="BB11" s="407">
        <v>1</v>
      </c>
      <c r="BC11" s="407">
        <v>1</v>
      </c>
      <c r="BD11" s="407">
        <v>1</v>
      </c>
      <c r="BE11" s="407">
        <v>1</v>
      </c>
      <c r="BF11" s="407">
        <v>1</v>
      </c>
      <c r="BG11" s="407">
        <v>1</v>
      </c>
      <c r="BH11" s="407">
        <v>1</v>
      </c>
      <c r="BI11" s="407">
        <v>1</v>
      </c>
      <c r="BJ11" s="407">
        <v>1</v>
      </c>
      <c r="BK11" s="407">
        <v>1</v>
      </c>
      <c r="BL11" s="407">
        <v>1</v>
      </c>
      <c r="BM11" s="407">
        <v>1</v>
      </c>
      <c r="BN11" s="407">
        <v>1</v>
      </c>
      <c r="BO11" s="407">
        <v>1</v>
      </c>
      <c r="BP11" s="407">
        <v>1</v>
      </c>
      <c r="BQ11" s="407">
        <v>1</v>
      </c>
      <c r="BR11" s="407">
        <v>1</v>
      </c>
      <c r="BS11" s="407">
        <v>1</v>
      </c>
      <c r="BT11" s="407">
        <v>1</v>
      </c>
      <c r="BU11" s="407">
        <v>1</v>
      </c>
      <c r="BV11" s="407">
        <v>1</v>
      </c>
      <c r="BW11" s="407">
        <v>1</v>
      </c>
      <c r="BX11" s="407">
        <v>1</v>
      </c>
      <c r="BY11" s="407">
        <v>1</v>
      </c>
      <c r="BZ11" s="407">
        <v>1</v>
      </c>
      <c r="CA11" s="407">
        <v>1</v>
      </c>
      <c r="CB11" s="407">
        <v>1</v>
      </c>
      <c r="CC11" s="407">
        <v>1</v>
      </c>
      <c r="CD11" s="407">
        <v>1</v>
      </c>
      <c r="CE11" s="407">
        <v>1</v>
      </c>
      <c r="CF11" s="407">
        <v>1</v>
      </c>
      <c r="CG11" s="407">
        <v>1</v>
      </c>
      <c r="CH11" s="407">
        <v>1</v>
      </c>
      <c r="CI11" s="407">
        <v>1</v>
      </c>
      <c r="CJ11" s="407">
        <v>1</v>
      </c>
      <c r="CK11" s="407">
        <v>1</v>
      </c>
      <c r="CL11" s="407">
        <v>1</v>
      </c>
      <c r="CM11" s="407">
        <v>1</v>
      </c>
      <c r="CN11" s="407">
        <v>1</v>
      </c>
      <c r="CO11" s="407">
        <v>1</v>
      </c>
      <c r="CP11" s="407">
        <v>1</v>
      </c>
      <c r="CQ11" s="407">
        <v>1</v>
      </c>
      <c r="CR11" s="407">
        <v>1</v>
      </c>
      <c r="CS11" s="407">
        <v>1</v>
      </c>
      <c r="CT11" s="407">
        <v>1</v>
      </c>
      <c r="CU11" s="407">
        <v>1</v>
      </c>
      <c r="CV11" s="407">
        <v>1</v>
      </c>
      <c r="CW11" s="407">
        <v>1</v>
      </c>
      <c r="CX11" s="407">
        <v>1</v>
      </c>
      <c r="CY11" s="407">
        <v>1</v>
      </c>
      <c r="CZ11" s="407">
        <v>1</v>
      </c>
      <c r="DA11" s="407">
        <v>1</v>
      </c>
      <c r="DB11" s="407">
        <v>1</v>
      </c>
      <c r="DC11" s="407">
        <v>1</v>
      </c>
      <c r="DD11" s="407">
        <v>1</v>
      </c>
      <c r="DE11" s="407">
        <v>1</v>
      </c>
      <c r="DF11" s="407">
        <v>1</v>
      </c>
      <c r="DG11" s="407">
        <v>1</v>
      </c>
      <c r="DH11" s="407">
        <v>1</v>
      </c>
      <c r="DI11" s="407">
        <v>1</v>
      </c>
      <c r="DJ11" s="407">
        <v>1</v>
      </c>
      <c r="DK11" s="407">
        <v>1</v>
      </c>
      <c r="DL11" s="407">
        <v>1</v>
      </c>
      <c r="DM11" s="407">
        <v>1</v>
      </c>
      <c r="DN11" s="407">
        <v>1</v>
      </c>
      <c r="DO11" s="407">
        <v>1</v>
      </c>
      <c r="DP11" s="407">
        <v>1</v>
      </c>
      <c r="DQ11" s="407">
        <v>1</v>
      </c>
      <c r="DR11" s="407">
        <v>1</v>
      </c>
      <c r="DS11" s="407">
        <v>1</v>
      </c>
      <c r="DT11" s="407">
        <v>1</v>
      </c>
      <c r="DU11" s="407">
        <v>1</v>
      </c>
      <c r="DV11" s="407">
        <v>1</v>
      </c>
      <c r="DW11" s="407">
        <v>1</v>
      </c>
      <c r="DX11" s="407">
        <v>1</v>
      </c>
      <c r="DY11" s="407">
        <v>1</v>
      </c>
      <c r="DZ11" s="407">
        <v>1</v>
      </c>
      <c r="EA11" s="407">
        <v>1</v>
      </c>
      <c r="EB11" s="407">
        <v>1</v>
      </c>
      <c r="EC11" s="407">
        <v>1</v>
      </c>
      <c r="ED11" s="407">
        <v>1</v>
      </c>
      <c r="EE11" s="407">
        <v>1</v>
      </c>
      <c r="EF11" s="407">
        <v>1</v>
      </c>
      <c r="EG11" s="407">
        <v>2</v>
      </c>
      <c r="EH11" s="407">
        <v>3</v>
      </c>
      <c r="EI11" s="407">
        <v>1</v>
      </c>
      <c r="EJ11" s="407">
        <v>1</v>
      </c>
      <c r="EK11" s="407">
        <v>1</v>
      </c>
      <c r="EL11" s="407">
        <v>2</v>
      </c>
      <c r="EM11" s="407">
        <v>3</v>
      </c>
    </row>
    <row r="12" spans="1:143" s="986" customFormat="1" ht="54">
      <c r="A12" s="986">
        <v>12</v>
      </c>
      <c r="B12" s="986" t="s">
        <v>88</v>
      </c>
      <c r="C12" s="986" t="s">
        <v>114</v>
      </c>
      <c r="D12" s="986" t="s">
        <v>115</v>
      </c>
      <c r="E12" s="986" t="s">
        <v>1364</v>
      </c>
      <c r="F12" s="986" t="s">
        <v>1363</v>
      </c>
      <c r="H12" s="986" t="s">
        <v>1345</v>
      </c>
      <c r="I12" s="986" t="s">
        <v>1344</v>
      </c>
      <c r="J12" s="986" t="s">
        <v>1343</v>
      </c>
      <c r="K12" s="986" t="s">
        <v>1342</v>
      </c>
      <c r="L12" s="986" t="s">
        <v>1341</v>
      </c>
      <c r="M12" s="986" t="s">
        <v>1340</v>
      </c>
      <c r="N12" s="986" t="s">
        <v>1339</v>
      </c>
      <c r="O12" s="986" t="s">
        <v>1338</v>
      </c>
      <c r="P12" s="986" t="s">
        <v>1337</v>
      </c>
      <c r="Q12" s="986" t="s">
        <v>1336</v>
      </c>
      <c r="R12" s="986" t="s">
        <v>1335</v>
      </c>
      <c r="S12" s="986" t="s">
        <v>1334</v>
      </c>
      <c r="T12" s="986" t="s">
        <v>1333</v>
      </c>
      <c r="U12" s="986" t="s">
        <v>1332</v>
      </c>
      <c r="V12" s="986" t="s">
        <v>1331</v>
      </c>
      <c r="W12" s="986" t="s">
        <v>1330</v>
      </c>
      <c r="X12" s="986" t="s">
        <v>1329</v>
      </c>
      <c r="Y12" s="986" t="s">
        <v>1328</v>
      </c>
      <c r="Z12" s="986" t="s">
        <v>1327</v>
      </c>
      <c r="AA12" s="986" t="s">
        <v>1326</v>
      </c>
      <c r="AB12" s="986" t="s">
        <v>1325</v>
      </c>
      <c r="AC12" s="986" t="s">
        <v>1324</v>
      </c>
      <c r="AD12" s="986" t="s">
        <v>1323</v>
      </c>
      <c r="AE12" s="986" t="s">
        <v>1322</v>
      </c>
      <c r="AF12" s="986" t="s">
        <v>1321</v>
      </c>
      <c r="AG12" s="986" t="s">
        <v>1320</v>
      </c>
      <c r="AH12" s="986" t="s">
        <v>1319</v>
      </c>
      <c r="AI12" s="986" t="s">
        <v>1318</v>
      </c>
      <c r="AJ12" s="986" t="s">
        <v>1317</v>
      </c>
      <c r="AK12" s="986" t="s">
        <v>1316</v>
      </c>
      <c r="AL12" s="986" t="s">
        <v>1315</v>
      </c>
      <c r="AM12" s="986" t="s">
        <v>1314</v>
      </c>
      <c r="AN12" s="986" t="s">
        <v>1313</v>
      </c>
      <c r="AO12" s="986" t="s">
        <v>1312</v>
      </c>
      <c r="AP12" s="986" t="s">
        <v>1311</v>
      </c>
      <c r="AQ12" s="986" t="s">
        <v>1310</v>
      </c>
      <c r="AR12" s="986" t="s">
        <v>1309</v>
      </c>
      <c r="AS12" s="986" t="s">
        <v>1308</v>
      </c>
      <c r="AT12" s="986" t="s">
        <v>1307</v>
      </c>
      <c r="AU12" s="986" t="s">
        <v>1306</v>
      </c>
      <c r="AV12" s="986" t="s">
        <v>1305</v>
      </c>
      <c r="AW12" s="986" t="s">
        <v>1304</v>
      </c>
      <c r="AX12" s="986" t="s">
        <v>1303</v>
      </c>
      <c r="AY12" s="986" t="s">
        <v>1302</v>
      </c>
      <c r="AZ12" s="986" t="s">
        <v>1301</v>
      </c>
      <c r="BA12" s="986" t="s">
        <v>1300</v>
      </c>
      <c r="BB12" s="986" t="s">
        <v>1299</v>
      </c>
      <c r="BC12" s="986" t="s">
        <v>1298</v>
      </c>
      <c r="BD12" s="986" t="s">
        <v>1297</v>
      </c>
      <c r="BE12" s="986" t="s">
        <v>1296</v>
      </c>
      <c r="BF12" s="986" t="s">
        <v>1295</v>
      </c>
      <c r="BG12" s="986" t="s">
        <v>1294</v>
      </c>
      <c r="BH12" s="986" t="s">
        <v>1293</v>
      </c>
      <c r="BI12" s="986" t="s">
        <v>1292</v>
      </c>
      <c r="BJ12" s="986" t="s">
        <v>1291</v>
      </c>
      <c r="BK12" s="986" t="s">
        <v>1290</v>
      </c>
      <c r="BL12" s="986" t="s">
        <v>1289</v>
      </c>
      <c r="BM12" s="986" t="s">
        <v>1288</v>
      </c>
      <c r="BN12" s="986" t="s">
        <v>1287</v>
      </c>
      <c r="BO12" s="986" t="s">
        <v>1286</v>
      </c>
      <c r="BP12" s="986" t="s">
        <v>1285</v>
      </c>
      <c r="BQ12" s="986" t="s">
        <v>1284</v>
      </c>
      <c r="BR12" s="986" t="s">
        <v>1283</v>
      </c>
      <c r="BS12" s="986" t="s">
        <v>1282</v>
      </c>
      <c r="BT12" s="986" t="s">
        <v>1281</v>
      </c>
      <c r="BU12" s="986" t="s">
        <v>1280</v>
      </c>
      <c r="BV12" s="986" t="s">
        <v>1279</v>
      </c>
      <c r="BW12" s="986" t="s">
        <v>1278</v>
      </c>
      <c r="BX12" s="986" t="s">
        <v>1277</v>
      </c>
      <c r="BY12" s="986" t="s">
        <v>1276</v>
      </c>
      <c r="BZ12" s="986" t="s">
        <v>1275</v>
      </c>
      <c r="CA12" s="986" t="s">
        <v>1274</v>
      </c>
      <c r="CB12" s="986" t="s">
        <v>1273</v>
      </c>
      <c r="CC12" s="986" t="s">
        <v>1272</v>
      </c>
      <c r="CD12" s="986" t="s">
        <v>1271</v>
      </c>
      <c r="CE12" s="986" t="s">
        <v>1270</v>
      </c>
      <c r="CF12" s="986" t="s">
        <v>1269</v>
      </c>
      <c r="CG12" s="986" t="s">
        <v>1268</v>
      </c>
      <c r="CH12" s="986" t="s">
        <v>1267</v>
      </c>
      <c r="CI12" s="986" t="s">
        <v>1266</v>
      </c>
      <c r="CJ12" s="986" t="s">
        <v>1265</v>
      </c>
      <c r="CK12" s="986" t="s">
        <v>1264</v>
      </c>
      <c r="CL12" s="986" t="s">
        <v>1263</v>
      </c>
      <c r="CM12" s="986" t="s">
        <v>1262</v>
      </c>
      <c r="CN12" s="986" t="s">
        <v>1261</v>
      </c>
      <c r="CO12" s="986" t="s">
        <v>1260</v>
      </c>
      <c r="CP12" s="986" t="s">
        <v>1259</v>
      </c>
      <c r="CQ12" s="986" t="s">
        <v>1258</v>
      </c>
      <c r="CR12" s="986" t="s">
        <v>1257</v>
      </c>
      <c r="CS12" s="986" t="s">
        <v>1256</v>
      </c>
      <c r="CT12" s="986" t="s">
        <v>1255</v>
      </c>
      <c r="CU12" s="986" t="s">
        <v>1254</v>
      </c>
      <c r="CV12" s="986" t="s">
        <v>1253</v>
      </c>
      <c r="CW12" s="986" t="s">
        <v>1252</v>
      </c>
      <c r="CX12" s="986" t="s">
        <v>1251</v>
      </c>
      <c r="CY12" s="986" t="s">
        <v>1250</v>
      </c>
      <c r="CZ12" s="986" t="s">
        <v>1249</v>
      </c>
      <c r="DA12" s="986" t="s">
        <v>1248</v>
      </c>
      <c r="DB12" s="986" t="s">
        <v>1247</v>
      </c>
      <c r="DC12" s="986" t="s">
        <v>1246</v>
      </c>
      <c r="DD12" s="986" t="s">
        <v>1245</v>
      </c>
      <c r="DE12" s="986" t="s">
        <v>1362</v>
      </c>
      <c r="DF12" s="986" t="s">
        <v>1244</v>
      </c>
      <c r="DG12" s="986" t="s">
        <v>1243</v>
      </c>
      <c r="DH12" s="986" t="s">
        <v>1242</v>
      </c>
      <c r="DI12" s="986" t="s">
        <v>1241</v>
      </c>
      <c r="DJ12" s="986" t="s">
        <v>1240</v>
      </c>
      <c r="DK12" s="986" t="s">
        <v>1239</v>
      </c>
      <c r="DL12" s="986" t="s">
        <v>1238</v>
      </c>
      <c r="DM12" s="986" t="s">
        <v>1237</v>
      </c>
      <c r="DN12" s="986" t="s">
        <v>1236</v>
      </c>
      <c r="DO12" s="986" t="s">
        <v>1235</v>
      </c>
      <c r="DP12" s="986" t="s">
        <v>1234</v>
      </c>
      <c r="DQ12" s="986" t="s">
        <v>1233</v>
      </c>
      <c r="DR12" s="986" t="s">
        <v>1232</v>
      </c>
      <c r="DS12" s="986" t="s">
        <v>1231</v>
      </c>
      <c r="DT12" s="986" t="s">
        <v>1230</v>
      </c>
      <c r="DU12" s="986" t="s">
        <v>1229</v>
      </c>
      <c r="DV12" s="986" t="s">
        <v>1228</v>
      </c>
      <c r="DW12" s="986" t="s">
        <v>1227</v>
      </c>
      <c r="DX12" s="986" t="s">
        <v>1226</v>
      </c>
      <c r="DY12" s="986" t="s">
        <v>1225</v>
      </c>
      <c r="DZ12" s="986" t="s">
        <v>1224</v>
      </c>
      <c r="EA12" s="986" t="s">
        <v>1223</v>
      </c>
      <c r="EB12" s="986" t="s">
        <v>1222</v>
      </c>
      <c r="EC12" s="986" t="s">
        <v>1216</v>
      </c>
      <c r="ED12" s="986" t="s">
        <v>1221</v>
      </c>
      <c r="EE12" s="986" t="s">
        <v>1220</v>
      </c>
      <c r="EF12" s="986" t="s">
        <v>1219</v>
      </c>
      <c r="EG12" s="986" t="s">
        <v>1218</v>
      </c>
      <c r="EH12" s="986" t="s">
        <v>1217</v>
      </c>
      <c r="EI12" s="986" t="s">
        <v>1215</v>
      </c>
      <c r="EJ12" s="986" t="s">
        <v>1214</v>
      </c>
      <c r="EK12" s="986" t="s">
        <v>1213</v>
      </c>
      <c r="EL12" s="986" t="s">
        <v>1212</v>
      </c>
      <c r="EM12" s="986" t="s">
        <v>1211</v>
      </c>
    </row>
    <row r="13" spans="1:143" ht="30.75" customHeight="1">
      <c r="A13" s="987">
        <v>65</v>
      </c>
      <c r="B13" s="987">
        <v>101</v>
      </c>
      <c r="C13" s="1134" t="s">
        <v>1698</v>
      </c>
      <c r="D13" s="1134" t="s">
        <v>1699</v>
      </c>
      <c r="E13" s="987">
        <v>2015</v>
      </c>
      <c r="F13" s="987"/>
      <c r="G13" t="s">
        <v>1785</v>
      </c>
      <c r="H13">
        <v>335444</v>
      </c>
      <c r="I13">
        <v>2595</v>
      </c>
      <c r="J13">
        <v>2651</v>
      </c>
      <c r="K13">
        <v>2578</v>
      </c>
      <c r="L13">
        <v>2497</v>
      </c>
      <c r="M13">
        <v>2647</v>
      </c>
      <c r="N13">
        <v>2628</v>
      </c>
      <c r="O13">
        <v>2595</v>
      </c>
      <c r="P13">
        <v>2791</v>
      </c>
      <c r="Q13">
        <v>2780</v>
      </c>
      <c r="R13">
        <v>2802</v>
      </c>
      <c r="S13">
        <v>2816</v>
      </c>
      <c r="T13">
        <v>3027</v>
      </c>
      <c r="U13">
        <v>3055</v>
      </c>
      <c r="V13">
        <v>3202</v>
      </c>
      <c r="W13">
        <v>3201</v>
      </c>
      <c r="X13">
        <v>3289</v>
      </c>
      <c r="Y13">
        <v>3448</v>
      </c>
      <c r="Z13">
        <v>3473</v>
      </c>
      <c r="AA13">
        <v>3212</v>
      </c>
      <c r="AB13">
        <v>3192</v>
      </c>
      <c r="AC13">
        <v>3243</v>
      </c>
      <c r="AD13">
        <v>3066</v>
      </c>
      <c r="AE13">
        <v>3064</v>
      </c>
      <c r="AF13">
        <v>3180</v>
      </c>
      <c r="AG13">
        <v>3250</v>
      </c>
      <c r="AH13">
        <v>3176</v>
      </c>
      <c r="AI13">
        <v>3375</v>
      </c>
      <c r="AJ13">
        <v>3551</v>
      </c>
      <c r="AK13">
        <v>3636</v>
      </c>
      <c r="AL13">
        <v>3712</v>
      </c>
      <c r="AM13">
        <v>3928</v>
      </c>
      <c r="AN13">
        <v>3757</v>
      </c>
      <c r="AO13">
        <v>4004</v>
      </c>
      <c r="AP13">
        <v>3780</v>
      </c>
      <c r="AQ13">
        <v>3934</v>
      </c>
      <c r="AR13">
        <v>4181</v>
      </c>
      <c r="AS13">
        <v>4167</v>
      </c>
      <c r="AT13">
        <v>4389</v>
      </c>
      <c r="AU13">
        <v>4334</v>
      </c>
      <c r="AV13">
        <v>4694</v>
      </c>
      <c r="AW13">
        <v>4771</v>
      </c>
      <c r="AX13">
        <v>4983</v>
      </c>
      <c r="AY13">
        <v>5033</v>
      </c>
      <c r="AZ13">
        <v>4730</v>
      </c>
      <c r="BA13">
        <v>4654</v>
      </c>
      <c r="BB13">
        <v>4625</v>
      </c>
      <c r="BC13">
        <v>4307</v>
      </c>
      <c r="BD13">
        <v>4506</v>
      </c>
      <c r="BE13">
        <v>4519</v>
      </c>
      <c r="BF13">
        <v>3600</v>
      </c>
      <c r="BG13">
        <v>4446</v>
      </c>
      <c r="BH13">
        <v>4294</v>
      </c>
      <c r="BI13">
        <v>4310</v>
      </c>
      <c r="BJ13">
        <v>4217</v>
      </c>
      <c r="BK13">
        <v>4386</v>
      </c>
      <c r="BL13">
        <v>4497</v>
      </c>
      <c r="BM13">
        <v>4468</v>
      </c>
      <c r="BN13">
        <v>4452</v>
      </c>
      <c r="BO13">
        <v>4471</v>
      </c>
      <c r="BP13">
        <v>4456</v>
      </c>
      <c r="BQ13">
        <v>4676</v>
      </c>
      <c r="BR13">
        <v>4500</v>
      </c>
      <c r="BS13">
        <v>4771</v>
      </c>
      <c r="BT13">
        <v>5073</v>
      </c>
      <c r="BU13">
        <v>5005</v>
      </c>
      <c r="BV13">
        <v>5654</v>
      </c>
      <c r="BW13">
        <v>5375</v>
      </c>
      <c r="BX13">
        <v>5469</v>
      </c>
      <c r="BY13">
        <v>4851</v>
      </c>
      <c r="BZ13">
        <v>2788</v>
      </c>
      <c r="CA13">
        <v>3132</v>
      </c>
      <c r="CB13">
        <v>3992</v>
      </c>
      <c r="CC13">
        <v>3701</v>
      </c>
      <c r="CD13">
        <v>3601</v>
      </c>
      <c r="CE13">
        <v>3407</v>
      </c>
      <c r="CF13">
        <v>3324</v>
      </c>
      <c r="CG13">
        <v>2702</v>
      </c>
      <c r="CH13">
        <v>2952</v>
      </c>
      <c r="CI13">
        <v>3089</v>
      </c>
      <c r="CJ13">
        <v>2901</v>
      </c>
      <c r="CK13">
        <v>2774</v>
      </c>
      <c r="CL13">
        <v>2548</v>
      </c>
      <c r="CM13">
        <v>2554</v>
      </c>
      <c r="CN13">
        <v>2487</v>
      </c>
      <c r="CO13">
        <v>2250</v>
      </c>
      <c r="CP13">
        <v>1878</v>
      </c>
      <c r="CQ13">
        <v>1871</v>
      </c>
      <c r="CR13">
        <v>1598</v>
      </c>
      <c r="CS13">
        <v>1472</v>
      </c>
      <c r="CT13">
        <v>1255</v>
      </c>
      <c r="CU13">
        <v>1022</v>
      </c>
      <c r="CV13">
        <v>801</v>
      </c>
      <c r="CW13">
        <v>643</v>
      </c>
      <c r="CX13">
        <v>489</v>
      </c>
      <c r="CY13">
        <v>370</v>
      </c>
      <c r="CZ13">
        <v>269</v>
      </c>
      <c r="DA13">
        <v>197</v>
      </c>
      <c r="DB13">
        <v>133</v>
      </c>
      <c r="DC13">
        <v>109</v>
      </c>
      <c r="DD13">
        <v>71</v>
      </c>
      <c r="DE13">
        <v>124</v>
      </c>
      <c r="DF13">
        <v>6941</v>
      </c>
      <c r="DG13">
        <v>45.933329376000003</v>
      </c>
      <c r="DH13">
        <v>46.593336429099999</v>
      </c>
      <c r="DI13">
        <v>12968</v>
      </c>
      <c r="DJ13">
        <v>13596</v>
      </c>
      <c r="DK13">
        <v>15301</v>
      </c>
      <c r="DL13">
        <v>16614</v>
      </c>
      <c r="DM13">
        <v>15803</v>
      </c>
      <c r="DN13">
        <v>17450</v>
      </c>
      <c r="DO13">
        <v>19403</v>
      </c>
      <c r="DP13">
        <v>21765</v>
      </c>
      <c r="DQ13">
        <v>24171</v>
      </c>
      <c r="DR13">
        <v>21557</v>
      </c>
      <c r="DS13">
        <v>21653</v>
      </c>
      <c r="DT13">
        <v>22344</v>
      </c>
      <c r="DU13">
        <v>24025</v>
      </c>
      <c r="DV13">
        <v>24137</v>
      </c>
      <c r="DW13">
        <v>17833</v>
      </c>
      <c r="DX13">
        <v>14968</v>
      </c>
      <c r="DY13">
        <v>12613</v>
      </c>
      <c r="DZ13">
        <v>8074</v>
      </c>
      <c r="EA13">
        <v>3325</v>
      </c>
      <c r="EB13">
        <v>779</v>
      </c>
      <c r="EC13">
        <v>124</v>
      </c>
      <c r="ED13">
        <v>41865</v>
      </c>
      <c r="EE13">
        <v>204785</v>
      </c>
      <c r="EF13">
        <v>81853</v>
      </c>
      <c r="EG13">
        <v>39883</v>
      </c>
      <c r="EH13">
        <v>12302</v>
      </c>
      <c r="EI13">
        <v>12.7441758523</v>
      </c>
      <c r="EJ13">
        <v>62.3388523088</v>
      </c>
      <c r="EK13">
        <v>24.9169718389</v>
      </c>
      <c r="EL13">
        <v>12.140832808200001</v>
      </c>
      <c r="EM13">
        <v>3.7448668658000002</v>
      </c>
    </row>
  </sheetData>
  <phoneticPr fontId="4"/>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I21"/>
  <sheetViews>
    <sheetView workbookViewId="0">
      <pane xSplit="1" ySplit="9" topLeftCell="B10" activePane="bottomRight" state="frozen"/>
      <selection pane="topRight" activeCell="J1" sqref="J1"/>
      <selection pane="bottomLeft" activeCell="A10" sqref="A10"/>
      <selection pane="bottomRight" activeCell="A10" sqref="A10:AI21"/>
    </sheetView>
  </sheetViews>
  <sheetFormatPr defaultRowHeight="13.5"/>
  <cols>
    <col min="1" max="1" width="48.75" style="407" customWidth="1"/>
    <col min="2" max="2" width="9.5" style="407" bestFit="1" customWidth="1"/>
    <col min="3" max="35" width="9.125" style="407" bestFit="1" customWidth="1"/>
    <col min="36" max="16384" width="9" style="407"/>
  </cols>
  <sheetData>
    <row r="1" spans="1:35">
      <c r="B1" s="407" t="s">
        <v>85</v>
      </c>
    </row>
    <row r="2" spans="1:35">
      <c r="B2" s="407" t="s">
        <v>892</v>
      </c>
    </row>
    <row r="3" spans="1:35">
      <c r="B3" s="407" t="s">
        <v>891</v>
      </c>
    </row>
    <row r="4" spans="1:35">
      <c r="B4" s="407" t="s">
        <v>890</v>
      </c>
    </row>
    <row r="6" spans="1:35">
      <c r="B6" s="407" t="s">
        <v>889</v>
      </c>
    </row>
    <row r="7" spans="1:35">
      <c r="B7" s="407" t="s">
        <v>888</v>
      </c>
      <c r="C7" s="407" t="s">
        <v>887</v>
      </c>
      <c r="D7" s="407" t="s">
        <v>886</v>
      </c>
      <c r="E7" s="407" t="s">
        <v>885</v>
      </c>
      <c r="F7" s="407" t="s">
        <v>884</v>
      </c>
      <c r="G7" s="407" t="s">
        <v>883</v>
      </c>
      <c r="H7" s="407" t="s">
        <v>882</v>
      </c>
      <c r="I7" s="407" t="s">
        <v>881</v>
      </c>
      <c r="J7" s="407" t="s">
        <v>880</v>
      </c>
      <c r="K7" s="407" t="s">
        <v>879</v>
      </c>
      <c r="L7" s="407" t="s">
        <v>878</v>
      </c>
      <c r="M7" s="407" t="s">
        <v>877</v>
      </c>
      <c r="N7" s="407" t="s">
        <v>876</v>
      </c>
      <c r="O7" s="407" t="s">
        <v>875</v>
      </c>
      <c r="P7" s="407" t="s">
        <v>874</v>
      </c>
      <c r="Q7" s="407" t="s">
        <v>873</v>
      </c>
      <c r="R7" s="407" t="s">
        <v>872</v>
      </c>
      <c r="S7" s="407" t="s">
        <v>871</v>
      </c>
      <c r="T7" s="407" t="s">
        <v>870</v>
      </c>
      <c r="U7" s="407" t="s">
        <v>869</v>
      </c>
      <c r="V7" s="407" t="s">
        <v>868</v>
      </c>
      <c r="W7" s="407" t="s">
        <v>867</v>
      </c>
      <c r="X7" s="407" t="s">
        <v>866</v>
      </c>
      <c r="Y7" s="407" t="s">
        <v>865</v>
      </c>
      <c r="Z7" s="407" t="s">
        <v>864</v>
      </c>
      <c r="AA7" s="407" t="s">
        <v>863</v>
      </c>
      <c r="AB7" s="407" t="s">
        <v>862</v>
      </c>
      <c r="AC7" s="407" t="s">
        <v>861</v>
      </c>
      <c r="AD7" s="407" t="s">
        <v>860</v>
      </c>
      <c r="AE7" s="407" t="s">
        <v>859</v>
      </c>
      <c r="AF7" s="407" t="s">
        <v>858</v>
      </c>
      <c r="AG7" s="407" t="s">
        <v>857</v>
      </c>
      <c r="AH7" s="407" t="s">
        <v>856</v>
      </c>
      <c r="AI7" s="407" t="s">
        <v>855</v>
      </c>
    </row>
    <row r="8" spans="1:35">
      <c r="B8" s="407">
        <v>0</v>
      </c>
      <c r="C8" s="407">
        <v>1</v>
      </c>
      <c r="D8" s="407">
        <v>2</v>
      </c>
      <c r="E8" s="407">
        <v>3</v>
      </c>
      <c r="F8" s="407">
        <v>3</v>
      </c>
      <c r="G8" s="407">
        <v>3</v>
      </c>
      <c r="H8" s="407">
        <v>3</v>
      </c>
      <c r="I8" s="407">
        <v>2</v>
      </c>
      <c r="J8" s="407">
        <v>3</v>
      </c>
      <c r="K8" s="407">
        <v>4</v>
      </c>
      <c r="L8" s="407">
        <v>4</v>
      </c>
      <c r="M8" s="407">
        <v>3</v>
      </c>
      <c r="N8" s="407">
        <v>4</v>
      </c>
      <c r="O8" s="407">
        <v>4</v>
      </c>
      <c r="P8" s="407">
        <v>3</v>
      </c>
      <c r="Q8" s="407">
        <v>4</v>
      </c>
      <c r="R8" s="407">
        <v>4</v>
      </c>
      <c r="S8" s="407">
        <v>3</v>
      </c>
      <c r="T8" s="407">
        <v>4</v>
      </c>
      <c r="U8" s="407">
        <v>4</v>
      </c>
      <c r="V8" s="407">
        <v>3</v>
      </c>
      <c r="W8" s="407">
        <v>3</v>
      </c>
      <c r="X8" s="407">
        <v>3</v>
      </c>
      <c r="Y8" s="407">
        <v>4</v>
      </c>
      <c r="Z8" s="407">
        <v>4</v>
      </c>
      <c r="AA8" s="407">
        <v>3</v>
      </c>
      <c r="AB8" s="407">
        <v>4</v>
      </c>
      <c r="AC8" s="407">
        <v>4</v>
      </c>
      <c r="AD8" s="407">
        <v>3</v>
      </c>
      <c r="AE8" s="407">
        <v>3</v>
      </c>
      <c r="AF8" s="407">
        <v>1</v>
      </c>
      <c r="AG8" s="407">
        <v>1</v>
      </c>
      <c r="AH8" s="407">
        <v>1</v>
      </c>
      <c r="AI8" s="407">
        <v>1</v>
      </c>
    </row>
    <row r="9" spans="1:35" s="985" customFormat="1" ht="72">
      <c r="B9" s="985" t="s">
        <v>854</v>
      </c>
      <c r="C9" s="985" t="s">
        <v>853</v>
      </c>
      <c r="D9" s="985" t="s">
        <v>852</v>
      </c>
      <c r="E9" s="985" t="s">
        <v>851</v>
      </c>
      <c r="F9" s="985" t="s">
        <v>850</v>
      </c>
      <c r="G9" s="985" t="s">
        <v>849</v>
      </c>
      <c r="H9" s="985" t="s">
        <v>848</v>
      </c>
      <c r="I9" s="985" t="s">
        <v>847</v>
      </c>
      <c r="J9" s="985" t="s">
        <v>846</v>
      </c>
      <c r="K9" s="985" t="s">
        <v>844</v>
      </c>
      <c r="L9" s="985" t="s">
        <v>843</v>
      </c>
      <c r="M9" s="985" t="s">
        <v>845</v>
      </c>
      <c r="N9" s="985" t="s">
        <v>844</v>
      </c>
      <c r="O9" s="985" t="s">
        <v>843</v>
      </c>
      <c r="P9" s="985" t="s">
        <v>842</v>
      </c>
      <c r="Q9" s="985" t="s">
        <v>840</v>
      </c>
      <c r="R9" s="985" t="s">
        <v>839</v>
      </c>
      <c r="S9" s="985" t="s">
        <v>841</v>
      </c>
      <c r="T9" s="985" t="s">
        <v>840</v>
      </c>
      <c r="U9" s="985" t="s">
        <v>839</v>
      </c>
      <c r="V9" s="985" t="s">
        <v>838</v>
      </c>
      <c r="W9" s="985" t="s">
        <v>837</v>
      </c>
      <c r="X9" s="985" t="s">
        <v>836</v>
      </c>
      <c r="Y9" s="985" t="s">
        <v>835</v>
      </c>
      <c r="Z9" s="985" t="s">
        <v>834</v>
      </c>
      <c r="AA9" s="985" t="s">
        <v>833</v>
      </c>
      <c r="AB9" s="985" t="s">
        <v>832</v>
      </c>
      <c r="AC9" s="985" t="s">
        <v>831</v>
      </c>
      <c r="AD9" s="985" t="s">
        <v>830</v>
      </c>
      <c r="AE9" s="985" t="s">
        <v>829</v>
      </c>
      <c r="AF9" s="985" t="s">
        <v>828</v>
      </c>
      <c r="AG9" s="985" t="s">
        <v>827</v>
      </c>
      <c r="AH9" s="985" t="s">
        <v>826</v>
      </c>
      <c r="AI9" s="985" t="s">
        <v>825</v>
      </c>
    </row>
    <row r="10" spans="1:35" ht="18.75">
      <c r="A10" t="s">
        <v>1786</v>
      </c>
      <c r="B10"/>
      <c r="C10"/>
      <c r="D10"/>
      <c r="E10"/>
      <c r="F10"/>
      <c r="G10"/>
      <c r="H10"/>
      <c r="I10"/>
      <c r="J10"/>
      <c r="K10"/>
      <c r="L10"/>
      <c r="M10"/>
      <c r="N10"/>
      <c r="O10"/>
      <c r="P10"/>
      <c r="Q10"/>
      <c r="R10"/>
      <c r="S10"/>
      <c r="T10"/>
      <c r="U10"/>
      <c r="V10"/>
      <c r="W10"/>
      <c r="X10"/>
      <c r="Y10"/>
      <c r="Z10"/>
      <c r="AA10"/>
      <c r="AB10"/>
      <c r="AC10"/>
      <c r="AD10"/>
      <c r="AE10"/>
      <c r="AF10"/>
      <c r="AG10"/>
      <c r="AH10"/>
      <c r="AI10"/>
    </row>
    <row r="11" spans="1:35" ht="18.75">
      <c r="A11" t="s">
        <v>824</v>
      </c>
      <c r="B11">
        <v>138082</v>
      </c>
      <c r="C11">
        <v>86749</v>
      </c>
      <c r="D11">
        <v>70267</v>
      </c>
      <c r="E11">
        <v>24294</v>
      </c>
      <c r="F11">
        <v>33200</v>
      </c>
      <c r="G11">
        <v>1776</v>
      </c>
      <c r="H11">
        <v>10997</v>
      </c>
      <c r="I11">
        <v>16482</v>
      </c>
      <c r="J11">
        <v>825</v>
      </c>
      <c r="K11">
        <v>695</v>
      </c>
      <c r="L11">
        <v>130</v>
      </c>
      <c r="M11">
        <v>2249</v>
      </c>
      <c r="N11">
        <v>1722</v>
      </c>
      <c r="O11">
        <v>527</v>
      </c>
      <c r="P11">
        <v>2991</v>
      </c>
      <c r="Q11">
        <v>2536</v>
      </c>
      <c r="R11">
        <v>454</v>
      </c>
      <c r="S11">
        <v>4173</v>
      </c>
      <c r="T11">
        <v>3300</v>
      </c>
      <c r="U11">
        <v>869</v>
      </c>
      <c r="V11">
        <v>338</v>
      </c>
      <c r="W11">
        <v>1483</v>
      </c>
      <c r="X11">
        <v>433</v>
      </c>
      <c r="Y11">
        <v>247</v>
      </c>
      <c r="Z11">
        <v>61</v>
      </c>
      <c r="AA11">
        <v>1462</v>
      </c>
      <c r="AB11">
        <v>1187</v>
      </c>
      <c r="AC11">
        <v>261</v>
      </c>
      <c r="AD11">
        <v>704</v>
      </c>
      <c r="AE11">
        <v>1824</v>
      </c>
      <c r="AF11">
        <v>1376</v>
      </c>
      <c r="AG11">
        <v>49315</v>
      </c>
      <c r="AH11">
        <v>642</v>
      </c>
      <c r="AI11">
        <v>11638</v>
      </c>
    </row>
    <row r="12" spans="1:35" ht="18.75">
      <c r="A12" t="s">
        <v>822</v>
      </c>
      <c r="B12">
        <v>53809</v>
      </c>
      <c r="C12">
        <v>39585</v>
      </c>
      <c r="D12">
        <v>25498</v>
      </c>
      <c r="E12">
        <v>13043</v>
      </c>
      <c r="F12">
        <v>6777</v>
      </c>
      <c r="G12">
        <v>945</v>
      </c>
      <c r="H12">
        <v>4733</v>
      </c>
      <c r="I12">
        <v>14087</v>
      </c>
      <c r="J12">
        <v>758</v>
      </c>
      <c r="K12">
        <v>647</v>
      </c>
      <c r="L12">
        <v>111</v>
      </c>
      <c r="M12">
        <v>2174</v>
      </c>
      <c r="N12">
        <v>1672</v>
      </c>
      <c r="O12">
        <v>502</v>
      </c>
      <c r="P12">
        <v>2579</v>
      </c>
      <c r="Q12">
        <v>2218</v>
      </c>
      <c r="R12">
        <v>360</v>
      </c>
      <c r="S12">
        <v>3843</v>
      </c>
      <c r="T12">
        <v>3071</v>
      </c>
      <c r="U12">
        <v>768</v>
      </c>
      <c r="V12">
        <v>274</v>
      </c>
      <c r="W12">
        <v>1089</v>
      </c>
      <c r="X12">
        <v>382</v>
      </c>
      <c r="Y12">
        <v>211</v>
      </c>
      <c r="Z12">
        <v>48</v>
      </c>
      <c r="AA12">
        <v>1248</v>
      </c>
      <c r="AB12">
        <v>1031</v>
      </c>
      <c r="AC12">
        <v>203</v>
      </c>
      <c r="AD12">
        <v>267</v>
      </c>
      <c r="AE12">
        <v>1473</v>
      </c>
      <c r="AF12">
        <v>347</v>
      </c>
      <c r="AG12">
        <v>13877</v>
      </c>
      <c r="AH12" t="s">
        <v>34</v>
      </c>
      <c r="AI12">
        <v>10128</v>
      </c>
    </row>
    <row r="13" spans="1:35" ht="18.75">
      <c r="A13" t="s">
        <v>823</v>
      </c>
      <c r="B13">
        <v>329009</v>
      </c>
      <c r="C13">
        <v>274105</v>
      </c>
      <c r="D13">
        <v>198861</v>
      </c>
      <c r="E13">
        <v>48588</v>
      </c>
      <c r="F13">
        <v>120178</v>
      </c>
      <c r="G13">
        <v>4108</v>
      </c>
      <c r="H13">
        <v>25987</v>
      </c>
      <c r="I13">
        <v>75244</v>
      </c>
      <c r="J13">
        <v>3300</v>
      </c>
      <c r="K13">
        <v>2780</v>
      </c>
      <c r="L13">
        <v>520</v>
      </c>
      <c r="M13">
        <v>6747</v>
      </c>
      <c r="N13">
        <v>5166</v>
      </c>
      <c r="O13">
        <v>1581</v>
      </c>
      <c r="P13">
        <v>17554</v>
      </c>
      <c r="Q13">
        <v>14904</v>
      </c>
      <c r="R13">
        <v>2645</v>
      </c>
      <c r="S13">
        <v>19427</v>
      </c>
      <c r="T13">
        <v>15388</v>
      </c>
      <c r="U13">
        <v>4021</v>
      </c>
      <c r="V13">
        <v>1120</v>
      </c>
      <c r="W13">
        <v>6967</v>
      </c>
      <c r="X13">
        <v>2373</v>
      </c>
      <c r="Y13">
        <v>1192</v>
      </c>
      <c r="Z13">
        <v>296</v>
      </c>
      <c r="AA13">
        <v>10039</v>
      </c>
      <c r="AB13">
        <v>8207</v>
      </c>
      <c r="AC13">
        <v>1744</v>
      </c>
      <c r="AD13">
        <v>1486</v>
      </c>
      <c r="AE13">
        <v>6231</v>
      </c>
      <c r="AF13">
        <v>3647</v>
      </c>
      <c r="AG13">
        <v>49315</v>
      </c>
      <c r="AH13">
        <v>1942</v>
      </c>
      <c r="AI13">
        <v>60089</v>
      </c>
    </row>
    <row r="14" spans="1:35" ht="18.75">
      <c r="A14" t="s">
        <v>822</v>
      </c>
      <c r="B14">
        <v>139766</v>
      </c>
      <c r="C14">
        <v>124751</v>
      </c>
      <c r="D14">
        <v>60006</v>
      </c>
      <c r="E14">
        <v>26086</v>
      </c>
      <c r="F14">
        <v>21666</v>
      </c>
      <c r="G14">
        <v>2073</v>
      </c>
      <c r="H14">
        <v>10181</v>
      </c>
      <c r="I14">
        <v>64745</v>
      </c>
      <c r="J14">
        <v>3032</v>
      </c>
      <c r="K14">
        <v>2588</v>
      </c>
      <c r="L14">
        <v>444</v>
      </c>
      <c r="M14">
        <v>6522</v>
      </c>
      <c r="N14">
        <v>5016</v>
      </c>
      <c r="O14">
        <v>1506</v>
      </c>
      <c r="P14">
        <v>15116</v>
      </c>
      <c r="Q14">
        <v>13019</v>
      </c>
      <c r="R14">
        <v>2092</v>
      </c>
      <c r="S14">
        <v>17816</v>
      </c>
      <c r="T14">
        <v>14273</v>
      </c>
      <c r="U14">
        <v>3525</v>
      </c>
      <c r="V14">
        <v>908</v>
      </c>
      <c r="W14">
        <v>5052</v>
      </c>
      <c r="X14">
        <v>2133</v>
      </c>
      <c r="Y14">
        <v>1020</v>
      </c>
      <c r="Z14">
        <v>236</v>
      </c>
      <c r="AA14">
        <v>8617</v>
      </c>
      <c r="AB14">
        <v>7157</v>
      </c>
      <c r="AC14">
        <v>1372</v>
      </c>
      <c r="AD14">
        <v>567</v>
      </c>
      <c r="AE14">
        <v>4982</v>
      </c>
      <c r="AF14">
        <v>1138</v>
      </c>
      <c r="AG14">
        <v>13877</v>
      </c>
      <c r="AH14" t="s">
        <v>34</v>
      </c>
      <c r="AI14">
        <v>52164</v>
      </c>
    </row>
    <row r="15" spans="1:35" ht="18.75">
      <c r="A15" t="s">
        <v>821</v>
      </c>
      <c r="B15">
        <v>77211</v>
      </c>
      <c r="C15">
        <v>62802</v>
      </c>
      <c r="D15">
        <v>41137</v>
      </c>
      <c r="E15">
        <v>23370</v>
      </c>
      <c r="F15">
        <v>11747</v>
      </c>
      <c r="G15">
        <v>975</v>
      </c>
      <c r="H15">
        <v>5045</v>
      </c>
      <c r="I15">
        <v>21665</v>
      </c>
      <c r="J15">
        <v>1551</v>
      </c>
      <c r="K15">
        <v>1320</v>
      </c>
      <c r="L15">
        <v>231</v>
      </c>
      <c r="M15">
        <v>3178</v>
      </c>
      <c r="N15">
        <v>2404</v>
      </c>
      <c r="O15">
        <v>774</v>
      </c>
      <c r="P15">
        <v>4915</v>
      </c>
      <c r="Q15">
        <v>4238</v>
      </c>
      <c r="R15">
        <v>674</v>
      </c>
      <c r="S15">
        <v>4545</v>
      </c>
      <c r="T15">
        <v>3598</v>
      </c>
      <c r="U15">
        <v>941</v>
      </c>
      <c r="V15">
        <v>543</v>
      </c>
      <c r="W15">
        <v>1996</v>
      </c>
      <c r="X15">
        <v>684</v>
      </c>
      <c r="Y15">
        <v>375</v>
      </c>
      <c r="Z15">
        <v>79</v>
      </c>
      <c r="AA15">
        <v>2140</v>
      </c>
      <c r="AB15">
        <v>1792</v>
      </c>
      <c r="AC15">
        <v>317</v>
      </c>
      <c r="AD15">
        <v>432</v>
      </c>
      <c r="AE15">
        <v>1681</v>
      </c>
      <c r="AF15">
        <v>532</v>
      </c>
      <c r="AG15">
        <v>13877</v>
      </c>
      <c r="AH15" t="s">
        <v>34</v>
      </c>
      <c r="AI15">
        <v>15248</v>
      </c>
    </row>
    <row r="16" spans="1:35" ht="18.75">
      <c r="A16" t="s">
        <v>820</v>
      </c>
      <c r="B16">
        <v>28579</v>
      </c>
      <c r="C16">
        <v>21454</v>
      </c>
      <c r="D16">
        <v>11399</v>
      </c>
      <c r="E16">
        <v>5359</v>
      </c>
      <c r="F16">
        <v>2385</v>
      </c>
      <c r="G16">
        <v>552</v>
      </c>
      <c r="H16">
        <v>3103</v>
      </c>
      <c r="I16">
        <v>10055</v>
      </c>
      <c r="J16">
        <v>593</v>
      </c>
      <c r="K16">
        <v>509</v>
      </c>
      <c r="L16">
        <v>84</v>
      </c>
      <c r="M16">
        <v>1967</v>
      </c>
      <c r="N16">
        <v>1520</v>
      </c>
      <c r="O16">
        <v>447</v>
      </c>
      <c r="P16">
        <v>1396</v>
      </c>
      <c r="Q16">
        <v>1233</v>
      </c>
      <c r="R16">
        <v>162</v>
      </c>
      <c r="S16">
        <v>2974</v>
      </c>
      <c r="T16">
        <v>2420</v>
      </c>
      <c r="U16">
        <v>550</v>
      </c>
      <c r="V16">
        <v>150</v>
      </c>
      <c r="W16">
        <v>512</v>
      </c>
      <c r="X16">
        <v>334</v>
      </c>
      <c r="Y16">
        <v>180</v>
      </c>
      <c r="Z16">
        <v>40</v>
      </c>
      <c r="AA16">
        <v>1001</v>
      </c>
      <c r="AB16">
        <v>820</v>
      </c>
      <c r="AC16">
        <v>168</v>
      </c>
      <c r="AD16">
        <v>91</v>
      </c>
      <c r="AE16">
        <v>1037</v>
      </c>
      <c r="AF16">
        <v>155</v>
      </c>
      <c r="AG16">
        <v>6970</v>
      </c>
      <c r="AH16" t="s">
        <v>34</v>
      </c>
      <c r="AI16">
        <v>6930</v>
      </c>
    </row>
    <row r="17" spans="1:35" ht="18.75">
      <c r="A17" t="s">
        <v>819</v>
      </c>
      <c r="B17">
        <v>78685</v>
      </c>
      <c r="C17">
        <v>71134</v>
      </c>
      <c r="D17">
        <v>26049</v>
      </c>
      <c r="E17">
        <v>10718</v>
      </c>
      <c r="F17">
        <v>7518</v>
      </c>
      <c r="G17">
        <v>1193</v>
      </c>
      <c r="H17">
        <v>6620</v>
      </c>
      <c r="I17">
        <v>45085</v>
      </c>
      <c r="J17">
        <v>2372</v>
      </c>
      <c r="K17">
        <v>2036</v>
      </c>
      <c r="L17">
        <v>336</v>
      </c>
      <c r="M17">
        <v>5901</v>
      </c>
      <c r="N17">
        <v>4560</v>
      </c>
      <c r="O17">
        <v>1341</v>
      </c>
      <c r="P17">
        <v>7988</v>
      </c>
      <c r="Q17">
        <v>7063</v>
      </c>
      <c r="R17">
        <v>920</v>
      </c>
      <c r="S17">
        <v>13516</v>
      </c>
      <c r="T17">
        <v>11031</v>
      </c>
      <c r="U17">
        <v>2467</v>
      </c>
      <c r="V17">
        <v>523</v>
      </c>
      <c r="W17">
        <v>2330</v>
      </c>
      <c r="X17">
        <v>1879</v>
      </c>
      <c r="Y17">
        <v>871</v>
      </c>
      <c r="Z17">
        <v>196</v>
      </c>
      <c r="AA17">
        <v>6890</v>
      </c>
      <c r="AB17">
        <v>5671</v>
      </c>
      <c r="AC17">
        <v>1137</v>
      </c>
      <c r="AD17">
        <v>194</v>
      </c>
      <c r="AE17">
        <v>3492</v>
      </c>
      <c r="AF17">
        <v>581</v>
      </c>
      <c r="AG17">
        <v>6970</v>
      </c>
      <c r="AH17" t="s">
        <v>34</v>
      </c>
      <c r="AI17">
        <v>35084</v>
      </c>
    </row>
    <row r="18" spans="1:35" ht="18.75">
      <c r="A18" t="s">
        <v>818</v>
      </c>
      <c r="B18">
        <v>36032</v>
      </c>
      <c r="C18">
        <v>28864</v>
      </c>
      <c r="D18">
        <v>16345</v>
      </c>
      <c r="E18">
        <v>8799</v>
      </c>
      <c r="F18">
        <v>3877</v>
      </c>
      <c r="G18">
        <v>552</v>
      </c>
      <c r="H18">
        <v>3117</v>
      </c>
      <c r="I18">
        <v>12519</v>
      </c>
      <c r="J18">
        <v>1117</v>
      </c>
      <c r="K18">
        <v>961</v>
      </c>
      <c r="L18">
        <v>156</v>
      </c>
      <c r="M18">
        <v>2001</v>
      </c>
      <c r="N18">
        <v>1537</v>
      </c>
      <c r="O18">
        <v>464</v>
      </c>
      <c r="P18">
        <v>2431</v>
      </c>
      <c r="Q18">
        <v>2158</v>
      </c>
      <c r="R18">
        <v>271</v>
      </c>
      <c r="S18">
        <v>3000</v>
      </c>
      <c r="T18">
        <v>2435</v>
      </c>
      <c r="U18">
        <v>561</v>
      </c>
      <c r="V18">
        <v>249</v>
      </c>
      <c r="W18">
        <v>829</v>
      </c>
      <c r="X18">
        <v>463</v>
      </c>
      <c r="Y18">
        <v>236</v>
      </c>
      <c r="Z18">
        <v>50</v>
      </c>
      <c r="AA18">
        <v>1224</v>
      </c>
      <c r="AB18">
        <v>995</v>
      </c>
      <c r="AC18">
        <v>204</v>
      </c>
      <c r="AD18">
        <v>136</v>
      </c>
      <c r="AE18">
        <v>1069</v>
      </c>
      <c r="AF18">
        <v>198</v>
      </c>
      <c r="AG18">
        <v>6970</v>
      </c>
      <c r="AH18" t="s">
        <v>34</v>
      </c>
      <c r="AI18">
        <v>8620</v>
      </c>
    </row>
    <row r="19" spans="1:35" ht="18.75">
      <c r="A19" t="s">
        <v>817</v>
      </c>
      <c r="B19">
        <v>9007</v>
      </c>
      <c r="C19">
        <v>7223</v>
      </c>
      <c r="D19">
        <v>2713</v>
      </c>
      <c r="E19">
        <v>978</v>
      </c>
      <c r="F19">
        <v>384</v>
      </c>
      <c r="G19">
        <v>210</v>
      </c>
      <c r="H19">
        <v>1141</v>
      </c>
      <c r="I19">
        <v>4510</v>
      </c>
      <c r="J19">
        <v>253</v>
      </c>
      <c r="K19">
        <v>220</v>
      </c>
      <c r="L19">
        <v>33</v>
      </c>
      <c r="M19">
        <v>1227</v>
      </c>
      <c r="N19">
        <v>962</v>
      </c>
      <c r="O19">
        <v>265</v>
      </c>
      <c r="P19">
        <v>318</v>
      </c>
      <c r="Q19">
        <v>285</v>
      </c>
      <c r="R19">
        <v>33</v>
      </c>
      <c r="S19">
        <v>1296</v>
      </c>
      <c r="T19">
        <v>1065</v>
      </c>
      <c r="U19">
        <v>228</v>
      </c>
      <c r="V19">
        <v>43</v>
      </c>
      <c r="W19">
        <v>130</v>
      </c>
      <c r="X19">
        <v>172</v>
      </c>
      <c r="Y19">
        <v>92</v>
      </c>
      <c r="Z19">
        <v>25</v>
      </c>
      <c r="AA19">
        <v>599</v>
      </c>
      <c r="AB19">
        <v>505</v>
      </c>
      <c r="AC19">
        <v>84</v>
      </c>
      <c r="AD19">
        <v>21</v>
      </c>
      <c r="AE19">
        <v>451</v>
      </c>
      <c r="AF19">
        <v>46</v>
      </c>
      <c r="AG19">
        <v>1738</v>
      </c>
      <c r="AH19" t="s">
        <v>34</v>
      </c>
      <c r="AI19">
        <v>2834</v>
      </c>
    </row>
    <row r="20" spans="1:35" ht="18.75">
      <c r="A20" t="s">
        <v>816</v>
      </c>
      <c r="B20">
        <v>27498</v>
      </c>
      <c r="C20">
        <v>25550</v>
      </c>
      <c r="D20">
        <v>6011</v>
      </c>
      <c r="E20">
        <v>1956</v>
      </c>
      <c r="F20">
        <v>1201</v>
      </c>
      <c r="G20">
        <v>442</v>
      </c>
      <c r="H20">
        <v>2412</v>
      </c>
      <c r="I20">
        <v>19539</v>
      </c>
      <c r="J20">
        <v>1012</v>
      </c>
      <c r="K20">
        <v>880</v>
      </c>
      <c r="L20">
        <v>132</v>
      </c>
      <c r="M20">
        <v>3681</v>
      </c>
      <c r="N20">
        <v>2886</v>
      </c>
      <c r="O20">
        <v>795</v>
      </c>
      <c r="P20">
        <v>1750</v>
      </c>
      <c r="Q20">
        <v>1567</v>
      </c>
      <c r="R20">
        <v>183</v>
      </c>
      <c r="S20">
        <v>5706</v>
      </c>
      <c r="T20">
        <v>4691</v>
      </c>
      <c r="U20">
        <v>1001</v>
      </c>
      <c r="V20">
        <v>165</v>
      </c>
      <c r="W20">
        <v>589</v>
      </c>
      <c r="X20">
        <v>936</v>
      </c>
      <c r="Y20">
        <v>441</v>
      </c>
      <c r="Z20">
        <v>119</v>
      </c>
      <c r="AA20">
        <v>4157</v>
      </c>
      <c r="AB20">
        <v>3521</v>
      </c>
      <c r="AC20">
        <v>573</v>
      </c>
      <c r="AD20">
        <v>46</v>
      </c>
      <c r="AE20">
        <v>1497</v>
      </c>
      <c r="AF20">
        <v>210</v>
      </c>
      <c r="AG20">
        <v>1738</v>
      </c>
      <c r="AH20" t="s">
        <v>34</v>
      </c>
      <c r="AI20">
        <v>14236</v>
      </c>
    </row>
    <row r="21" spans="1:35" ht="18.75">
      <c r="A21" t="s">
        <v>815</v>
      </c>
      <c r="B21">
        <v>9942</v>
      </c>
      <c r="C21">
        <v>8148</v>
      </c>
      <c r="D21">
        <v>3204</v>
      </c>
      <c r="E21">
        <v>1320</v>
      </c>
      <c r="F21">
        <v>533</v>
      </c>
      <c r="G21">
        <v>210</v>
      </c>
      <c r="H21">
        <v>1141</v>
      </c>
      <c r="I21">
        <v>4944</v>
      </c>
      <c r="J21">
        <v>402</v>
      </c>
      <c r="K21">
        <v>351</v>
      </c>
      <c r="L21">
        <v>51</v>
      </c>
      <c r="M21">
        <v>1228</v>
      </c>
      <c r="N21">
        <v>963</v>
      </c>
      <c r="O21">
        <v>265</v>
      </c>
      <c r="P21">
        <v>463</v>
      </c>
      <c r="Q21">
        <v>414</v>
      </c>
      <c r="R21">
        <v>49</v>
      </c>
      <c r="S21">
        <v>1296</v>
      </c>
      <c r="T21">
        <v>1065</v>
      </c>
      <c r="U21">
        <v>228</v>
      </c>
      <c r="V21">
        <v>54</v>
      </c>
      <c r="W21">
        <v>176</v>
      </c>
      <c r="X21">
        <v>192</v>
      </c>
      <c r="Y21">
        <v>100</v>
      </c>
      <c r="Z21">
        <v>25</v>
      </c>
      <c r="AA21">
        <v>651</v>
      </c>
      <c r="AB21">
        <v>547</v>
      </c>
      <c r="AC21">
        <v>90</v>
      </c>
      <c r="AD21">
        <v>25</v>
      </c>
      <c r="AE21">
        <v>457</v>
      </c>
      <c r="AF21">
        <v>56</v>
      </c>
      <c r="AG21">
        <v>1738</v>
      </c>
      <c r="AH21" t="s">
        <v>34</v>
      </c>
      <c r="AI21">
        <v>3093</v>
      </c>
    </row>
  </sheetData>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B1:I96"/>
  <sheetViews>
    <sheetView showGridLines="0" zoomScale="80" zoomScaleNormal="80" workbookViewId="0">
      <selection activeCell="G54" sqref="G54"/>
    </sheetView>
  </sheetViews>
  <sheetFormatPr defaultRowHeight="15" customHeight="1"/>
  <cols>
    <col min="1" max="1" width="1.125" style="407" customWidth="1"/>
    <col min="2" max="2" width="23.625" style="407" bestFit="1" customWidth="1"/>
    <col min="3" max="6" width="16.625" style="407" customWidth="1"/>
    <col min="7" max="9" width="9.875" style="407" customWidth="1"/>
    <col min="10" max="16384" width="9" style="407"/>
  </cols>
  <sheetData>
    <row r="1" spans="2:7" ht="17.25">
      <c r="B1" s="406" t="s">
        <v>1700</v>
      </c>
    </row>
    <row r="2" spans="2:7" ht="10.5" customHeight="1" thickBot="1">
      <c r="B2" s="406"/>
    </row>
    <row r="3" spans="2:7" ht="29.25" customHeight="1" thickBot="1">
      <c r="B3" s="1210" t="s">
        <v>1689</v>
      </c>
      <c r="C3" s="1211"/>
    </row>
    <row r="4" spans="2:7" ht="15.75">
      <c r="B4" s="1111" t="s">
        <v>1359</v>
      </c>
    </row>
    <row r="5" spans="2:7" ht="8.25" customHeight="1" thickBot="1">
      <c r="B5" s="406"/>
    </row>
    <row r="6" spans="2:7" ht="16.5" customHeight="1">
      <c r="B6" s="973"/>
      <c r="C6" s="976" t="s">
        <v>198</v>
      </c>
      <c r="D6" s="411" t="s">
        <v>1356</v>
      </c>
      <c r="E6" s="413" t="s">
        <v>1357</v>
      </c>
    </row>
    <row r="7" spans="2:7" ht="16.5" customHeight="1">
      <c r="B7" s="974" t="s">
        <v>1358</v>
      </c>
      <c r="C7" s="977">
        <f>'国調第3-2表'!H13</f>
        <v>335444</v>
      </c>
      <c r="D7" s="978">
        <f>'国調第3-2表'!EF13</f>
        <v>81853</v>
      </c>
      <c r="E7" s="979">
        <f>'国調第3-2表'!EG13</f>
        <v>39883</v>
      </c>
    </row>
    <row r="8" spans="2:7" ht="16.5" customHeight="1" thickBot="1">
      <c r="B8" s="975" t="s">
        <v>552</v>
      </c>
      <c r="C8" s="980">
        <f>'国調第30-2表'!B11</f>
        <v>138082</v>
      </c>
      <c r="D8" s="981">
        <f>'国調第30-2表'!B12</f>
        <v>53809</v>
      </c>
      <c r="E8" s="982">
        <f>'国調第30-2表'!B16</f>
        <v>28579</v>
      </c>
    </row>
    <row r="9" spans="2:7" ht="13.5">
      <c r="B9" s="638"/>
      <c r="C9" s="426"/>
      <c r="D9" s="972" t="s">
        <v>1360</v>
      </c>
      <c r="E9" s="972" t="s">
        <v>1361</v>
      </c>
    </row>
    <row r="10" spans="2:7" ht="10.5" customHeight="1">
      <c r="B10" s="638"/>
      <c r="C10" s="426"/>
      <c r="D10" s="972"/>
      <c r="E10" s="972"/>
    </row>
    <row r="11" spans="2:7" ht="14.25" hidden="1">
      <c r="B11" s="408" t="s">
        <v>539</v>
      </c>
    </row>
    <row r="12" spans="2:7" ht="13.5" hidden="1">
      <c r="E12" s="409" t="s">
        <v>540</v>
      </c>
    </row>
    <row r="13" spans="2:7" ht="17.25" hidden="1" customHeight="1">
      <c r="B13" s="410"/>
      <c r="C13" s="411" t="s">
        <v>189</v>
      </c>
      <c r="D13" s="412" t="s">
        <v>541</v>
      </c>
      <c r="E13" s="413" t="s">
        <v>84</v>
      </c>
      <c r="F13" s="414" t="s">
        <v>432</v>
      </c>
      <c r="G13" s="415"/>
    </row>
    <row r="14" spans="2:7" ht="21.75" hidden="1" customHeight="1">
      <c r="B14" s="416" t="s">
        <v>542</v>
      </c>
      <c r="C14" s="417">
        <f>年収別世帯数推計!C3</f>
        <v>6240</v>
      </c>
      <c r="D14" s="418">
        <f>年収別世帯数推計!C4</f>
        <v>3070</v>
      </c>
      <c r="E14" s="419">
        <f>年収別世帯数推計!C10</f>
        <v>9310</v>
      </c>
      <c r="F14" s="420" t="s">
        <v>543</v>
      </c>
      <c r="G14" s="421"/>
    </row>
    <row r="15" spans="2:7" ht="21.75" hidden="1" customHeight="1">
      <c r="B15" s="416" t="s">
        <v>544</v>
      </c>
      <c r="C15" s="417">
        <f>年収別世帯数推計!D3</f>
        <v>9700</v>
      </c>
      <c r="D15" s="417">
        <f>年収別世帯数推計!D4</f>
        <v>1540</v>
      </c>
      <c r="E15" s="419">
        <f>年収別世帯数推計!D10</f>
        <v>11240</v>
      </c>
      <c r="F15" s="420" t="s">
        <v>545</v>
      </c>
      <c r="G15" s="421"/>
    </row>
    <row r="16" spans="2:7" ht="21.75" hidden="1" customHeight="1" thickBot="1">
      <c r="B16" s="422" t="s">
        <v>84</v>
      </c>
      <c r="C16" s="423">
        <f>C14+C15</f>
        <v>15940</v>
      </c>
      <c r="D16" s="423">
        <f t="shared" ref="D16:E16" si="0">D14+D15</f>
        <v>4610</v>
      </c>
      <c r="E16" s="424">
        <f t="shared" si="0"/>
        <v>20550</v>
      </c>
      <c r="F16" s="425"/>
      <c r="G16" s="426"/>
    </row>
    <row r="17" spans="2:2" ht="15" hidden="1" customHeight="1"/>
    <row r="18" spans="2:2" ht="15" hidden="1" customHeight="1"/>
    <row r="19" spans="2:2" ht="15" hidden="1" customHeight="1"/>
    <row r="20" spans="2:2" ht="15" hidden="1" customHeight="1"/>
    <row r="21" spans="2:2" ht="15" hidden="1" customHeight="1"/>
    <row r="22" spans="2:2" ht="15" hidden="1" customHeight="1"/>
    <row r="23" spans="2:2" ht="15" hidden="1" customHeight="1"/>
    <row r="24" spans="2:2" ht="15" hidden="1" customHeight="1"/>
    <row r="25" spans="2:2" ht="15" hidden="1" customHeight="1"/>
    <row r="26" spans="2:2" ht="15" hidden="1" customHeight="1"/>
    <row r="27" spans="2:2" ht="15" hidden="1" customHeight="1"/>
    <row r="28" spans="2:2" ht="15" hidden="1" customHeight="1"/>
    <row r="29" spans="2:2" ht="15" hidden="1" customHeight="1"/>
    <row r="30" spans="2:2" ht="15" hidden="1" customHeight="1"/>
    <row r="31" spans="2:2" ht="13.5" hidden="1" customHeight="1"/>
    <row r="32" spans="2:2" ht="15" customHeight="1">
      <c r="B32" s="1111" t="s">
        <v>1694</v>
      </c>
    </row>
    <row r="33" spans="2:5" ht="8.25" customHeight="1" thickBot="1"/>
    <row r="34" spans="2:5" ht="16.5" customHeight="1">
      <c r="B34" s="627"/>
      <c r="C34" s="411" t="s">
        <v>552</v>
      </c>
      <c r="D34" s="628" t="s">
        <v>893</v>
      </c>
      <c r="E34" s="637"/>
    </row>
    <row r="35" spans="2:5" ht="16.5" customHeight="1">
      <c r="B35" s="629" t="s">
        <v>82</v>
      </c>
      <c r="C35" s="630">
        <f>'国調第30-2表'!AG12</f>
        <v>13877</v>
      </c>
      <c r="D35" s="631">
        <f>'国調第30-2表'!AG15</f>
        <v>13877</v>
      </c>
      <c r="E35" s="638"/>
    </row>
    <row r="36" spans="2:5" ht="16.5" customHeight="1">
      <c r="B36" s="632" t="s">
        <v>83</v>
      </c>
      <c r="C36" s="633">
        <f>'国調第30-2表'!E12</f>
        <v>13043</v>
      </c>
      <c r="D36" s="634">
        <f>'国調第30-2表'!E15</f>
        <v>23370</v>
      </c>
      <c r="E36" s="638"/>
    </row>
    <row r="37" spans="2:5" ht="16.5" customHeight="1" thickBot="1">
      <c r="B37" s="641" t="s">
        <v>84</v>
      </c>
      <c r="C37" s="1078">
        <f>C35+C36</f>
        <v>26920</v>
      </c>
      <c r="D37" s="1079">
        <f>D35+D36</f>
        <v>37247</v>
      </c>
      <c r="E37" s="638"/>
    </row>
    <row r="38" spans="2:5" ht="16.5" customHeight="1">
      <c r="B38" s="642" t="s">
        <v>895</v>
      </c>
      <c r="C38" s="969">
        <f>'国調第30-2表'!AG16</f>
        <v>6970</v>
      </c>
      <c r="D38" s="966">
        <f>'国調第30-2表'!AG18</f>
        <v>6970</v>
      </c>
      <c r="E38" s="639"/>
    </row>
    <row r="39" spans="2:5" ht="16.5" customHeight="1">
      <c r="B39" s="632" t="s">
        <v>896</v>
      </c>
      <c r="C39" s="970">
        <f>'国調第30-2表'!E16</f>
        <v>5359</v>
      </c>
      <c r="D39" s="967">
        <f>'国調第30-2表'!E18</f>
        <v>8799</v>
      </c>
      <c r="E39" s="639"/>
    </row>
    <row r="40" spans="2:5" ht="16.5" customHeight="1" thickBot="1">
      <c r="B40" s="640" t="s">
        <v>84</v>
      </c>
      <c r="C40" s="971">
        <f>C38+C39</f>
        <v>12329</v>
      </c>
      <c r="D40" s="968">
        <f>D38+D39</f>
        <v>15769</v>
      </c>
      <c r="E40" s="639"/>
    </row>
    <row r="41" spans="2:5" ht="13.5">
      <c r="B41" s="636" t="s">
        <v>897</v>
      </c>
    </row>
    <row r="42" spans="2:5" ht="13.5">
      <c r="B42" s="636" t="s">
        <v>894</v>
      </c>
    </row>
    <row r="43" spans="2:5" ht="15" customHeight="1">
      <c r="B43" s="635"/>
    </row>
    <row r="44" spans="2:5" ht="15" customHeight="1">
      <c r="B44" s="635"/>
    </row>
    <row r="45" spans="2:5" ht="15" customHeight="1">
      <c r="B45" s="635"/>
    </row>
    <row r="46" spans="2:5" ht="15" customHeight="1" thickBot="1">
      <c r="B46" s="635"/>
    </row>
    <row r="47" spans="2:5" ht="32.25" customHeight="1" thickBot="1">
      <c r="B47" s="1212" t="s">
        <v>1690</v>
      </c>
      <c r="C47" s="1213"/>
      <c r="D47" s="1214"/>
    </row>
    <row r="48" spans="2:5" ht="15" customHeight="1">
      <c r="B48" s="1111" t="s">
        <v>1695</v>
      </c>
    </row>
    <row r="49" spans="2:8" ht="3.75" customHeight="1">
      <c r="F49" s="409"/>
    </row>
    <row r="50" spans="2:8" ht="13.5">
      <c r="B50" s="427"/>
      <c r="C50" s="1225" t="s">
        <v>546</v>
      </c>
      <c r="D50" s="1228" t="s">
        <v>547</v>
      </c>
      <c r="E50" s="1228"/>
      <c r="F50" s="1229"/>
      <c r="G50" s="1230" t="s">
        <v>548</v>
      </c>
      <c r="H50" s="1229"/>
    </row>
    <row r="51" spans="2:8" ht="13.5">
      <c r="B51" s="428"/>
      <c r="C51" s="1226"/>
      <c r="D51" s="1086" t="s">
        <v>549</v>
      </c>
      <c r="E51" s="1086" t="s">
        <v>550</v>
      </c>
      <c r="F51" s="1086" t="s">
        <v>551</v>
      </c>
      <c r="G51" s="1231" t="s">
        <v>552</v>
      </c>
      <c r="H51" s="1231" t="s">
        <v>206</v>
      </c>
    </row>
    <row r="52" spans="2:8" ht="15.75" customHeight="1">
      <c r="B52" s="429"/>
      <c r="C52" s="1227"/>
      <c r="D52" s="430" t="s">
        <v>553</v>
      </c>
      <c r="E52" s="1130" t="s">
        <v>554</v>
      </c>
      <c r="F52" s="430" t="s">
        <v>555</v>
      </c>
      <c r="G52" s="1232"/>
      <c r="H52" s="1232"/>
    </row>
    <row r="53" spans="2:8" ht="13.5">
      <c r="B53" s="1100" t="s">
        <v>542</v>
      </c>
      <c r="C53" s="1054"/>
      <c r="D53" s="1054"/>
      <c r="E53" s="1054"/>
      <c r="F53" s="1054"/>
      <c r="G53" s="1054"/>
      <c r="H53" s="1101"/>
    </row>
    <row r="54" spans="2:8" ht="16.5" customHeight="1">
      <c r="B54" s="1071" t="s">
        <v>1679</v>
      </c>
      <c r="C54" s="1095">
        <f>年収別世帯数推計!C40</f>
        <v>6240</v>
      </c>
      <c r="D54" s="1096">
        <f>年収別世帯数推計!F40</f>
        <v>1049.5898948768024</v>
      </c>
      <c r="E54" s="1097">
        <f>年収別世帯数推計!G40</f>
        <v>1627.9353471558568</v>
      </c>
      <c r="F54" s="1097">
        <f>年収別世帯数推計!H40</f>
        <v>1128.1306353097602</v>
      </c>
      <c r="G54" s="1098">
        <f>D54</f>
        <v>1049.5898948768024</v>
      </c>
      <c r="H54" s="1099">
        <f>G54/C54</f>
        <v>0.16820350879435936</v>
      </c>
    </row>
    <row r="55" spans="2:8" ht="16.5" customHeight="1">
      <c r="B55" s="1072" t="s">
        <v>1678</v>
      </c>
      <c r="C55" s="1058">
        <f>年収別世帯数推計!C41</f>
        <v>3070</v>
      </c>
      <c r="D55" s="1048">
        <f>年収別世帯数推計!F41</f>
        <v>946.48221343873513</v>
      </c>
      <c r="E55" s="1058">
        <f>年収別世帯数推計!G41</f>
        <v>1152.7667984189723</v>
      </c>
      <c r="F55" s="1058">
        <f>年収別世帯数推計!H41</f>
        <v>485.37549407114625</v>
      </c>
      <c r="G55" s="1059">
        <f>D55</f>
        <v>946.48221343873513</v>
      </c>
      <c r="H55" s="1060">
        <f t="shared" ref="H55:H57" si="1">G55/C55</f>
        <v>0.30830039525691699</v>
      </c>
    </row>
    <row r="56" spans="2:8" ht="24.75" thickBot="1">
      <c r="B56" s="1073" t="s">
        <v>1677</v>
      </c>
      <c r="C56" s="431">
        <f>年収別世帯数推計!C42</f>
        <v>610</v>
      </c>
      <c r="D56" s="1068">
        <f>年収別世帯数推計!F42</f>
        <v>261.42857142857144</v>
      </c>
      <c r="E56" s="1090">
        <f>年収別世帯数推計!G42</f>
        <v>210.5952380952381</v>
      </c>
      <c r="F56" s="431">
        <f>年収別世帯数推計!H42</f>
        <v>72.61904761904762</v>
      </c>
      <c r="G56" s="1115">
        <f>D56</f>
        <v>261.42857142857144</v>
      </c>
      <c r="H56" s="432">
        <f t="shared" si="1"/>
        <v>0.4285714285714286</v>
      </c>
    </row>
    <row r="57" spans="2:8" ht="16.5" customHeight="1" thickBot="1">
      <c r="B57" s="1112" t="s">
        <v>1680</v>
      </c>
      <c r="C57" s="431">
        <f>年収別世帯数推計!C43</f>
        <v>2460</v>
      </c>
      <c r="D57" s="1068">
        <f>年収別世帯数推計!F43</f>
        <v>611.27272727272725</v>
      </c>
      <c r="E57" s="1090">
        <f>年収別世帯数推計!G43</f>
        <v>998.90909090909088</v>
      </c>
      <c r="F57" s="1113">
        <f>年収別世帯数推計!H43</f>
        <v>417.4545454545455</v>
      </c>
      <c r="G57" s="1116">
        <f>D57</f>
        <v>611.27272727272725</v>
      </c>
      <c r="H57" s="1114">
        <f t="shared" si="1"/>
        <v>0.24848484848484848</v>
      </c>
    </row>
    <row r="58" spans="2:8" ht="16.5" customHeight="1">
      <c r="B58" s="1074" t="s">
        <v>1681</v>
      </c>
      <c r="C58" s="433">
        <f>年収別世帯数推計!C44</f>
        <v>0</v>
      </c>
      <c r="D58" s="1069">
        <f>年収別世帯数推計!F44</f>
        <v>0</v>
      </c>
      <c r="E58" s="1091">
        <f>年収別世帯数推計!G44</f>
        <v>0</v>
      </c>
      <c r="F58" s="433">
        <f>年収別世帯数推計!H44</f>
        <v>0</v>
      </c>
      <c r="G58" s="434">
        <f>D58</f>
        <v>0</v>
      </c>
      <c r="H58" s="1128" t="str">
        <f>IF(C58=0,"-",G58/C58)</f>
        <v>-</v>
      </c>
    </row>
    <row r="59" spans="2:8" ht="13.5">
      <c r="B59" s="1102" t="s">
        <v>1674</v>
      </c>
      <c r="C59" s="1054"/>
      <c r="D59" s="1054"/>
      <c r="E59" s="1054"/>
      <c r="F59" s="1054"/>
      <c r="G59" s="1054"/>
      <c r="H59" s="1055"/>
    </row>
    <row r="60" spans="2:8" ht="16.5" customHeight="1">
      <c r="B60" s="1075" t="s">
        <v>1682</v>
      </c>
      <c r="C60" s="1061">
        <f>年収別世帯数推計!C32</f>
        <v>9340</v>
      </c>
      <c r="D60" s="1052">
        <f>年収別世帯数推計!F32</f>
        <v>404.53257790368269</v>
      </c>
      <c r="E60" s="1053">
        <f>年収別世帯数推計!G32</f>
        <v>1574.787535410765</v>
      </c>
      <c r="F60" s="1062">
        <f>年収別世帯数推計!H32</f>
        <v>3120.6798866855524</v>
      </c>
      <c r="G60" s="1063">
        <f>D60+E60</f>
        <v>1979.3201133144478</v>
      </c>
      <c r="H60" s="1064">
        <f>G60/C60</f>
        <v>0.21191864168248906</v>
      </c>
    </row>
    <row r="61" spans="2:8" ht="16.5" customHeight="1">
      <c r="B61" s="1072" t="s">
        <v>1683</v>
      </c>
      <c r="C61" s="1058">
        <f>年収別世帯数推計!C33</f>
        <v>1410</v>
      </c>
      <c r="D61" s="1048">
        <f>年収別世帯数推計!F33</f>
        <v>158.57142857142856</v>
      </c>
      <c r="E61" s="1048">
        <f>年収別世帯数推計!G33</f>
        <v>528.57142857142856</v>
      </c>
      <c r="F61" s="1058">
        <f>年収別世帯数推計!H33</f>
        <v>422.85714285714283</v>
      </c>
      <c r="G61" s="1059">
        <f t="shared" ref="G61:G65" si="2">D61+E61</f>
        <v>687.14285714285711</v>
      </c>
      <c r="H61" s="1060">
        <f t="shared" ref="H61:H64" si="3">G61/C61</f>
        <v>0.48733535967578517</v>
      </c>
    </row>
    <row r="62" spans="2:8" ht="16.5" customHeight="1">
      <c r="B62" s="1076" t="s">
        <v>1684</v>
      </c>
      <c r="C62" s="1049">
        <f>年収別世帯数推計!C34</f>
        <v>240</v>
      </c>
      <c r="D62" s="1070">
        <f>年収別世帯数推計!F34</f>
        <v>42</v>
      </c>
      <c r="E62" s="1070">
        <f>年収別世帯数推計!G34</f>
        <v>100.8</v>
      </c>
      <c r="F62" s="1092">
        <f>年収別世帯数推計!H34</f>
        <v>67.2</v>
      </c>
      <c r="G62" s="1050">
        <f t="shared" si="2"/>
        <v>142.80000000000001</v>
      </c>
      <c r="H62" s="1051">
        <f t="shared" si="3"/>
        <v>0.59500000000000008</v>
      </c>
    </row>
    <row r="63" spans="2:8" ht="24.75" thickBot="1">
      <c r="B63" s="1073" t="s">
        <v>1685</v>
      </c>
      <c r="C63" s="431">
        <f>年収別世帯数推計!C35</f>
        <v>0</v>
      </c>
      <c r="D63" s="1068">
        <f>年収別世帯数推計!F35</f>
        <v>0</v>
      </c>
      <c r="E63" s="1068">
        <f>年収別世帯数推計!G35</f>
        <v>0</v>
      </c>
      <c r="F63" s="1090">
        <f>年収別世帯数推計!H35</f>
        <v>0</v>
      </c>
      <c r="G63" s="1115">
        <f t="shared" si="2"/>
        <v>0</v>
      </c>
      <c r="H63" s="1129" t="str">
        <f>IF(C63=0,"-",G63/C63)</f>
        <v>-</v>
      </c>
    </row>
    <row r="64" spans="2:8" ht="16.5" customHeight="1" thickBot="1">
      <c r="B64" s="1112" t="s">
        <v>1686</v>
      </c>
      <c r="C64" s="431">
        <f>年収別世帯数推計!C36</f>
        <v>1170</v>
      </c>
      <c r="D64" s="1068">
        <f>年収別世帯数推計!F36</f>
        <v>71.05263157894737</v>
      </c>
      <c r="E64" s="1068">
        <f>年収別世帯数推計!G36</f>
        <v>426.31578947368416</v>
      </c>
      <c r="F64" s="1117">
        <f>年収別世帯数推計!H36</f>
        <v>402.63157894736844</v>
      </c>
      <c r="G64" s="1116">
        <f t="shared" si="2"/>
        <v>497.36842105263156</v>
      </c>
      <c r="H64" s="1114">
        <f t="shared" si="3"/>
        <v>0.42510121457489874</v>
      </c>
    </row>
    <row r="65" spans="2:8" ht="16.5" customHeight="1">
      <c r="B65" s="1074" t="s">
        <v>1687</v>
      </c>
      <c r="C65" s="433">
        <f>年収別世帯数推計!C37</f>
        <v>0</v>
      </c>
      <c r="D65" s="1069">
        <f>年収別世帯数推計!F37</f>
        <v>0</v>
      </c>
      <c r="E65" s="1069">
        <f>年収別世帯数推計!G37</f>
        <v>0</v>
      </c>
      <c r="F65" s="1091">
        <f>年収別世帯数推計!H37</f>
        <v>0</v>
      </c>
      <c r="G65" s="434">
        <f t="shared" si="2"/>
        <v>0</v>
      </c>
      <c r="H65" s="1128" t="str">
        <f>IF(C65=0,"-",G65/C65)</f>
        <v>-</v>
      </c>
    </row>
    <row r="66" spans="2:8" ht="16.5" hidden="1" customHeight="1">
      <c r="B66" s="1077" t="s">
        <v>84</v>
      </c>
      <c r="C66" s="1065">
        <f>C55+C61</f>
        <v>4480</v>
      </c>
      <c r="D66" s="1065">
        <f>D55+D61</f>
        <v>1105.0536420101637</v>
      </c>
      <c r="E66" s="1065">
        <f>E55+E61</f>
        <v>1681.3382269904009</v>
      </c>
      <c r="F66" s="1065">
        <f>F55+F61</f>
        <v>908.23263692828914</v>
      </c>
      <c r="G66" s="1066">
        <f>G61+G55</f>
        <v>1633.6250705815924</v>
      </c>
      <c r="H66" s="1067">
        <f>G66/C66</f>
        <v>0.3646484532548197</v>
      </c>
    </row>
    <row r="67" spans="2:8" ht="13.5">
      <c r="B67" s="984" t="s">
        <v>556</v>
      </c>
    </row>
    <row r="68" spans="2:8" ht="13.5">
      <c r="B68" s="1080" t="s">
        <v>1675</v>
      </c>
    </row>
    <row r="69" spans="2:8" ht="13.5">
      <c r="B69" s="1080" t="s">
        <v>1676</v>
      </c>
    </row>
    <row r="70" spans="2:8" ht="12" customHeight="1"/>
    <row r="76" spans="2:8" ht="15" customHeight="1" thickBot="1"/>
    <row r="77" spans="2:8" ht="22.5" customHeight="1">
      <c r="F77" s="1233" t="s">
        <v>1692</v>
      </c>
      <c r="G77" s="1234"/>
      <c r="H77" s="1235"/>
    </row>
    <row r="78" spans="2:8" ht="22.5" customHeight="1">
      <c r="F78" s="1118" t="s">
        <v>557</v>
      </c>
      <c r="G78" s="1121">
        <f>G57</f>
        <v>611.27272727272725</v>
      </c>
      <c r="H78" s="1131" t="s">
        <v>558</v>
      </c>
    </row>
    <row r="79" spans="2:8" ht="22.5" customHeight="1">
      <c r="F79" s="1119" t="s">
        <v>559</v>
      </c>
      <c r="G79" s="1122">
        <f>G64</f>
        <v>497.36842105263156</v>
      </c>
      <c r="H79" s="1132" t="s">
        <v>558</v>
      </c>
    </row>
    <row r="80" spans="2:8" ht="22.5" customHeight="1" thickBot="1">
      <c r="F80" s="1120" t="s">
        <v>84</v>
      </c>
      <c r="G80" s="1123">
        <f>G78+G79</f>
        <v>1108.6411483253587</v>
      </c>
      <c r="H80" s="1133" t="s">
        <v>558</v>
      </c>
    </row>
    <row r="81" spans="2:9" ht="15" customHeight="1">
      <c r="F81" s="635"/>
    </row>
    <row r="83" spans="2:9" ht="16.5" customHeight="1" thickBot="1">
      <c r="B83" s="1111" t="s">
        <v>1696</v>
      </c>
    </row>
    <row r="84" spans="2:9" ht="8.25" customHeight="1">
      <c r="F84" s="1215" t="s">
        <v>1693</v>
      </c>
      <c r="G84" s="1216"/>
      <c r="H84" s="1216"/>
      <c r="I84" s="1217"/>
    </row>
    <row r="85" spans="2:9" ht="18.75" customHeight="1">
      <c r="B85" s="1223" t="s">
        <v>1671</v>
      </c>
      <c r="C85" s="1223"/>
      <c r="D85" s="1224">
        <f>市区町村第９表!L153/市区町村第９表!L152</f>
        <v>7.2085678978442952E-2</v>
      </c>
      <c r="F85" s="1218"/>
      <c r="G85" s="1219"/>
      <c r="H85" s="1219"/>
      <c r="I85" s="1220"/>
    </row>
    <row r="86" spans="2:9" ht="19.5" customHeight="1">
      <c r="B86" s="1223"/>
      <c r="C86" s="1223"/>
      <c r="D86" s="1224"/>
      <c r="F86" s="1081"/>
      <c r="G86" s="1087" t="s">
        <v>1669</v>
      </c>
      <c r="H86" s="1056" t="s">
        <v>1670</v>
      </c>
      <c r="I86" s="1082" t="s">
        <v>84</v>
      </c>
    </row>
    <row r="87" spans="2:9" ht="17.25" customHeight="1">
      <c r="B87" s="1103" t="s">
        <v>1688</v>
      </c>
      <c r="C87" s="1094"/>
      <c r="D87" s="1094"/>
      <c r="F87" s="1083" t="s">
        <v>557</v>
      </c>
      <c r="G87" s="1088">
        <f>ROUND(D85*G54,0)</f>
        <v>76</v>
      </c>
      <c r="H87" s="983">
        <f>G78</f>
        <v>611.27272727272725</v>
      </c>
      <c r="I87" s="1084">
        <f>G87+H87</f>
        <v>687.27272727272725</v>
      </c>
    </row>
    <row r="88" spans="2:9" ht="18.75" customHeight="1" thickBot="1">
      <c r="B88" s="1093"/>
      <c r="C88" s="1093"/>
      <c r="D88" s="1093"/>
      <c r="F88" s="1083" t="s">
        <v>559</v>
      </c>
      <c r="G88" s="1088">
        <f>ROUND(D85*G60,0)</f>
        <v>143</v>
      </c>
      <c r="H88" s="983">
        <f>G79</f>
        <v>497.36842105263156</v>
      </c>
      <c r="I88" s="1125">
        <f t="shared" ref="I88:I89" si="4">G88+H88</f>
        <v>640.36842105263156</v>
      </c>
    </row>
    <row r="89" spans="2:9" ht="17.25" customHeight="1" thickBot="1">
      <c r="F89" s="1085" t="s">
        <v>84</v>
      </c>
      <c r="G89" s="1089">
        <f>G87+G88</f>
        <v>219</v>
      </c>
      <c r="H89" s="1124">
        <f>H87+H88</f>
        <v>1108.6411483253587</v>
      </c>
      <c r="I89" s="1126">
        <f t="shared" si="4"/>
        <v>1327.6411483253587</v>
      </c>
    </row>
    <row r="90" spans="2:9" ht="13.5">
      <c r="F90" s="635" t="s">
        <v>1672</v>
      </c>
    </row>
    <row r="91" spans="2:9" ht="15" customHeight="1">
      <c r="F91" s="635" t="s">
        <v>1673</v>
      </c>
    </row>
    <row r="92" spans="2:9" ht="12.75" customHeight="1" thickBot="1"/>
    <row r="93" spans="2:9" ht="33" customHeight="1" thickBot="1">
      <c r="B93" s="1212" t="s">
        <v>1691</v>
      </c>
      <c r="C93" s="1213"/>
      <c r="D93" s="1214"/>
      <c r="F93" s="635"/>
    </row>
    <row r="94" spans="2:9" ht="15.75">
      <c r="B94" s="1111" t="s">
        <v>1697</v>
      </c>
    </row>
    <row r="95" spans="2:9" ht="10.5" customHeight="1" thickBot="1"/>
    <row r="96" spans="2:9" ht="17.25" customHeight="1" thickBot="1">
      <c r="B96" s="1221" t="s">
        <v>1210</v>
      </c>
      <c r="C96" s="1222"/>
      <c r="D96" s="1127">
        <f>住宅ストックの状況!M25</f>
        <v>6300</v>
      </c>
    </row>
  </sheetData>
  <sheetProtection algorithmName="SHA-512" hashValue="8oddC6NUfy+GDQc8X1EBF/CnQWy3mqMDtgqmosfMZ/36cuuGvTy8n1Gxn7qt694MvXKQGhqqH84Kf8aIveOO1Q==" saltValue="qaWcGp8BDLZeJmN7vlZXYw==" spinCount="100000" sheet="1" objects="1" scenarios="1"/>
  <mergeCells count="13">
    <mergeCell ref="B3:C3"/>
    <mergeCell ref="B47:D47"/>
    <mergeCell ref="B93:D93"/>
    <mergeCell ref="F84:I85"/>
    <mergeCell ref="B96:C96"/>
    <mergeCell ref="B85:C86"/>
    <mergeCell ref="D85:D86"/>
    <mergeCell ref="C50:C52"/>
    <mergeCell ref="D50:F50"/>
    <mergeCell ref="G50:H50"/>
    <mergeCell ref="G51:G52"/>
    <mergeCell ref="H51:H52"/>
    <mergeCell ref="F77:H77"/>
  </mergeCells>
  <phoneticPr fontId="12"/>
  <pageMargins left="0.51181102362204722" right="0.31496062992125984" top="0" bottom="0" header="0.31496062992125984" footer="0.31496062992125984"/>
  <pageSetup paperSize="9" scale="66" orientation="portrait" r:id="rId1"/>
  <ignoredErrors>
    <ignoredError sqref="H63:H65"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37"/>
  <sheetViews>
    <sheetView showGridLines="0" zoomScaleNormal="100" workbookViewId="0">
      <selection activeCell="M31" sqref="M31"/>
    </sheetView>
  </sheetViews>
  <sheetFormatPr defaultRowHeight="20.100000000000001" customHeight="1"/>
  <cols>
    <col min="1" max="1" width="12.125" style="928" bestFit="1" customWidth="1"/>
    <col min="2" max="3" width="2.125" style="928" customWidth="1"/>
    <col min="4" max="4" width="18.375" style="928" bestFit="1" customWidth="1"/>
    <col min="5" max="6" width="2.125" style="928" customWidth="1"/>
    <col min="7" max="7" width="20.5" style="928" bestFit="1" customWidth="1"/>
    <col min="8" max="9" width="2.125" style="928" customWidth="1"/>
    <col min="10" max="10" width="15.25" style="928" customWidth="1"/>
    <col min="11" max="12" width="2.125" style="928" customWidth="1"/>
    <col min="13" max="13" width="15.875" style="928" customWidth="1"/>
    <col min="14" max="15" width="1.625" style="928" customWidth="1"/>
    <col min="16" max="16" width="13.75" style="928" customWidth="1"/>
    <col min="17" max="17" width="12.5" style="928" bestFit="1" customWidth="1"/>
    <col min="18" max="18" width="10.625" style="928" customWidth="1"/>
    <col min="19" max="19" width="13.625" style="928" customWidth="1"/>
    <col min="20" max="16384" width="9" style="928"/>
  </cols>
  <sheetData>
    <row r="1" spans="1:18" ht="24">
      <c r="A1" s="927" t="s">
        <v>1701</v>
      </c>
      <c r="B1" s="927"/>
      <c r="C1" s="927"/>
      <c r="E1" s="927"/>
      <c r="F1" s="927"/>
      <c r="G1" s="927"/>
      <c r="H1" s="927"/>
      <c r="I1" s="927"/>
      <c r="J1" s="927"/>
      <c r="K1" s="927"/>
      <c r="L1" s="927"/>
      <c r="M1" s="927"/>
      <c r="N1" s="927"/>
      <c r="O1" s="927"/>
      <c r="P1" s="927"/>
      <c r="Q1" s="927"/>
    </row>
    <row r="2" spans="1:18" ht="7.5" customHeight="1" thickBot="1">
      <c r="A2" s="929"/>
      <c r="B2" s="929"/>
      <c r="C2" s="929"/>
      <c r="D2" s="929"/>
      <c r="E2" s="929"/>
      <c r="F2" s="929"/>
      <c r="G2" s="929"/>
      <c r="H2" s="929"/>
      <c r="I2" s="929"/>
      <c r="J2" s="929"/>
      <c r="K2" s="929"/>
      <c r="L2" s="929"/>
      <c r="M2" s="929"/>
      <c r="N2" s="929"/>
      <c r="O2" s="929"/>
      <c r="P2" s="929"/>
      <c r="Q2" s="929"/>
    </row>
    <row r="3" spans="1:18" ht="16.5" thickBot="1">
      <c r="A3" s="930"/>
      <c r="B3" s="931"/>
      <c r="C3" s="932"/>
      <c r="D3" s="1106" t="s">
        <v>1177</v>
      </c>
      <c r="E3" s="932"/>
      <c r="F3" s="932"/>
      <c r="G3" s="1106" t="s">
        <v>1178</v>
      </c>
      <c r="H3" s="932"/>
      <c r="I3" s="932"/>
      <c r="J3" s="1106" t="s">
        <v>1179</v>
      </c>
      <c r="K3" s="933"/>
      <c r="L3" s="934"/>
      <c r="M3" s="935" t="s">
        <v>1180</v>
      </c>
    </row>
    <row r="4" spans="1:18" ht="16.5">
      <c r="A4" s="936"/>
      <c r="B4" s="931"/>
      <c r="C4" s="937"/>
      <c r="D4" s="1107">
        <f>市区町村第１表!K17</f>
        <v>133340</v>
      </c>
      <c r="F4" s="938"/>
      <c r="G4" s="1107">
        <f>市区町村第２表!K23</f>
        <v>130460</v>
      </c>
      <c r="I4" s="937"/>
      <c r="J4" s="1107">
        <f>市区町村第７表!K113</f>
        <v>70480</v>
      </c>
      <c r="K4" s="933"/>
      <c r="L4" s="933"/>
      <c r="M4" s="939">
        <f>SUM(市区町村第９表!L153:L155)</f>
        <v>23440</v>
      </c>
    </row>
    <row r="5" spans="1:18" ht="15.75">
      <c r="A5" s="936"/>
      <c r="B5" s="931"/>
      <c r="C5" s="938"/>
      <c r="D5" s="931"/>
      <c r="F5" s="938"/>
      <c r="G5" s="931"/>
      <c r="I5" s="938"/>
      <c r="J5" s="931"/>
      <c r="K5" s="931"/>
      <c r="L5" s="931"/>
      <c r="M5" s="931"/>
      <c r="N5" s="931"/>
      <c r="O5" s="931"/>
      <c r="P5" s="931"/>
      <c r="R5" s="946" t="s">
        <v>1180</v>
      </c>
    </row>
    <row r="6" spans="1:18" ht="24.75" thickBot="1">
      <c r="A6" s="936"/>
      <c r="C6" s="938"/>
      <c r="F6" s="938"/>
      <c r="I6" s="940"/>
      <c r="J6" s="1106" t="s">
        <v>1181</v>
      </c>
      <c r="K6" s="932"/>
      <c r="L6" s="932"/>
      <c r="M6" s="1108" t="s">
        <v>1182</v>
      </c>
      <c r="N6" s="932"/>
      <c r="O6" s="932"/>
      <c r="P6" s="990" t="s">
        <v>1183</v>
      </c>
      <c r="Q6" s="941">
        <f>市区町村第７表!K115</f>
        <v>5180</v>
      </c>
      <c r="R6" s="942">
        <f>SUM(市区町村第９表!N153:N155)</f>
        <v>2060</v>
      </c>
    </row>
    <row r="7" spans="1:18" ht="24">
      <c r="A7" s="936"/>
      <c r="C7" s="938"/>
      <c r="F7" s="938"/>
      <c r="I7" s="938"/>
      <c r="J7" s="1107">
        <f>市区町村第７表!K114</f>
        <v>58700</v>
      </c>
      <c r="K7" s="931"/>
      <c r="L7" s="937"/>
      <c r="M7" s="1107" t="e">
        <f>市区町村第７表!K115+市区町村第７表!K116</f>
        <v>#VALUE!</v>
      </c>
      <c r="P7" s="1109" t="s">
        <v>1184</v>
      </c>
      <c r="Q7" s="941" t="str">
        <f>市区町村第７表!K116</f>
        <v>-</v>
      </c>
      <c r="R7" s="942">
        <f>SUM(市区町村第９表!O153:O155)</f>
        <v>0</v>
      </c>
    </row>
    <row r="8" spans="1:18" ht="11.25" customHeight="1">
      <c r="A8" s="936"/>
      <c r="C8" s="938"/>
      <c r="F8" s="938"/>
      <c r="I8" s="938"/>
      <c r="L8" s="938"/>
      <c r="M8" s="931"/>
      <c r="Q8" s="943"/>
    </row>
    <row r="9" spans="1:18" ht="17.25" thickBot="1">
      <c r="A9" s="936"/>
      <c r="C9" s="938"/>
      <c r="F9" s="938"/>
      <c r="I9" s="938"/>
      <c r="K9" s="931"/>
      <c r="L9" s="940"/>
      <c r="M9" s="1106" t="s">
        <v>1185</v>
      </c>
      <c r="N9" s="932"/>
      <c r="O9" s="932"/>
      <c r="P9" s="990" t="s">
        <v>1186</v>
      </c>
      <c r="Q9" s="941">
        <f>市区町村第７表!L117</f>
        <v>6040</v>
      </c>
    </row>
    <row r="10" spans="1:18" ht="16.5">
      <c r="A10" s="936"/>
      <c r="C10" s="938"/>
      <c r="F10" s="938"/>
      <c r="I10" s="938"/>
      <c r="K10" s="931"/>
      <c r="L10" s="931"/>
      <c r="M10" s="1107">
        <f>市区町村第７表!K117</f>
        <v>51150</v>
      </c>
      <c r="P10" s="990" t="s">
        <v>1187</v>
      </c>
      <c r="Q10" s="941">
        <f>市区町村第７表!O117</f>
        <v>1850</v>
      </c>
    </row>
    <row r="11" spans="1:18" ht="16.5">
      <c r="A11" s="936"/>
      <c r="C11" s="938"/>
      <c r="F11" s="938"/>
      <c r="I11" s="938"/>
      <c r="K11" s="934"/>
      <c r="L11" s="934"/>
      <c r="M11" s="944" t="s">
        <v>1180</v>
      </c>
      <c r="P11" s="990" t="s">
        <v>1188</v>
      </c>
      <c r="Q11" s="941">
        <f>市区町村第７表!R117</f>
        <v>43240</v>
      </c>
    </row>
    <row r="12" spans="1:18" ht="17.25" thickBot="1">
      <c r="A12" s="1105" t="s">
        <v>1189</v>
      </c>
      <c r="B12" s="932"/>
      <c r="C12" s="938"/>
      <c r="F12" s="938"/>
      <c r="I12" s="938"/>
      <c r="K12" s="945" t="s">
        <v>1190</v>
      </c>
      <c r="L12" s="945"/>
      <c r="M12" s="942">
        <f>SUM(市区町村第９表!Q153:Q155)</f>
        <v>2950</v>
      </c>
      <c r="P12" s="990" t="s">
        <v>1191</v>
      </c>
      <c r="Q12" s="941">
        <f>市区町村第７表!W117</f>
        <v>20</v>
      </c>
    </row>
    <row r="13" spans="1:18" ht="16.5">
      <c r="A13" s="947">
        <f>市区町村第１表!J17</f>
        <v>151110</v>
      </c>
      <c r="C13" s="938"/>
      <c r="F13" s="938"/>
      <c r="I13" s="938"/>
      <c r="J13" s="931"/>
      <c r="K13" s="946" t="s">
        <v>1192</v>
      </c>
      <c r="L13" s="933"/>
      <c r="M13" s="939">
        <f>SUM(市区町村第９表!R153:R155)</f>
        <v>3390</v>
      </c>
    </row>
    <row r="14" spans="1:18" ht="6.75" customHeight="1">
      <c r="A14" s="947"/>
      <c r="C14" s="938"/>
      <c r="F14" s="938"/>
      <c r="I14" s="938"/>
      <c r="J14" s="931"/>
      <c r="K14" s="948"/>
      <c r="L14" s="949"/>
      <c r="M14" s="950"/>
      <c r="N14" s="951"/>
    </row>
    <row r="15" spans="1:18" ht="16.5" thickBot="1">
      <c r="A15" s="936"/>
      <c r="C15" s="938"/>
      <c r="F15" s="938"/>
      <c r="I15" s="940"/>
      <c r="J15" s="1106" t="s">
        <v>1193</v>
      </c>
      <c r="K15" s="934"/>
      <c r="L15" s="934"/>
      <c r="M15" s="946" t="s">
        <v>1180</v>
      </c>
    </row>
    <row r="16" spans="1:18" ht="16.5">
      <c r="A16" s="936"/>
      <c r="C16" s="938"/>
      <c r="F16" s="938"/>
      <c r="J16" s="1107">
        <f>市区町村第７表!K118</f>
        <v>2370</v>
      </c>
      <c r="K16" s="933"/>
      <c r="L16" s="933"/>
      <c r="M16" s="939">
        <f>SUM(市区町村第９表!S153:S155)</f>
        <v>50</v>
      </c>
    </row>
    <row r="17" spans="1:20" ht="9.75" customHeight="1">
      <c r="A17" s="936"/>
      <c r="C17" s="938"/>
      <c r="F17" s="938"/>
      <c r="J17" s="952"/>
      <c r="K17" s="931"/>
      <c r="L17" s="931"/>
    </row>
    <row r="18" spans="1:20" ht="16.5" thickBot="1">
      <c r="A18" s="936"/>
      <c r="C18" s="938"/>
      <c r="F18" s="940"/>
      <c r="G18" s="1106" t="s">
        <v>1194</v>
      </c>
    </row>
    <row r="19" spans="1:20" ht="16.5">
      <c r="A19" s="936"/>
      <c r="C19" s="938"/>
      <c r="G19" s="1107">
        <f>市区町村第２表!K24</f>
        <v>2880</v>
      </c>
    </row>
    <row r="20" spans="1:20" ht="15.75">
      <c r="A20" s="936"/>
      <c r="C20" s="938"/>
      <c r="D20" s="931"/>
      <c r="P20" s="1236" t="s">
        <v>1205</v>
      </c>
      <c r="Q20" s="1236"/>
      <c r="R20" s="943"/>
      <c r="S20" s="943"/>
      <c r="T20" s="943"/>
    </row>
    <row r="21" spans="1:20" ht="24.75" thickBot="1">
      <c r="A21" s="936"/>
      <c r="C21" s="940"/>
      <c r="D21" s="1106" t="s">
        <v>1195</v>
      </c>
      <c r="E21" s="953"/>
      <c r="F21" s="954"/>
      <c r="G21" s="960" t="s">
        <v>1196</v>
      </c>
      <c r="H21" s="953"/>
      <c r="I21" s="954"/>
      <c r="J21" s="960" t="s">
        <v>1197</v>
      </c>
      <c r="K21" s="932"/>
      <c r="L21" s="932"/>
      <c r="M21" s="964" t="s">
        <v>1204</v>
      </c>
      <c r="N21" s="953"/>
      <c r="O21" s="954"/>
      <c r="P21" s="955" t="s">
        <v>1198</v>
      </c>
      <c r="Q21" s="956" t="s">
        <v>1206</v>
      </c>
      <c r="R21" s="931"/>
      <c r="S21" s="931"/>
    </row>
    <row r="22" spans="1:20" ht="16.5">
      <c r="A22" s="936"/>
      <c r="D22" s="1107">
        <f>市区町村第１表!N17</f>
        <v>17770</v>
      </c>
      <c r="F22" s="937"/>
      <c r="G22" s="1110">
        <f>市区町村第１表!P17</f>
        <v>17220</v>
      </c>
      <c r="I22" s="937"/>
      <c r="J22" s="1104">
        <f>市区町村第25表!J19</f>
        <v>150</v>
      </c>
      <c r="M22" s="965">
        <f>市区町村第25表!J29</f>
        <v>150</v>
      </c>
      <c r="P22" s="957">
        <f>市区町村第25表!K29</f>
        <v>70</v>
      </c>
      <c r="Q22" s="957">
        <f>市区町村第25表!N29</f>
        <v>80</v>
      </c>
      <c r="R22" s="963"/>
      <c r="S22" s="963"/>
    </row>
    <row r="23" spans="1:20" ht="13.5" customHeight="1">
      <c r="A23" s="936"/>
      <c r="D23" s="931"/>
      <c r="F23" s="938"/>
      <c r="G23" s="958">
        <f>G22/A13</f>
        <v>0.11395672027000199</v>
      </c>
      <c r="I23" s="938"/>
      <c r="Q23" s="931"/>
      <c r="R23" s="931"/>
      <c r="S23" s="931"/>
    </row>
    <row r="24" spans="1:20" ht="24.75" thickBot="1">
      <c r="A24" s="936"/>
      <c r="F24" s="938"/>
      <c r="I24" s="959"/>
      <c r="J24" s="960" t="s">
        <v>1199</v>
      </c>
      <c r="K24" s="932"/>
      <c r="L24" s="932"/>
      <c r="M24" s="964" t="s">
        <v>1209</v>
      </c>
      <c r="N24" s="953"/>
      <c r="O24" s="954"/>
      <c r="P24" s="955" t="s">
        <v>1198</v>
      </c>
      <c r="Q24" s="956" t="s">
        <v>1207</v>
      </c>
      <c r="R24" s="931"/>
      <c r="S24" s="931"/>
    </row>
    <row r="25" spans="1:20" ht="16.5">
      <c r="A25" s="936"/>
      <c r="F25" s="938"/>
      <c r="I25" s="938"/>
      <c r="J25" s="1104">
        <f>市区町村第25表!J20</f>
        <v>7950</v>
      </c>
      <c r="M25" s="965">
        <f>市区町村第25表!J30</f>
        <v>6300</v>
      </c>
      <c r="P25" s="957">
        <f>市区町村第25表!K30</f>
        <v>210</v>
      </c>
      <c r="Q25" s="957">
        <f>市区町村第25表!N30</f>
        <v>6080</v>
      </c>
      <c r="R25" s="963"/>
      <c r="S25" s="963"/>
    </row>
    <row r="26" spans="1:20" ht="11.25" customHeight="1">
      <c r="A26" s="936"/>
      <c r="F26" s="938"/>
      <c r="I26" s="938"/>
      <c r="R26" s="931"/>
      <c r="S26" s="931"/>
    </row>
    <row r="27" spans="1:20" ht="24.75" thickBot="1">
      <c r="A27" s="936"/>
      <c r="F27" s="938"/>
      <c r="I27" s="959"/>
      <c r="J27" s="960" t="s">
        <v>1200</v>
      </c>
      <c r="K27" s="953"/>
      <c r="L27" s="932"/>
      <c r="M27" s="964" t="s">
        <v>1204</v>
      </c>
      <c r="N27" s="953"/>
      <c r="O27" s="954"/>
      <c r="P27" s="955" t="s">
        <v>1198</v>
      </c>
      <c r="Q27" s="956" t="s">
        <v>1208</v>
      </c>
      <c r="R27" s="931"/>
      <c r="S27" s="931"/>
    </row>
    <row r="28" spans="1:20" ht="16.5">
      <c r="A28" s="936"/>
      <c r="F28" s="938"/>
      <c r="I28" s="938"/>
      <c r="J28" s="1104">
        <f>市区町村第25表!J21</f>
        <v>2620</v>
      </c>
      <c r="M28" s="965">
        <f>市区町村第25表!J31</f>
        <v>2570</v>
      </c>
      <c r="P28" s="957">
        <f>市区町村第25表!K31</f>
        <v>310</v>
      </c>
      <c r="Q28" s="957">
        <f>市区町村第25表!N31</f>
        <v>2260</v>
      </c>
      <c r="R28" s="963"/>
      <c r="S28" s="963"/>
    </row>
    <row r="29" spans="1:20" ht="9.75" customHeight="1">
      <c r="A29" s="936"/>
      <c r="F29" s="938"/>
      <c r="I29" s="938"/>
      <c r="J29" s="952"/>
      <c r="R29" s="931"/>
      <c r="S29" s="931"/>
    </row>
    <row r="30" spans="1:20" ht="24.75" thickBot="1">
      <c r="A30" s="936"/>
      <c r="F30" s="938"/>
      <c r="I30" s="959"/>
      <c r="J30" s="960" t="s">
        <v>1201</v>
      </c>
      <c r="K30" s="953"/>
      <c r="L30" s="932"/>
      <c r="M30" s="964" t="s">
        <v>1204</v>
      </c>
      <c r="N30" s="953"/>
      <c r="O30" s="954"/>
      <c r="P30" s="955" t="s">
        <v>1198</v>
      </c>
      <c r="Q30" s="956" t="s">
        <v>1208</v>
      </c>
      <c r="R30" s="931"/>
      <c r="S30" s="931"/>
    </row>
    <row r="31" spans="1:20" ht="16.5">
      <c r="A31" s="936"/>
      <c r="F31" s="938"/>
      <c r="J31" s="1104">
        <f>市区町村第25表!J22</f>
        <v>6490</v>
      </c>
      <c r="M31" s="965">
        <f>市区町村第25表!J32</f>
        <v>4500</v>
      </c>
      <c r="P31" s="957">
        <f>市区町村第25表!K32</f>
        <v>2840</v>
      </c>
      <c r="Q31" s="957">
        <f>市区町村第25表!N32</f>
        <v>1660</v>
      </c>
      <c r="R31" s="963"/>
      <c r="S31" s="963"/>
    </row>
    <row r="32" spans="1:20" ht="16.5" thickBot="1">
      <c r="A32" s="936"/>
      <c r="F32" s="940"/>
      <c r="G32" s="1106" t="s">
        <v>1202</v>
      </c>
    </row>
    <row r="33" spans="1:7" ht="16.5">
      <c r="A33" s="936"/>
      <c r="F33" s="938"/>
      <c r="G33" s="1107">
        <f>市区町村第１表!O17</f>
        <v>330</v>
      </c>
    </row>
    <row r="34" spans="1:7" ht="10.5" customHeight="1">
      <c r="A34" s="936"/>
      <c r="F34" s="938"/>
      <c r="G34" s="961"/>
    </row>
    <row r="35" spans="1:7" ht="16.5" thickBot="1">
      <c r="A35" s="936"/>
      <c r="F35" s="940"/>
      <c r="G35" s="1106" t="s">
        <v>1203</v>
      </c>
    </row>
    <row r="36" spans="1:7" ht="17.25" thickBot="1">
      <c r="A36" s="962"/>
      <c r="G36" s="1107">
        <f>市区町村第１表!U17</f>
        <v>220</v>
      </c>
    </row>
    <row r="37" spans="1:7" ht="15.75"/>
  </sheetData>
  <sheetProtection algorithmName="SHA-512" hashValue="ql7xtWhJhqD2kOuNWrl+mi3f+JtVmo1ynZnGiMTk7NOY8/XN5kMuyv614NWvOfLqioUpHIICGVYTmGh/NZ+4xQ==" saltValue="vizL4zK4fnofE5QgRFPtbQ==" spinCount="100000" sheet="1" objects="1" scenarios="1"/>
  <mergeCells count="1">
    <mergeCell ref="P20:Q20"/>
  </mergeCells>
  <phoneticPr fontId="4"/>
  <pageMargins left="0.51181102362204722" right="0.51181102362204722" top="0.55118110236220474" bottom="0.55118110236220474" header="0.31496062992125984" footer="0.31496062992125984"/>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H140"/>
  <sheetViews>
    <sheetView tabSelected="1" topLeftCell="A80" zoomScaleNormal="100" workbookViewId="0">
      <selection activeCell="D124" sqref="D124"/>
    </sheetView>
  </sheetViews>
  <sheetFormatPr defaultRowHeight="15.75"/>
  <cols>
    <col min="1" max="1" width="3" style="191" customWidth="1"/>
    <col min="2" max="2" width="26.25" style="191" customWidth="1"/>
    <col min="3" max="7" width="17.625" style="191" customWidth="1"/>
    <col min="8" max="8" width="17.5" style="191" customWidth="1"/>
    <col min="9" max="9" width="9" style="191" customWidth="1"/>
    <col min="10" max="16384" width="9" style="191"/>
  </cols>
  <sheetData>
    <row r="1" spans="2:6">
      <c r="B1" s="604" t="s">
        <v>813</v>
      </c>
      <c r="C1" s="605"/>
      <c r="D1" s="606"/>
      <c r="E1" s="190"/>
      <c r="F1" s="190"/>
    </row>
    <row r="2" spans="2:6">
      <c r="B2" s="192"/>
      <c r="C2" s="193" t="s">
        <v>82</v>
      </c>
      <c r="D2" s="193" t="s">
        <v>83</v>
      </c>
    </row>
    <row r="3" spans="2:6">
      <c r="B3" s="202" t="s">
        <v>525</v>
      </c>
      <c r="C3" s="212">
        <f>市区町村第45表!K27</f>
        <v>6240</v>
      </c>
      <c r="D3" s="212">
        <f>市区町村第45表!K34</f>
        <v>9700</v>
      </c>
    </row>
    <row r="4" spans="2:6">
      <c r="B4" s="202" t="s">
        <v>81</v>
      </c>
      <c r="C4" s="212">
        <f>市区町村第45表!K28</f>
        <v>3070</v>
      </c>
      <c r="D4" s="212">
        <f>市区町村第45表!K35</f>
        <v>1540</v>
      </c>
    </row>
    <row r="5" spans="2:6">
      <c r="B5" s="213" t="s">
        <v>641</v>
      </c>
      <c r="C5" s="214">
        <f>市区町村第45表!K29</f>
        <v>610</v>
      </c>
      <c r="D5" s="214">
        <f>市区町村第45表!K36</f>
        <v>240</v>
      </c>
    </row>
    <row r="6" spans="2:6">
      <c r="B6" s="213" t="s">
        <v>642</v>
      </c>
      <c r="C6" s="214">
        <f>市区町村第45表!K30</f>
        <v>2460</v>
      </c>
      <c r="D6" s="214">
        <f>市区町村第45表!K37</f>
        <v>1290</v>
      </c>
    </row>
    <row r="7" spans="2:6">
      <c r="B7" s="486" t="s">
        <v>643</v>
      </c>
      <c r="C7" s="308" t="str">
        <f>市区町村第45表!K31</f>
        <v>-</v>
      </c>
      <c r="D7" s="308" t="str">
        <f>市区町村第45表!K38</f>
        <v>-</v>
      </c>
    </row>
    <row r="8" spans="2:6" hidden="1">
      <c r="B8" s="194" t="s">
        <v>645</v>
      </c>
      <c r="C8" s="192"/>
      <c r="D8" s="487">
        <f>市区町村第45表!K39</f>
        <v>70</v>
      </c>
    </row>
    <row r="9" spans="2:6" hidden="1">
      <c r="B9" s="194" t="s">
        <v>644</v>
      </c>
      <c r="C9" s="487" t="str">
        <f>市区町村第45表!K32</f>
        <v>-</v>
      </c>
      <c r="D9" s="487" t="str">
        <f>市区町村第45表!K40</f>
        <v>-</v>
      </c>
    </row>
    <row r="10" spans="2:6">
      <c r="B10" s="194" t="s">
        <v>84</v>
      </c>
      <c r="C10" s="192">
        <f>C3+C4</f>
        <v>9310</v>
      </c>
      <c r="D10" s="192">
        <f>D3+D4</f>
        <v>11240</v>
      </c>
    </row>
    <row r="12" spans="2:6" hidden="1">
      <c r="B12" s="1241" t="s">
        <v>207</v>
      </c>
      <c r="C12" s="1242"/>
      <c r="D12" s="1242"/>
      <c r="E12" s="1243"/>
      <c r="F12" s="195"/>
    </row>
    <row r="13" spans="2:6" hidden="1">
      <c r="B13" s="192"/>
      <c r="C13" s="193" t="s">
        <v>82</v>
      </c>
      <c r="D13" s="193" t="s">
        <v>196</v>
      </c>
      <c r="E13" s="193" t="s">
        <v>197</v>
      </c>
    </row>
    <row r="14" spans="2:6" hidden="1">
      <c r="B14" s="194" t="s">
        <v>189</v>
      </c>
      <c r="C14" s="192">
        <f>'【表②】国調-第33-2表'!BK29</f>
        <v>26005</v>
      </c>
      <c r="D14" s="192">
        <f>'【表②】国調-第33-2表'!BL29</f>
        <v>42249</v>
      </c>
      <c r="E14" s="192">
        <f>SUM('【表②】国調-第33-2表'!BM29:BQ29)</f>
        <v>25245</v>
      </c>
    </row>
    <row r="15" spans="2:6" hidden="1">
      <c r="B15" s="196" t="s">
        <v>191</v>
      </c>
      <c r="C15" s="192">
        <f>'【表②】国調-第33-2表'!CA29</f>
        <v>4535</v>
      </c>
      <c r="D15" s="192">
        <f>'【表②】国調-第33-2表'!CB29</f>
        <v>3910</v>
      </c>
      <c r="E15" s="192">
        <f>SUM('【表②】国調-第33-2表'!CC29:CG29)</f>
        <v>1145</v>
      </c>
    </row>
    <row r="16" spans="2:6" hidden="1">
      <c r="B16" s="194" t="s">
        <v>193</v>
      </c>
      <c r="C16" s="192">
        <f>'【表②】国調-第33-2表'!CQ29</f>
        <v>8477</v>
      </c>
      <c r="D16" s="192">
        <f>'【表②】国調-第33-2表'!CR29</f>
        <v>7574</v>
      </c>
      <c r="E16" s="192">
        <f>SUM('【表②】国調-第33-2表'!CS29:CW29)</f>
        <v>3369</v>
      </c>
    </row>
    <row r="17" spans="2:8" hidden="1">
      <c r="B17" s="194" t="s">
        <v>194</v>
      </c>
      <c r="C17" s="192">
        <f>'【表②】国調-第33-2表'!DG29</f>
        <v>147</v>
      </c>
      <c r="D17" s="192">
        <f>'【表②】国調-第33-2表'!DH29</f>
        <v>383</v>
      </c>
      <c r="E17" s="192">
        <f>+SUM('【表②】国調-第33-2表'!DI29:DM29)</f>
        <v>227</v>
      </c>
    </row>
    <row r="18" spans="2:8" hidden="1">
      <c r="B18" s="194" t="s">
        <v>195</v>
      </c>
      <c r="C18" s="192">
        <f>'【表②】国調-第33-2表'!DW29</f>
        <v>712</v>
      </c>
      <c r="D18" s="192">
        <f>'【表②】国調-第33-2表'!DX29</f>
        <v>281</v>
      </c>
      <c r="E18" s="192">
        <f>+SUM('【表②】国調-第33-2表'!DY29:EC29)</f>
        <v>118</v>
      </c>
    </row>
    <row r="19" spans="2:8" hidden="1">
      <c r="B19" s="194" t="s">
        <v>84</v>
      </c>
      <c r="C19" s="192">
        <f>SUM(C14:C18)</f>
        <v>39876</v>
      </c>
      <c r="D19" s="192">
        <f t="shared" ref="D19:E19" si="0">SUM(D14:D18)</f>
        <v>54397</v>
      </c>
      <c r="E19" s="192">
        <f t="shared" si="0"/>
        <v>30104</v>
      </c>
    </row>
    <row r="21" spans="2:8">
      <c r="B21" s="604" t="s">
        <v>814</v>
      </c>
      <c r="C21" s="605"/>
      <c r="D21" s="605"/>
      <c r="E21" s="605"/>
      <c r="F21" s="607"/>
    </row>
    <row r="22" spans="2:8" ht="31.5">
      <c r="B22" s="208"/>
      <c r="C22" s="193" t="s">
        <v>198</v>
      </c>
      <c r="D22" s="197" t="s">
        <v>199</v>
      </c>
      <c r="E22" s="193" t="s">
        <v>206</v>
      </c>
      <c r="F22" s="622" t="s">
        <v>435</v>
      </c>
      <c r="G22" s="622" t="s">
        <v>434</v>
      </c>
      <c r="H22" s="622" t="s">
        <v>436</v>
      </c>
    </row>
    <row r="23" spans="2:8" ht="28.5" customHeight="1">
      <c r="B23" s="226" t="s">
        <v>205</v>
      </c>
      <c r="C23" s="209"/>
      <c r="D23" s="209"/>
      <c r="E23" s="210"/>
      <c r="F23" s="398" t="s">
        <v>526</v>
      </c>
      <c r="G23" s="399"/>
      <c r="H23" s="400"/>
    </row>
    <row r="24" spans="2:8">
      <c r="B24" s="211" t="s">
        <v>77</v>
      </c>
      <c r="C24" s="198">
        <f>市区町村第33表!K79</f>
        <v>40950</v>
      </c>
      <c r="D24" s="198">
        <f>市区町村第33表!L79</f>
        <v>16360</v>
      </c>
      <c r="E24" s="200">
        <f t="shared" ref="E24:E30" si="1">D24/C24</f>
        <v>0.39951159951159954</v>
      </c>
      <c r="F24" s="608">
        <f t="shared" ref="F24:F28" si="2">D72/SUM($D72:$F72)*$D24</f>
        <v>2437.1687242798353</v>
      </c>
      <c r="G24" s="608">
        <f t="shared" ref="G24:H24" si="3">E72/SUM($D72:$F72)*$D24</f>
        <v>5803.4238683127569</v>
      </c>
      <c r="H24" s="608">
        <f t="shared" si="3"/>
        <v>8119.4074074074069</v>
      </c>
    </row>
    <row r="25" spans="2:8">
      <c r="B25" s="205" t="s">
        <v>200</v>
      </c>
      <c r="C25" s="212">
        <f>市区町村第33表!K98</f>
        <v>6810</v>
      </c>
      <c r="D25" s="212">
        <f>市区町村第33表!L98</f>
        <v>5120</v>
      </c>
      <c r="E25" s="221">
        <f t="shared" si="1"/>
        <v>0.7518355359765051</v>
      </c>
      <c r="F25" s="609">
        <f t="shared" si="2"/>
        <v>1532.7388535031846</v>
      </c>
      <c r="G25" s="609">
        <f t="shared" ref="G25:H28" si="4">E73/SUM($D73:$F73)*$D25</f>
        <v>2266.496815286624</v>
      </c>
      <c r="H25" s="609">
        <f t="shared" si="4"/>
        <v>1320.7643312101911</v>
      </c>
    </row>
    <row r="26" spans="2:8">
      <c r="B26" s="218" t="s">
        <v>201</v>
      </c>
      <c r="C26" s="214">
        <f>市区町村第33表!K117</f>
        <v>1400</v>
      </c>
      <c r="D26" s="214">
        <f>市区町村第33表!L117</f>
        <v>1240</v>
      </c>
      <c r="E26" s="219">
        <f t="shared" si="1"/>
        <v>0.88571428571428568</v>
      </c>
      <c r="F26" s="610">
        <f t="shared" si="2"/>
        <v>491.72413793103448</v>
      </c>
      <c r="G26" s="610">
        <f t="shared" si="4"/>
        <v>491.72413793103448</v>
      </c>
      <c r="H26" s="610">
        <f t="shared" si="4"/>
        <v>256.55172413793105</v>
      </c>
    </row>
    <row r="27" spans="2:8">
      <c r="B27" s="220" t="s">
        <v>202</v>
      </c>
      <c r="C27" s="214">
        <f>IF(市区町村第33表!K136="-",0,市区町村第33表!K136)</f>
        <v>0</v>
      </c>
      <c r="D27" s="214">
        <f>IF(市区町村第33表!L136="-",0,市区町村第33表!L136)</f>
        <v>0</v>
      </c>
      <c r="E27" s="219">
        <f>IF(C27=0,0,D27/C27)</f>
        <v>0</v>
      </c>
      <c r="F27" s="610">
        <f>IF(D27=0,0,D75/SUM($D75:$F75)*$D27)</f>
        <v>0</v>
      </c>
      <c r="G27" s="610">
        <f>IF(D27=0,0,E75/SUM($D75:$F75)*$D27)</f>
        <v>0</v>
      </c>
      <c r="H27" s="610">
        <f>IF(D27=0,0,F75/SUM($D75:$F75)*$D27)</f>
        <v>0</v>
      </c>
    </row>
    <row r="28" spans="2:8">
      <c r="B28" s="218" t="s">
        <v>203</v>
      </c>
      <c r="C28" s="214">
        <f>市区町村第33表!K155</f>
        <v>5400</v>
      </c>
      <c r="D28" s="214">
        <f>市区町村第33表!L155</f>
        <v>3880</v>
      </c>
      <c r="E28" s="219">
        <f t="shared" si="1"/>
        <v>0.71851851851851856</v>
      </c>
      <c r="F28" s="610">
        <f t="shared" si="2"/>
        <v>925.68527918781729</v>
      </c>
      <c r="G28" s="610">
        <f t="shared" si="4"/>
        <v>1831.6751269035535</v>
      </c>
      <c r="H28" s="610">
        <f t="shared" si="4"/>
        <v>1122.6395939086294</v>
      </c>
    </row>
    <row r="29" spans="2:8">
      <c r="B29" s="204" t="s">
        <v>204</v>
      </c>
      <c r="C29" s="215">
        <f>IF(市区町村第33表!K174="-",0,市区町村第33表!K174)</f>
        <v>0</v>
      </c>
      <c r="D29" s="215">
        <f>IF(市区町村第33表!L174="-",0,市区町村第33表!L174)</f>
        <v>0</v>
      </c>
      <c r="E29" s="216">
        <f>IF(C29=0,0,D29/C29)</f>
        <v>0</v>
      </c>
      <c r="F29" s="611">
        <f>IF(D29=0,0,D77/SUM($D77:$F77)*$D29)</f>
        <v>0</v>
      </c>
      <c r="G29" s="611">
        <f>IF(D29=0,0,E77/SUM($D77:$F77)*$D29)</f>
        <v>0</v>
      </c>
      <c r="H29" s="611">
        <f>IF(D29=0,0,F77/SUM($D77:$F77)*$D29)</f>
        <v>0</v>
      </c>
    </row>
    <row r="30" spans="2:8">
      <c r="B30" s="206" t="s">
        <v>84</v>
      </c>
      <c r="C30" s="192">
        <f>C24+C25</f>
        <v>47760</v>
      </c>
      <c r="D30" s="192">
        <f t="shared" ref="D30" si="5">D24+D25</f>
        <v>21480</v>
      </c>
      <c r="E30" s="282">
        <f t="shared" si="1"/>
        <v>0.44974874371859297</v>
      </c>
      <c r="F30" s="608">
        <f>F25+F24</f>
        <v>3969.9075777830199</v>
      </c>
      <c r="G30" s="608">
        <f t="shared" ref="G30:H30" si="6">G25+G24</f>
        <v>8069.9206835993809</v>
      </c>
      <c r="H30" s="608">
        <f t="shared" si="6"/>
        <v>9440.1717386175987</v>
      </c>
    </row>
    <row r="31" spans="2:8" ht="22.5" customHeight="1">
      <c r="B31" s="223" t="s">
        <v>208</v>
      </c>
      <c r="C31" s="224"/>
      <c r="D31" s="224"/>
      <c r="E31" s="225"/>
      <c r="F31" s="398" t="s">
        <v>526</v>
      </c>
      <c r="G31" s="399"/>
      <c r="H31" s="400"/>
    </row>
    <row r="32" spans="2:8">
      <c r="B32" s="222" t="s">
        <v>77</v>
      </c>
      <c r="C32" s="199">
        <f>市区町村第33表!K77</f>
        <v>9340</v>
      </c>
      <c r="D32" s="199">
        <f>市区町村第33表!L77</f>
        <v>5100</v>
      </c>
      <c r="E32" s="201">
        <f t="shared" ref="E32:E38" si="7">D32/C32</f>
        <v>0.54603854389721629</v>
      </c>
      <c r="F32" s="608">
        <f t="shared" ref="F32:H32" si="8">D80/SUM($D80:$F80)*$D32</f>
        <v>404.53257790368269</v>
      </c>
      <c r="G32" s="608">
        <f t="shared" si="8"/>
        <v>1574.787535410765</v>
      </c>
      <c r="H32" s="608">
        <f t="shared" si="8"/>
        <v>3120.6798866855524</v>
      </c>
    </row>
    <row r="33" spans="2:8">
      <c r="B33" s="205" t="s">
        <v>200</v>
      </c>
      <c r="C33" s="215">
        <f>市区町村第33表!K96</f>
        <v>1410</v>
      </c>
      <c r="D33" s="215">
        <f>市区町村第33表!L96</f>
        <v>1110</v>
      </c>
      <c r="E33" s="216">
        <f t="shared" si="7"/>
        <v>0.78723404255319152</v>
      </c>
      <c r="F33" s="609">
        <f t="shared" ref="F33:H33" si="9">D81/SUM($D81:$F81)*$D33</f>
        <v>158.57142857142856</v>
      </c>
      <c r="G33" s="609">
        <f t="shared" si="9"/>
        <v>528.57142857142856</v>
      </c>
      <c r="H33" s="609">
        <f t="shared" si="9"/>
        <v>422.85714285714283</v>
      </c>
    </row>
    <row r="34" spans="2:8">
      <c r="B34" s="218" t="s">
        <v>201</v>
      </c>
      <c r="C34" s="214">
        <f>市区町村第33表!K115</f>
        <v>240</v>
      </c>
      <c r="D34" s="214">
        <f>市区町村第33表!L115</f>
        <v>210</v>
      </c>
      <c r="E34" s="219">
        <f t="shared" si="7"/>
        <v>0.875</v>
      </c>
      <c r="F34" s="610">
        <f t="shared" ref="F34:H34" si="10">D82/SUM($D82:$F82)*$D34</f>
        <v>42</v>
      </c>
      <c r="G34" s="610">
        <f t="shared" si="10"/>
        <v>100.8</v>
      </c>
      <c r="H34" s="610">
        <f t="shared" si="10"/>
        <v>67.2</v>
      </c>
    </row>
    <row r="35" spans="2:8">
      <c r="B35" s="220" t="s">
        <v>202</v>
      </c>
      <c r="C35" s="214">
        <f>IF(市区町村第33表!K134="-",0,市区町村第33表!K134)</f>
        <v>0</v>
      </c>
      <c r="D35" s="214">
        <f>IF(市区町村第33表!L134="-",0,市区町村第33表!L134)</f>
        <v>0</v>
      </c>
      <c r="E35" s="219">
        <f>IF(C35=0,0,D35/C35)</f>
        <v>0</v>
      </c>
      <c r="F35" s="610">
        <f>IF(D35=0,0,D83/SUM($D83:$F83)*$D35)</f>
        <v>0</v>
      </c>
      <c r="G35" s="610">
        <f>IF(D35=0,0,E83/SUM($D83:$F83)*$D35)</f>
        <v>0</v>
      </c>
      <c r="H35" s="610">
        <f>IF(D35=0,0,F83/SUM($D83:$F83)*$D35)</f>
        <v>0</v>
      </c>
    </row>
    <row r="36" spans="2:8">
      <c r="B36" s="218" t="s">
        <v>203</v>
      </c>
      <c r="C36" s="214">
        <f>市区町村第33表!K153</f>
        <v>1170</v>
      </c>
      <c r="D36" s="214">
        <f>市区町村第33表!L153</f>
        <v>900</v>
      </c>
      <c r="E36" s="219">
        <f t="shared" si="7"/>
        <v>0.76923076923076927</v>
      </c>
      <c r="F36" s="610">
        <f t="shared" ref="F36:H36" si="11">D84/SUM($D84:$F84)*$D36</f>
        <v>71.05263157894737</v>
      </c>
      <c r="G36" s="610">
        <f t="shared" si="11"/>
        <v>426.31578947368416</v>
      </c>
      <c r="H36" s="610">
        <f t="shared" si="11"/>
        <v>402.63157894736844</v>
      </c>
    </row>
    <row r="37" spans="2:8">
      <c r="B37" s="217" t="s">
        <v>204</v>
      </c>
      <c r="C37" s="199">
        <f>IF(市区町村第33表!K172="-",0,市区町村第33表!K172)</f>
        <v>0</v>
      </c>
      <c r="D37" s="199">
        <f>IF(市区町村第33表!L172="-",0,市区町村第33表!L172)</f>
        <v>0</v>
      </c>
      <c r="E37" s="201">
        <f>IF(C37=0,0,D37/C37)</f>
        <v>0</v>
      </c>
      <c r="F37" s="611">
        <f>IF(D37=0,0,D85/SUM($D85:$F85)*$D37)</f>
        <v>0</v>
      </c>
      <c r="G37" s="611">
        <f>IF(D37=0,0,E85/SUM($D85:$F85)*$D37)</f>
        <v>0</v>
      </c>
      <c r="H37" s="611">
        <f>IF(D37=0,0,F85/SUM($D85:$F85)*$D37)</f>
        <v>0</v>
      </c>
    </row>
    <row r="38" spans="2:8">
      <c r="B38" s="623" t="s">
        <v>84</v>
      </c>
      <c r="C38" s="192">
        <f>C32+C33</f>
        <v>10750</v>
      </c>
      <c r="D38" s="192">
        <f t="shared" ref="D38" si="12">D32+D33</f>
        <v>6210</v>
      </c>
      <c r="E38" s="282">
        <f t="shared" si="7"/>
        <v>0.57767441860465119</v>
      </c>
      <c r="F38" s="608">
        <f t="shared" ref="F38:H38" si="13">F33+F32</f>
        <v>563.10400647511119</v>
      </c>
      <c r="G38" s="608">
        <f t="shared" si="13"/>
        <v>2103.3589639821935</v>
      </c>
      <c r="H38" s="608">
        <f t="shared" si="13"/>
        <v>3543.5370295426951</v>
      </c>
    </row>
    <row r="39" spans="2:8" ht="22.5" customHeight="1">
      <c r="B39" s="223" t="s">
        <v>1668</v>
      </c>
      <c r="C39" s="224"/>
      <c r="D39" s="224"/>
      <c r="E39" s="224"/>
      <c r="F39" s="224"/>
      <c r="G39" s="224"/>
      <c r="H39" s="225"/>
    </row>
    <row r="40" spans="2:8">
      <c r="B40" s="489" t="s">
        <v>77</v>
      </c>
      <c r="C40" s="192">
        <f>C3</f>
        <v>6240</v>
      </c>
      <c r="D40" s="993">
        <f>C40*E49</f>
        <v>3805.6558773424194</v>
      </c>
      <c r="E40" s="1043">
        <f>E49</f>
        <v>0.60988074957410565</v>
      </c>
      <c r="F40" s="1045">
        <f>D40*D140</f>
        <v>1049.5898948768024</v>
      </c>
      <c r="G40" s="1046">
        <f>D40*E140</f>
        <v>1627.9353471558568</v>
      </c>
      <c r="H40" s="1047">
        <f>D40*F140</f>
        <v>1128.1306353097602</v>
      </c>
    </row>
    <row r="41" spans="2:8">
      <c r="B41" s="490" t="s">
        <v>200</v>
      </c>
      <c r="C41" s="212">
        <f>C4</f>
        <v>3070</v>
      </c>
      <c r="D41" s="612">
        <f>SUM(D89:F89)/C89*C41</f>
        <v>2584.624505928854</v>
      </c>
      <c r="E41" s="613">
        <f>D41/C41</f>
        <v>0.84189723320158105</v>
      </c>
      <c r="F41" s="612">
        <f>D89/$C89*$C41</f>
        <v>946.48221343873513</v>
      </c>
      <c r="G41" s="609">
        <f t="shared" ref="G41:H41" si="14">E89/$C89*$C41</f>
        <v>1152.7667984189723</v>
      </c>
      <c r="H41" s="614">
        <f t="shared" si="14"/>
        <v>485.37549407114625</v>
      </c>
    </row>
    <row r="42" spans="2:8">
      <c r="B42" s="488" t="s">
        <v>641</v>
      </c>
      <c r="C42" s="214">
        <f>C5</f>
        <v>610</v>
      </c>
      <c r="D42" s="615">
        <f>SUM(D90:F91)/(C90+C91)*C42</f>
        <v>544.64285714285722</v>
      </c>
      <c r="E42" s="616">
        <f t="shared" ref="E42:E45" si="15">D42/C42</f>
        <v>0.89285714285714302</v>
      </c>
      <c r="F42" s="615">
        <f>(D90+D91)/($C90+$C91)*$C42</f>
        <v>261.42857142857144</v>
      </c>
      <c r="G42" s="610">
        <f t="shared" ref="G42:H42" si="16">(E90+E91)/($C90+$C91)*$C42</f>
        <v>210.5952380952381</v>
      </c>
      <c r="H42" s="617">
        <f t="shared" si="16"/>
        <v>72.61904761904762</v>
      </c>
    </row>
    <row r="43" spans="2:8">
      <c r="B43" s="488" t="s">
        <v>642</v>
      </c>
      <c r="C43" s="214">
        <f t="shared" ref="C43" si="17">C6</f>
        <v>2460</v>
      </c>
      <c r="D43" s="615">
        <f>SUM(D92:F92)/C92*C43</f>
        <v>2027.6363636363635</v>
      </c>
      <c r="E43" s="616">
        <f t="shared" si="15"/>
        <v>0.82424242424242422</v>
      </c>
      <c r="F43" s="615">
        <f>D92/$C92*$C43</f>
        <v>611.27272727272725</v>
      </c>
      <c r="G43" s="610">
        <f t="shared" ref="G43:H43" si="18">E92/$C92*$C43</f>
        <v>998.90909090909088</v>
      </c>
      <c r="H43" s="617">
        <f t="shared" si="18"/>
        <v>417.4545454545455</v>
      </c>
    </row>
    <row r="44" spans="2:8">
      <c r="B44" s="491" t="s">
        <v>643</v>
      </c>
      <c r="C44" s="199">
        <f>IF(C7="-",0,C7)</f>
        <v>0</v>
      </c>
      <c r="D44" s="618">
        <f>IF(C44=0,0,SUM(D93:F93)/C93*C44)</f>
        <v>0</v>
      </c>
      <c r="E44" s="619">
        <f>IF(C44=0,0,D44/C44)</f>
        <v>0</v>
      </c>
      <c r="F44" s="618">
        <f>IF(C44=0,0,D93/$C93*$C44)</f>
        <v>0</v>
      </c>
      <c r="G44" s="611">
        <f>IF(C44=0,0,E93/$C93*$C44)</f>
        <v>0</v>
      </c>
      <c r="H44" s="620">
        <f>IF(C44=0,0,F93/$C93*$C44)</f>
        <v>0</v>
      </c>
    </row>
    <row r="45" spans="2:8">
      <c r="B45" s="624" t="s">
        <v>421</v>
      </c>
      <c r="C45" s="192">
        <f>C41</f>
        <v>3070</v>
      </c>
      <c r="D45" s="608">
        <f>D41</f>
        <v>2584.624505928854</v>
      </c>
      <c r="E45" s="621">
        <f t="shared" si="15"/>
        <v>0.84189723320158105</v>
      </c>
      <c r="F45" s="608">
        <f>F41</f>
        <v>946.48221343873513</v>
      </c>
      <c r="G45" s="608">
        <f>G41</f>
        <v>1152.7667984189723</v>
      </c>
      <c r="H45" s="608">
        <f>H41</f>
        <v>485.37549407114625</v>
      </c>
    </row>
    <row r="47" spans="2:8">
      <c r="B47" s="604" t="s">
        <v>1665</v>
      </c>
    </row>
    <row r="48" spans="2:8" ht="31.5">
      <c r="B48" s="208" t="s">
        <v>1623</v>
      </c>
      <c r="C48" s="990" t="s">
        <v>198</v>
      </c>
      <c r="D48" s="197" t="s">
        <v>199</v>
      </c>
      <c r="E48" s="991" t="s">
        <v>206</v>
      </c>
    </row>
    <row r="49" spans="2:6">
      <c r="B49" s="489" t="s">
        <v>77</v>
      </c>
      <c r="C49" s="992">
        <f>市区町村第36表!K30</f>
        <v>11740</v>
      </c>
      <c r="D49" s="192">
        <f>市区町村第36表!L30</f>
        <v>7160</v>
      </c>
      <c r="E49" s="994">
        <f>D49/C49</f>
        <v>0.60988074957410565</v>
      </c>
      <c r="F49" s="405" t="s">
        <v>1624</v>
      </c>
    </row>
    <row r="50" spans="2:6">
      <c r="B50" s="988" t="s">
        <v>200</v>
      </c>
      <c r="C50" s="302">
        <f>市区町村第36表!K38</f>
        <v>34840</v>
      </c>
      <c r="D50" s="199">
        <f>市区町村第36表!L38</f>
        <v>18360</v>
      </c>
      <c r="E50" s="989">
        <f>D50/C50</f>
        <v>0.52698048220436278</v>
      </c>
    </row>
    <row r="51" spans="2:6">
      <c r="C51" s="1042">
        <f>C40/C49</f>
        <v>0.53151618398637135</v>
      </c>
    </row>
    <row r="54" spans="2:6">
      <c r="B54" s="405" t="s">
        <v>536</v>
      </c>
    </row>
    <row r="56" spans="2:6">
      <c r="B56" s="1241" t="s">
        <v>530</v>
      </c>
      <c r="C56" s="1242"/>
      <c r="D56" s="1243"/>
    </row>
    <row r="57" spans="2:6">
      <c r="B57" s="281"/>
      <c r="C57" s="401" t="s">
        <v>82</v>
      </c>
      <c r="D57" s="401" t="s">
        <v>83</v>
      </c>
    </row>
    <row r="58" spans="2:6">
      <c r="B58" s="194" t="s">
        <v>423</v>
      </c>
      <c r="C58" s="192">
        <f>SUM(都道府県第41表!AV62:AV64)</f>
        <v>44800</v>
      </c>
      <c r="D58" s="192">
        <f>SUM(都道府県第41表!AW62:AW64)</f>
        <v>60300</v>
      </c>
    </row>
    <row r="59" spans="2:6">
      <c r="B59" s="202" t="s">
        <v>81</v>
      </c>
      <c r="C59" s="212">
        <f>SUM(都道府県第41表!AV76:AV78)</f>
        <v>17700</v>
      </c>
      <c r="D59" s="212">
        <f>SUM(都道府県第41表!AW76:AW78)</f>
        <v>7900</v>
      </c>
    </row>
    <row r="60" spans="2:6">
      <c r="B60" s="213" t="s">
        <v>251</v>
      </c>
      <c r="C60" s="214">
        <f>SUM(都道府県第41表!AV90:AV92)</f>
        <v>5800</v>
      </c>
      <c r="D60" s="214">
        <f>SUM(都道府県第41表!AW90:AW92)</f>
        <v>3000</v>
      </c>
    </row>
    <row r="61" spans="2:6">
      <c r="B61" s="283" t="s">
        <v>252</v>
      </c>
      <c r="C61" s="214">
        <f>SUM(都道府県第41表!AV104:AV106)</f>
        <v>0</v>
      </c>
      <c r="D61" s="214">
        <f>SUM(都道府県第41表!AW104:AW106)</f>
        <v>0</v>
      </c>
    </row>
    <row r="62" spans="2:6">
      <c r="B62" s="213" t="s">
        <v>527</v>
      </c>
      <c r="C62" s="214">
        <f>SUM(都道府県第41表!AV118:AV120)</f>
        <v>6600</v>
      </c>
      <c r="D62" s="214">
        <f>SUM(都道府県第41表!AW118:AW120)</f>
        <v>3500</v>
      </c>
    </row>
    <row r="63" spans="2:6">
      <c r="B63" s="213" t="s">
        <v>254</v>
      </c>
      <c r="C63" s="214">
        <f>SUM(都道府県第41表!AV132:AV134)</f>
        <v>5100</v>
      </c>
      <c r="D63" s="214">
        <f>SUM(都道府県第41表!AW132:AW134)</f>
        <v>1400</v>
      </c>
    </row>
    <row r="64" spans="2:6">
      <c r="B64" s="203" t="s">
        <v>528</v>
      </c>
      <c r="C64" s="199">
        <f>SUM(都道府県第41表!AV146:AV148)</f>
        <v>100</v>
      </c>
      <c r="D64" s="199">
        <f>SUM(都道府県第41表!AW146:AW148)</f>
        <v>100</v>
      </c>
    </row>
    <row r="65" spans="2:7">
      <c r="B65" s="194" t="s">
        <v>84</v>
      </c>
      <c r="C65" s="192">
        <f>C58+C59</f>
        <v>62500</v>
      </c>
      <c r="D65" s="192">
        <f>D58+D59</f>
        <v>68200</v>
      </c>
    </row>
    <row r="66" spans="2:7">
      <c r="B66" s="402" t="s">
        <v>529</v>
      </c>
      <c r="C66" s="207"/>
      <c r="D66" s="207"/>
    </row>
    <row r="69" spans="2:7">
      <c r="B69" s="1244" t="s">
        <v>433</v>
      </c>
      <c r="C69" s="1244"/>
      <c r="D69" s="1244"/>
      <c r="E69" s="1244"/>
      <c r="F69" s="1244"/>
      <c r="G69" s="1244"/>
    </row>
    <row r="70" spans="2:7" ht="31.5">
      <c r="B70" s="296"/>
      <c r="C70" s="193" t="s">
        <v>198</v>
      </c>
      <c r="D70" s="197" t="s">
        <v>246</v>
      </c>
      <c r="E70" s="197" t="s">
        <v>247</v>
      </c>
      <c r="F70" s="197" t="s">
        <v>248</v>
      </c>
      <c r="G70" s="197" t="s">
        <v>422</v>
      </c>
    </row>
    <row r="71" spans="2:7">
      <c r="B71" s="297" t="s">
        <v>205</v>
      </c>
      <c r="C71" s="298"/>
      <c r="D71" s="299"/>
      <c r="E71" s="299"/>
      <c r="F71" s="299"/>
      <c r="G71" s="300"/>
    </row>
    <row r="72" spans="2:7">
      <c r="B72" s="211" t="s">
        <v>77</v>
      </c>
      <c r="C72" s="198">
        <f>都道府県第43表!K110</f>
        <v>288200</v>
      </c>
      <c r="D72" s="198">
        <f>都道府県第43表!L110</f>
        <v>18100</v>
      </c>
      <c r="E72" s="198">
        <f>都道府県第43表!M110</f>
        <v>43100</v>
      </c>
      <c r="F72" s="198">
        <f>都道府県第43表!N110</f>
        <v>60300</v>
      </c>
      <c r="G72" s="200">
        <f>(D72+E72+F72)/C72</f>
        <v>0.4215822345593338</v>
      </c>
    </row>
    <row r="73" spans="2:7">
      <c r="B73" s="204" t="s">
        <v>200</v>
      </c>
      <c r="C73" s="212">
        <f>都道府県第43表!K140</f>
        <v>41000</v>
      </c>
      <c r="D73" s="212">
        <f>都道府県第43表!L140</f>
        <v>9400</v>
      </c>
      <c r="E73" s="212">
        <f>都道府県第43表!M140</f>
        <v>13900</v>
      </c>
      <c r="F73" s="212">
        <f>都道府県第43表!N140</f>
        <v>8100</v>
      </c>
      <c r="G73" s="221">
        <f t="shared" ref="G73:G86" si="19">(D73+E73+F73)/C73</f>
        <v>0.76585365853658538</v>
      </c>
    </row>
    <row r="74" spans="2:7">
      <c r="B74" s="218" t="s">
        <v>201</v>
      </c>
      <c r="C74" s="214">
        <f>都道府県第43表!K170</f>
        <v>14000</v>
      </c>
      <c r="D74" s="214">
        <f>都道府県第43表!L170</f>
        <v>4600</v>
      </c>
      <c r="E74" s="214">
        <f>都道府県第43表!M170</f>
        <v>4600</v>
      </c>
      <c r="F74" s="214">
        <f>都道府県第43表!N170</f>
        <v>2400</v>
      </c>
      <c r="G74" s="219">
        <f t="shared" si="19"/>
        <v>0.82857142857142863</v>
      </c>
    </row>
    <row r="75" spans="2:7">
      <c r="B75" s="220" t="s">
        <v>202</v>
      </c>
      <c r="C75" s="214">
        <f>IF(都道府県第43表!K200="-",0,都道府県第43表!K200)</f>
        <v>100</v>
      </c>
      <c r="D75" s="214">
        <f>IF(都道府県第43表!L200="-",0,都道府県第43表!L200)</f>
        <v>0</v>
      </c>
      <c r="E75" s="214">
        <f>IF(都道府県第43表!M200="-",0,都道府県第43表!M200)</f>
        <v>0</v>
      </c>
      <c r="F75" s="214">
        <f>IF(都道府県第43表!N200="-",0,都道府県第43表!N200)</f>
        <v>0</v>
      </c>
      <c r="G75" s="219">
        <f t="shared" si="19"/>
        <v>0</v>
      </c>
    </row>
    <row r="76" spans="2:7">
      <c r="B76" s="218" t="s">
        <v>203</v>
      </c>
      <c r="C76" s="214">
        <f>都道府県第43表!K230</f>
        <v>26400</v>
      </c>
      <c r="D76" s="214">
        <f>都道府県第43表!L230</f>
        <v>4700</v>
      </c>
      <c r="E76" s="214">
        <f>都道府県第43表!M230</f>
        <v>9300</v>
      </c>
      <c r="F76" s="214">
        <f>都道府県第43表!N230</f>
        <v>5700</v>
      </c>
      <c r="G76" s="219">
        <f t="shared" si="19"/>
        <v>0.74621212121212122</v>
      </c>
    </row>
    <row r="77" spans="2:7">
      <c r="B77" s="217" t="s">
        <v>204</v>
      </c>
      <c r="C77" s="199">
        <f>IF(都道府県第43表!K260="-",0,都道府県第43表!K260)</f>
        <v>500</v>
      </c>
      <c r="D77" s="301">
        <f>IF(都道府県第43表!L260="-",0,都道府県第43表!L260)</f>
        <v>100</v>
      </c>
      <c r="E77" s="199">
        <f>IF(都道府県第43表!M260="-",0,都道府県第43表!M260)</f>
        <v>100</v>
      </c>
      <c r="F77" s="199">
        <f>IF(都道府県第43表!N260="-",0,都道府県第43表!N260)</f>
        <v>0</v>
      </c>
      <c r="G77" s="201">
        <f t="shared" si="19"/>
        <v>0.4</v>
      </c>
    </row>
    <row r="78" spans="2:7">
      <c r="B78" s="206" t="s">
        <v>84</v>
      </c>
      <c r="C78" s="302">
        <f>C72+C73</f>
        <v>329200</v>
      </c>
      <c r="D78" s="302">
        <f t="shared" ref="D78:F78" si="20">D72+D73</f>
        <v>27500</v>
      </c>
      <c r="E78" s="302">
        <f t="shared" si="20"/>
        <v>57000</v>
      </c>
      <c r="F78" s="302">
        <f t="shared" si="20"/>
        <v>68400</v>
      </c>
      <c r="G78" s="201">
        <f t="shared" si="19"/>
        <v>0.46445929526123936</v>
      </c>
    </row>
    <row r="79" spans="2:7">
      <c r="B79" s="223" t="s">
        <v>208</v>
      </c>
      <c r="C79" s="224"/>
      <c r="D79" s="224"/>
      <c r="E79" s="224"/>
      <c r="F79" s="224"/>
      <c r="G79" s="303"/>
    </row>
    <row r="80" spans="2:7">
      <c r="B80" s="211" t="s">
        <v>77</v>
      </c>
      <c r="C80" s="192">
        <f>都道府県第43表!K108</f>
        <v>60400</v>
      </c>
      <c r="D80" s="1036">
        <f>都道府県第43表!L108</f>
        <v>2800</v>
      </c>
      <c r="E80" s="1036">
        <f>都道府県第43表!M108</f>
        <v>10900</v>
      </c>
      <c r="F80" s="192">
        <f>都道府県第43表!N108</f>
        <v>21600</v>
      </c>
      <c r="G80" s="282">
        <f t="shared" si="19"/>
        <v>0.58443708609271527</v>
      </c>
    </row>
    <row r="81" spans="2:7">
      <c r="B81" s="204" t="s">
        <v>200</v>
      </c>
      <c r="C81" s="215">
        <f>都道府県第43表!K138</f>
        <v>7900</v>
      </c>
      <c r="D81" s="1037">
        <f>都道府県第43表!L138</f>
        <v>900</v>
      </c>
      <c r="E81" s="1037">
        <f>都道府県第43表!M138</f>
        <v>3000</v>
      </c>
      <c r="F81" s="215">
        <f>都道府県第43表!N138</f>
        <v>2400</v>
      </c>
      <c r="G81" s="216">
        <f t="shared" si="19"/>
        <v>0.79746835443037978</v>
      </c>
    </row>
    <row r="82" spans="2:7">
      <c r="B82" s="218" t="s">
        <v>201</v>
      </c>
      <c r="C82" s="214">
        <f>都道府県第43表!K168</f>
        <v>3000</v>
      </c>
      <c r="D82" s="1038">
        <f>都道府県第43表!L168</f>
        <v>500</v>
      </c>
      <c r="E82" s="1038">
        <f>都道府県第43表!M168</f>
        <v>1200</v>
      </c>
      <c r="F82" s="214">
        <f>都道府県第43表!N168</f>
        <v>800</v>
      </c>
      <c r="G82" s="219">
        <f t="shared" si="19"/>
        <v>0.83333333333333337</v>
      </c>
    </row>
    <row r="83" spans="2:7">
      <c r="B83" s="220" t="s">
        <v>202</v>
      </c>
      <c r="C83" s="214">
        <f>IF(都道府県第43表!K198="-",0,都道府県第43表!K198)</f>
        <v>0</v>
      </c>
      <c r="D83" s="1038">
        <f>IF(都道府県第43表!L198="-",0,都道府県第43表!L198)</f>
        <v>0</v>
      </c>
      <c r="E83" s="1038">
        <f>IF(都道府県第43表!M198="-",0,都道府県第43表!M198)</f>
        <v>0</v>
      </c>
      <c r="F83" s="214">
        <f>IF(都道府県第43表!N198="-",0,都道府県第43表!N198)</f>
        <v>0</v>
      </c>
      <c r="G83" s="219">
        <f>IF(C83=0,0,(D83+E83+F83)/C83)</f>
        <v>0</v>
      </c>
    </row>
    <row r="84" spans="2:7">
      <c r="B84" s="218" t="s">
        <v>203</v>
      </c>
      <c r="C84" s="214">
        <f>都道府県第43表!K228</f>
        <v>4900</v>
      </c>
      <c r="D84" s="1038">
        <f>都道府県第43表!L228</f>
        <v>300</v>
      </c>
      <c r="E84" s="1038">
        <f>都道府県第43表!M228</f>
        <v>1800</v>
      </c>
      <c r="F84" s="214">
        <f>都道府県第43表!N228</f>
        <v>1700</v>
      </c>
      <c r="G84" s="219">
        <f t="shared" si="19"/>
        <v>0.77551020408163263</v>
      </c>
    </row>
    <row r="85" spans="2:7">
      <c r="B85" s="217" t="s">
        <v>204</v>
      </c>
      <c r="C85" s="199">
        <f>IF(都道府県第43表!K258="-",0,都道府県第43表!K258)</f>
        <v>100</v>
      </c>
      <c r="D85" s="1039">
        <f>IF(都道府県第43表!L258="-",0,都道府県第43表!L258)</f>
        <v>0</v>
      </c>
      <c r="E85" s="1039">
        <f>IF(都道府県第43表!M258="-",0,都道府県第43表!M258)</f>
        <v>0</v>
      </c>
      <c r="F85" s="301">
        <f>IF(都道府県第43表!N258="-",0,都道府県第43表!N258)</f>
        <v>0</v>
      </c>
      <c r="G85" s="304">
        <f t="shared" si="19"/>
        <v>0</v>
      </c>
    </row>
    <row r="86" spans="2:7">
      <c r="B86" s="305" t="s">
        <v>84</v>
      </c>
      <c r="C86" s="192">
        <f>C80+C81</f>
        <v>68300</v>
      </c>
      <c r="D86" s="1036">
        <f t="shared" ref="D86:F86" si="21">D80+D81</f>
        <v>3700</v>
      </c>
      <c r="E86" s="1036">
        <f t="shared" si="21"/>
        <v>13900</v>
      </c>
      <c r="F86" s="192">
        <f t="shared" si="21"/>
        <v>24000</v>
      </c>
      <c r="G86" s="282">
        <f t="shared" si="19"/>
        <v>0.60907759882869694</v>
      </c>
    </row>
    <row r="87" spans="2:7">
      <c r="B87" s="223" t="s">
        <v>420</v>
      </c>
      <c r="C87" s="306"/>
      <c r="D87" s="306"/>
      <c r="E87" s="306"/>
      <c r="F87" s="306"/>
      <c r="G87" s="225"/>
    </row>
    <row r="88" spans="2:7">
      <c r="B88" s="211" t="s">
        <v>77</v>
      </c>
      <c r="C88" s="192">
        <f>C58</f>
        <v>44800</v>
      </c>
      <c r="D88" s="1044"/>
      <c r="E88" s="1044"/>
      <c r="F88" s="1044"/>
      <c r="G88" s="307"/>
    </row>
    <row r="89" spans="2:7">
      <c r="B89" s="204" t="s">
        <v>200</v>
      </c>
      <c r="C89" s="212">
        <f t="shared" ref="C89:C91" si="22">C59</f>
        <v>17700</v>
      </c>
      <c r="D89" s="609">
        <f>D124/$C124*$C89</f>
        <v>5456.916996047431</v>
      </c>
      <c r="E89" s="609">
        <f t="shared" ref="E89:F89" si="23">E124/$C124*$C89</f>
        <v>6646.245059288537</v>
      </c>
      <c r="F89" s="609">
        <f t="shared" si="23"/>
        <v>2798.418972332016</v>
      </c>
      <c r="G89" s="221">
        <f>IF(C89=0,"",(D89+E89+F89)/C89)</f>
        <v>0.84189723320158105</v>
      </c>
    </row>
    <row r="90" spans="2:7">
      <c r="B90" s="218" t="s">
        <v>201</v>
      </c>
      <c r="C90" s="308">
        <f t="shared" si="22"/>
        <v>5800</v>
      </c>
      <c r="D90" s="1041">
        <f t="shared" ref="D90:F90" si="24">D125/$C125*$C90</f>
        <v>2485.7142857142858</v>
      </c>
      <c r="E90" s="1041">
        <f t="shared" si="24"/>
        <v>2002.3809523809523</v>
      </c>
      <c r="F90" s="1041">
        <f t="shared" si="24"/>
        <v>690.47619047619048</v>
      </c>
      <c r="G90" s="309">
        <f>IF(C90=0,"",(D90+E90+F90)/C90)</f>
        <v>0.89285714285714302</v>
      </c>
    </row>
    <row r="91" spans="2:7">
      <c r="B91" s="220" t="s">
        <v>202</v>
      </c>
      <c r="C91" s="214">
        <f t="shared" si="22"/>
        <v>0</v>
      </c>
      <c r="D91" s="610">
        <f>IF(C91=0,0,D126/$C126*$C91)</f>
        <v>0</v>
      </c>
      <c r="E91" s="610">
        <f>IF(C91=0,0,E126/$C126*$C91)</f>
        <v>0</v>
      </c>
      <c r="F91" s="610">
        <f>IF(C91=0,0,F126/$C126*$C91)</f>
        <v>0</v>
      </c>
      <c r="G91" s="219" t="str">
        <f>IF(C91=0,"",(D91+E91+F91)/C91)</f>
        <v/>
      </c>
    </row>
    <row r="92" spans="2:7">
      <c r="B92" s="218" t="s">
        <v>203</v>
      </c>
      <c r="C92" s="214">
        <f>C62+C63</f>
        <v>11700</v>
      </c>
      <c r="D92" s="610">
        <f t="shared" ref="D92:F92" si="25">D127/$C127*$C92</f>
        <v>2907.272727272727</v>
      </c>
      <c r="E92" s="610">
        <f t="shared" si="25"/>
        <v>4750.909090909091</v>
      </c>
      <c r="F92" s="610">
        <f t="shared" si="25"/>
        <v>1985.4545454545455</v>
      </c>
      <c r="G92" s="219">
        <f>IF(C92=0,"",(D92+E92+F92)/C92)</f>
        <v>0.82424242424242422</v>
      </c>
    </row>
    <row r="93" spans="2:7">
      <c r="B93" s="217" t="s">
        <v>204</v>
      </c>
      <c r="C93" s="199">
        <f>C64</f>
        <v>100</v>
      </c>
      <c r="D93" s="611">
        <f t="shared" ref="D93:E93" si="26">D128/$C128*$C93</f>
        <v>50</v>
      </c>
      <c r="E93" s="611">
        <f t="shared" si="26"/>
        <v>50</v>
      </c>
      <c r="F93" s="611">
        <f>IF(C93=0,0,F128/$C128*$C93)</f>
        <v>0</v>
      </c>
      <c r="G93" s="201">
        <f>IF(C93=0,"",(D93+E93+F93)/C93)</f>
        <v>1</v>
      </c>
    </row>
    <row r="94" spans="2:7">
      <c r="B94" s="305" t="s">
        <v>421</v>
      </c>
      <c r="C94" s="192">
        <f>C89</f>
        <v>17700</v>
      </c>
      <c r="D94" s="608">
        <f t="shared" ref="D94:F94" si="27">D89</f>
        <v>5456.916996047431</v>
      </c>
      <c r="E94" s="608">
        <f t="shared" si="27"/>
        <v>6646.245059288537</v>
      </c>
      <c r="F94" s="608">
        <f t="shared" si="27"/>
        <v>2798.418972332016</v>
      </c>
      <c r="G94" s="282">
        <f t="shared" ref="G94" si="28">G89</f>
        <v>0.84189723320158105</v>
      </c>
    </row>
    <row r="96" spans="2:7">
      <c r="B96" s="191" t="s">
        <v>1659</v>
      </c>
    </row>
    <row r="98" spans="2:7">
      <c r="B98" s="1239" t="s">
        <v>257</v>
      </c>
      <c r="C98" s="1239"/>
      <c r="D98" s="1239"/>
      <c r="E98" s="1239"/>
      <c r="F98" s="1239"/>
      <c r="G98" s="1239"/>
    </row>
    <row r="99" spans="2:7" ht="38.25" customHeight="1">
      <c r="B99" s="281"/>
      <c r="C99" s="193" t="s">
        <v>198</v>
      </c>
      <c r="D99" s="197" t="s">
        <v>246</v>
      </c>
      <c r="E99" s="197" t="s">
        <v>247</v>
      </c>
      <c r="F99" s="197" t="s">
        <v>248</v>
      </c>
      <c r="G99" s="197" t="s">
        <v>249</v>
      </c>
    </row>
    <row r="100" spans="2:7">
      <c r="B100" s="194" t="s">
        <v>250</v>
      </c>
      <c r="C100" s="192">
        <f>都道府県第48表!L95</f>
        <v>187900</v>
      </c>
      <c r="D100" s="192">
        <f>都道府県第48表!L96</f>
        <v>16500</v>
      </c>
      <c r="E100" s="192">
        <f>都道府県第48表!L97</f>
        <v>38200</v>
      </c>
      <c r="F100" s="192">
        <f>都道府県第48表!L98</f>
        <v>48400</v>
      </c>
      <c r="G100" s="282">
        <f>(D100+E100)/C100</f>
        <v>0.29111229377328368</v>
      </c>
    </row>
    <row r="101" spans="2:7">
      <c r="B101" s="202" t="s">
        <v>81</v>
      </c>
      <c r="C101" s="212">
        <f>都道府県第48表!M95</f>
        <v>33200</v>
      </c>
      <c r="D101" s="212">
        <f>都道府県第48表!M96</f>
        <v>8700</v>
      </c>
      <c r="E101" s="212">
        <f>都道府県第48表!M97</f>
        <v>12500</v>
      </c>
      <c r="F101" s="212">
        <f>都道府県第48表!M98</f>
        <v>6400</v>
      </c>
      <c r="G101" s="221">
        <f t="shared" ref="G101:G107" si="29">(D101+E101)/C101</f>
        <v>0.63855421686746983</v>
      </c>
    </row>
    <row r="102" spans="2:7">
      <c r="B102" s="213" t="s">
        <v>251</v>
      </c>
      <c r="C102" s="214">
        <f>都道府県第48表!N95</f>
        <v>11400</v>
      </c>
      <c r="D102" s="214">
        <f>都道府県第48表!N96</f>
        <v>4100</v>
      </c>
      <c r="E102" s="214">
        <f>都道府県第48表!N97</f>
        <v>4100</v>
      </c>
      <c r="F102" s="214">
        <f>都道府県第48表!N98</f>
        <v>1800</v>
      </c>
      <c r="G102" s="219">
        <f t="shared" si="29"/>
        <v>0.7192982456140351</v>
      </c>
    </row>
    <row r="103" spans="2:7">
      <c r="B103" s="283" t="s">
        <v>252</v>
      </c>
      <c r="C103" s="214">
        <f>IF(都道府県第48表!O95="-",0,都道府県第48表!O95)</f>
        <v>100</v>
      </c>
      <c r="D103" s="214">
        <f>IF(都道府県第48表!O96="-",0,都道府県第48表!O96)</f>
        <v>0</v>
      </c>
      <c r="E103" s="214">
        <f>IF(都道府県第48表!O97="-",0,都道府県第48表!O97)</f>
        <v>0</v>
      </c>
      <c r="F103" s="214">
        <f>IF(都道府県第48表!O98="-",0,都道府県第48表!O98)</f>
        <v>0</v>
      </c>
      <c r="G103" s="219">
        <f t="shared" si="29"/>
        <v>0</v>
      </c>
    </row>
    <row r="104" spans="2:7">
      <c r="B104" s="213" t="s">
        <v>253</v>
      </c>
      <c r="C104" s="214">
        <f>都道府県第48表!P95</f>
        <v>13800</v>
      </c>
      <c r="D104" s="214">
        <f>都道府県第48表!P96</f>
        <v>2800</v>
      </c>
      <c r="E104" s="214">
        <f>都道府県第48表!P97</f>
        <v>5400</v>
      </c>
      <c r="F104" s="214">
        <f>都道府県第48表!P98</f>
        <v>3100</v>
      </c>
      <c r="G104" s="219">
        <f t="shared" si="29"/>
        <v>0.59420289855072461</v>
      </c>
    </row>
    <row r="105" spans="2:7">
      <c r="B105" s="213" t="s">
        <v>254</v>
      </c>
      <c r="C105" s="214">
        <f>都道府県第48表!Q95</f>
        <v>7600</v>
      </c>
      <c r="D105" s="214">
        <f>都道府県第48表!Q96</f>
        <v>1600</v>
      </c>
      <c r="E105" s="214">
        <f>都道府県第48表!Q97</f>
        <v>3100</v>
      </c>
      <c r="F105" s="214">
        <f>都道府県第48表!Q98</f>
        <v>1400</v>
      </c>
      <c r="G105" s="219">
        <f t="shared" si="29"/>
        <v>0.61842105263157898</v>
      </c>
    </row>
    <row r="106" spans="2:7">
      <c r="B106" s="203" t="s">
        <v>255</v>
      </c>
      <c r="C106" s="199">
        <f>IF(都道府県第48表!R95="-",0,都道府県第48表!R95)</f>
        <v>300</v>
      </c>
      <c r="D106" s="199">
        <f>IF(都道府県第48表!R96="-",0,都道府県第48表!R96)</f>
        <v>100</v>
      </c>
      <c r="E106" s="199">
        <f>IF(都道府県第48表!R97="-",0,都道府県第48表!R97)</f>
        <v>100</v>
      </c>
      <c r="F106" s="199">
        <f>IF(都道府県第48表!R98="-",0,都道府県第48表!R98)</f>
        <v>0</v>
      </c>
      <c r="G106" s="201">
        <f t="shared" si="29"/>
        <v>0.66666666666666663</v>
      </c>
    </row>
    <row r="107" spans="2:7">
      <c r="B107" s="194" t="s">
        <v>256</v>
      </c>
      <c r="C107" s="192">
        <f>C100+C101</f>
        <v>221100</v>
      </c>
      <c r="D107" s="192">
        <f t="shared" ref="D107:F107" si="30">D100+D101</f>
        <v>25200</v>
      </c>
      <c r="E107" s="192">
        <f t="shared" si="30"/>
        <v>50700</v>
      </c>
      <c r="F107" s="192">
        <f t="shared" si="30"/>
        <v>54800</v>
      </c>
      <c r="G107" s="282">
        <f t="shared" si="29"/>
        <v>0.34328358208955223</v>
      </c>
    </row>
    <row r="110" spans="2:7">
      <c r="B110" s="192"/>
      <c r="C110" s="1245" t="s">
        <v>426</v>
      </c>
      <c r="D110" s="1245"/>
      <c r="E110" s="192" t="s">
        <v>427</v>
      </c>
      <c r="F110" s="192"/>
      <c r="G110" s="192"/>
    </row>
    <row r="111" spans="2:7">
      <c r="B111" s="192"/>
      <c r="C111" s="310" t="s">
        <v>428</v>
      </c>
      <c r="D111" s="310" t="s">
        <v>429</v>
      </c>
      <c r="E111" s="310" t="s">
        <v>430</v>
      </c>
      <c r="F111" s="310" t="s">
        <v>431</v>
      </c>
      <c r="G111" s="310" t="s">
        <v>432</v>
      </c>
    </row>
    <row r="112" spans="2:7">
      <c r="B112" s="194" t="s">
        <v>423</v>
      </c>
      <c r="C112" s="282">
        <f>C58/C100</f>
        <v>0.23842469398616284</v>
      </c>
      <c r="D112" s="282">
        <f>C80/C100</f>
        <v>0.32144757849920169</v>
      </c>
      <c r="E112" s="282">
        <f>1-D112-C112</f>
        <v>0.44012772751463547</v>
      </c>
      <c r="F112" s="192">
        <f>C100-C80-C58</f>
        <v>82700</v>
      </c>
      <c r="G112" s="403" t="s">
        <v>531</v>
      </c>
    </row>
    <row r="113" spans="2:7">
      <c r="B113" s="202" t="s">
        <v>81</v>
      </c>
      <c r="C113" s="221">
        <f>C59/C101</f>
        <v>0.5331325301204819</v>
      </c>
      <c r="D113" s="221">
        <f>C81/C101</f>
        <v>0.23795180722891565</v>
      </c>
      <c r="E113" s="221">
        <f t="shared" ref="E113:E117" si="31">1-D113-C113</f>
        <v>0.22891566265060248</v>
      </c>
      <c r="F113" s="212">
        <f>C101-C81-C59</f>
        <v>7600</v>
      </c>
      <c r="G113" s="1246" t="s">
        <v>532</v>
      </c>
    </row>
    <row r="114" spans="2:7">
      <c r="B114" s="213" t="s">
        <v>251</v>
      </c>
      <c r="C114" s="219">
        <f>C60/C102</f>
        <v>0.50877192982456143</v>
      </c>
      <c r="D114" s="219">
        <f>C82/C102</f>
        <v>0.26315789473684209</v>
      </c>
      <c r="E114" s="219">
        <f t="shared" si="31"/>
        <v>0.22807017543859653</v>
      </c>
      <c r="F114" s="214">
        <f>C102-C82-C60</f>
        <v>2600</v>
      </c>
      <c r="G114" s="1246"/>
    </row>
    <row r="115" spans="2:7">
      <c r="B115" s="283" t="s">
        <v>252</v>
      </c>
      <c r="C115" s="219">
        <f>C61/C103</f>
        <v>0</v>
      </c>
      <c r="D115" s="219">
        <f>C83/C103</f>
        <v>0</v>
      </c>
      <c r="E115" s="219">
        <f t="shared" si="31"/>
        <v>1</v>
      </c>
      <c r="F115" s="214">
        <f>C103-C83-C61</f>
        <v>100</v>
      </c>
      <c r="G115" s="1246"/>
    </row>
    <row r="116" spans="2:7">
      <c r="B116" s="213" t="s">
        <v>424</v>
      </c>
      <c r="C116" s="219">
        <f>(C62+C63)/(C104+C105)</f>
        <v>0.54672897196261683</v>
      </c>
      <c r="D116" s="219">
        <f>C84/(C104+C105)</f>
        <v>0.22897196261682243</v>
      </c>
      <c r="E116" s="219">
        <f t="shared" si="31"/>
        <v>0.22429906542056077</v>
      </c>
      <c r="F116" s="214">
        <f>(C104+C105)-C84-C62-C63</f>
        <v>4800</v>
      </c>
      <c r="G116" s="1246"/>
    </row>
    <row r="117" spans="2:7">
      <c r="B117" s="203" t="s">
        <v>425</v>
      </c>
      <c r="C117" s="201">
        <f>C64/C106</f>
        <v>0.33333333333333331</v>
      </c>
      <c r="D117" s="201">
        <f>C85/C106</f>
        <v>0.33333333333333331</v>
      </c>
      <c r="E117" s="201">
        <f t="shared" si="31"/>
        <v>0.33333333333333343</v>
      </c>
      <c r="F117" s="199">
        <f>C106-C85-C64</f>
        <v>100</v>
      </c>
      <c r="G117" s="1246"/>
    </row>
    <row r="119" spans="2:7">
      <c r="B119" s="195" t="s">
        <v>533</v>
      </c>
    </row>
    <row r="121" spans="2:7">
      <c r="B121" s="1239" t="s">
        <v>535</v>
      </c>
      <c r="C121" s="1239"/>
      <c r="D121" s="1239"/>
      <c r="E121" s="1239"/>
      <c r="F121" s="1239"/>
      <c r="G121" s="1239"/>
    </row>
    <row r="122" spans="2:7" ht="31.5">
      <c r="B122" s="192"/>
      <c r="C122" s="193" t="s">
        <v>198</v>
      </c>
      <c r="D122" s="197" t="s">
        <v>246</v>
      </c>
      <c r="E122" s="197" t="s">
        <v>247</v>
      </c>
      <c r="F122" s="197" t="s">
        <v>248</v>
      </c>
      <c r="G122" s="197" t="s">
        <v>249</v>
      </c>
    </row>
    <row r="123" spans="2:7">
      <c r="B123" s="194" t="s">
        <v>423</v>
      </c>
      <c r="C123" s="192">
        <f>C100-C80</f>
        <v>127500</v>
      </c>
      <c r="D123" s="192">
        <f t="shared" ref="D123:F123" si="32">D100-D80</f>
        <v>13700</v>
      </c>
      <c r="E123" s="192">
        <f t="shared" si="32"/>
        <v>27300</v>
      </c>
      <c r="F123" s="192">
        <f t="shared" si="32"/>
        <v>26800</v>
      </c>
      <c r="G123" s="282">
        <f>(D123+E123)/C123</f>
        <v>0.32156862745098042</v>
      </c>
    </row>
    <row r="124" spans="2:7">
      <c r="B124" s="202" t="s">
        <v>81</v>
      </c>
      <c r="C124" s="212">
        <f>C101-C81</f>
        <v>25300</v>
      </c>
      <c r="D124" s="212">
        <f t="shared" ref="D124:F126" si="33">D101-D81</f>
        <v>7800</v>
      </c>
      <c r="E124" s="212">
        <f t="shared" si="33"/>
        <v>9500</v>
      </c>
      <c r="F124" s="212">
        <f t="shared" si="33"/>
        <v>4000</v>
      </c>
      <c r="G124" s="221">
        <f t="shared" ref="G124:G128" si="34">(D124+E124)/C124</f>
        <v>0.6837944664031621</v>
      </c>
    </row>
    <row r="125" spans="2:7">
      <c r="B125" s="213" t="s">
        <v>251</v>
      </c>
      <c r="C125" s="214">
        <f>C102-C82</f>
        <v>8400</v>
      </c>
      <c r="D125" s="214">
        <f t="shared" si="33"/>
        <v>3600</v>
      </c>
      <c r="E125" s="214">
        <f t="shared" si="33"/>
        <v>2900</v>
      </c>
      <c r="F125" s="214">
        <f t="shared" si="33"/>
        <v>1000</v>
      </c>
      <c r="G125" s="219">
        <f t="shared" si="34"/>
        <v>0.77380952380952384</v>
      </c>
    </row>
    <row r="126" spans="2:7">
      <c r="B126" s="283" t="s">
        <v>252</v>
      </c>
      <c r="C126" s="214">
        <f>C103-C83</f>
        <v>100</v>
      </c>
      <c r="D126" s="214">
        <f t="shared" si="33"/>
        <v>0</v>
      </c>
      <c r="E126" s="214">
        <f t="shared" si="33"/>
        <v>0</v>
      </c>
      <c r="F126" s="214">
        <f t="shared" si="33"/>
        <v>0</v>
      </c>
      <c r="G126" s="219">
        <f t="shared" si="34"/>
        <v>0</v>
      </c>
    </row>
    <row r="127" spans="2:7">
      <c r="B127" s="213" t="s">
        <v>534</v>
      </c>
      <c r="C127" s="214">
        <f>(C104+C105)-C84</f>
        <v>16500</v>
      </c>
      <c r="D127" s="214">
        <f t="shared" ref="D127:F127" si="35">(D104+D105)-D84</f>
        <v>4100</v>
      </c>
      <c r="E127" s="214">
        <f t="shared" si="35"/>
        <v>6700</v>
      </c>
      <c r="F127" s="214">
        <f t="shared" si="35"/>
        <v>2800</v>
      </c>
      <c r="G127" s="219">
        <f t="shared" si="34"/>
        <v>0.65454545454545454</v>
      </c>
    </row>
    <row r="128" spans="2:7">
      <c r="B128" s="203" t="s">
        <v>425</v>
      </c>
      <c r="C128" s="199">
        <f>C106-C85</f>
        <v>200</v>
      </c>
      <c r="D128" s="199">
        <f t="shared" ref="D128:F128" si="36">D106-D85</f>
        <v>100</v>
      </c>
      <c r="E128" s="199">
        <f t="shared" si="36"/>
        <v>100</v>
      </c>
      <c r="F128" s="199">
        <f t="shared" si="36"/>
        <v>0</v>
      </c>
      <c r="G128" s="201">
        <f t="shared" si="34"/>
        <v>1</v>
      </c>
    </row>
    <row r="131" spans="2:7">
      <c r="B131" s="191" t="s">
        <v>1660</v>
      </c>
    </row>
    <row r="133" spans="2:7">
      <c r="B133" s="192" t="s">
        <v>1658</v>
      </c>
      <c r="C133" s="192">
        <f>C58</f>
        <v>44800</v>
      </c>
      <c r="D133" s="1237" t="s">
        <v>1666</v>
      </c>
    </row>
    <row r="134" spans="2:7">
      <c r="B134" s="192" t="s">
        <v>1656</v>
      </c>
      <c r="C134" s="192">
        <f>都道府県第42表!K35</f>
        <v>72700</v>
      </c>
      <c r="D134" s="1238"/>
    </row>
    <row r="135" spans="2:7">
      <c r="B135" s="192" t="s">
        <v>1657</v>
      </c>
      <c r="C135" s="282">
        <f>C133/C134</f>
        <v>0.6162310866574966</v>
      </c>
      <c r="D135" s="1238"/>
    </row>
    <row r="137" spans="2:7">
      <c r="B137" s="1239" t="s">
        <v>1661</v>
      </c>
      <c r="C137" s="1239"/>
      <c r="D137" s="1239"/>
      <c r="E137" s="1239"/>
      <c r="F137" s="1239"/>
      <c r="G137" s="1240"/>
    </row>
    <row r="138" spans="2:7" ht="31.5">
      <c r="B138" s="192" t="s">
        <v>1662</v>
      </c>
      <c r="C138" s="193" t="s">
        <v>198</v>
      </c>
      <c r="D138" s="197" t="s">
        <v>246</v>
      </c>
      <c r="E138" s="197" t="s">
        <v>247</v>
      </c>
      <c r="F138" s="197" t="s">
        <v>248</v>
      </c>
      <c r="G138" s="197" t="s">
        <v>1667</v>
      </c>
    </row>
    <row r="139" spans="2:7">
      <c r="B139" s="192" t="s">
        <v>1663</v>
      </c>
      <c r="C139" s="192">
        <f>都道府県第42表!K35</f>
        <v>72700</v>
      </c>
      <c r="D139" s="192">
        <f>都道府県第42表!L35</f>
        <v>14700</v>
      </c>
      <c r="E139" s="192">
        <f>都道府県第42表!M35</f>
        <v>22800</v>
      </c>
      <c r="F139" s="192">
        <f>都道府県第42表!N35</f>
        <v>15800</v>
      </c>
      <c r="G139" s="192">
        <f>SUM(D139:F139)</f>
        <v>53300</v>
      </c>
    </row>
    <row r="140" spans="2:7">
      <c r="B140" s="1040" t="s">
        <v>1664</v>
      </c>
      <c r="C140" s="192"/>
      <c r="D140" s="621">
        <f>D139/$G139</f>
        <v>0.27579737335834897</v>
      </c>
      <c r="E140" s="621">
        <f t="shared" ref="E140:G140" si="37">E139/$G139</f>
        <v>0.42776735459662291</v>
      </c>
      <c r="F140" s="621">
        <f t="shared" si="37"/>
        <v>0.29643527204502812</v>
      </c>
      <c r="G140" s="282">
        <f t="shared" si="37"/>
        <v>1</v>
      </c>
    </row>
  </sheetData>
  <sheetProtection algorithmName="SHA-512" hashValue="cykbFJv6MSQ8Twi01iDc4mV6oAEb/tJcoVzBoAqSsDHSQd4dVZqj2I5GllfNC5mADGewsfmxihR01vrfTz4bxA==" saltValue="laZbVEKCYHgvB3n3KI/lWQ==" spinCount="100000" sheet="1" objects="1" scenarios="1"/>
  <mergeCells count="9">
    <mergeCell ref="D133:D135"/>
    <mergeCell ref="B137:G137"/>
    <mergeCell ref="B12:E12"/>
    <mergeCell ref="B121:G121"/>
    <mergeCell ref="B98:G98"/>
    <mergeCell ref="B69:G69"/>
    <mergeCell ref="C110:D110"/>
    <mergeCell ref="B56:D56"/>
    <mergeCell ref="G113:G117"/>
  </mergeCells>
  <phoneticPr fontId="4"/>
  <pageMargins left="0.31496062992125984" right="0.31496062992125984" top="0.35433070866141736" bottom="0.35433070866141736" header="0.31496062992125984" footer="0.31496062992125984"/>
  <pageSetup paperSize="9" scale="65" orientation="portrait" r:id="rId1"/>
  <ignoredErrors>
    <ignoredError sqref="E14 E15:E18" formulaRange="1"/>
    <ignoredError sqref="E45"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43"/>
  <sheetViews>
    <sheetView topLeftCell="A13" workbookViewId="0">
      <pane xSplit="5" ySplit="3" topLeftCell="F19" activePane="bottomRight" state="frozen"/>
      <selection activeCell="A13" sqref="A13"/>
      <selection pane="topRight" activeCell="F13" sqref="F13"/>
      <selection pane="bottomLeft" activeCell="A16" sqref="A16"/>
      <selection pane="bottomRight" activeCell="A13" sqref="A13"/>
    </sheetView>
  </sheetViews>
  <sheetFormatPr defaultRowHeight="18.75"/>
  <sheetData>
    <row r="1" spans="1:133">
      <c r="A1">
        <v>1</v>
      </c>
      <c r="B1" t="s">
        <v>85</v>
      </c>
    </row>
    <row r="2" spans="1:133">
      <c r="A2">
        <v>2</v>
      </c>
      <c r="F2" t="s">
        <v>86</v>
      </c>
    </row>
    <row r="3" spans="1:133">
      <c r="A3">
        <v>3</v>
      </c>
      <c r="F3" t="s">
        <v>87</v>
      </c>
    </row>
    <row r="4" spans="1:133">
      <c r="A4">
        <v>4</v>
      </c>
    </row>
    <row r="5" spans="1:133">
      <c r="A5">
        <v>5</v>
      </c>
      <c r="F5" t="s">
        <v>88</v>
      </c>
      <c r="G5" t="s">
        <v>89</v>
      </c>
    </row>
    <row r="6" spans="1:133">
      <c r="A6">
        <v>6</v>
      </c>
      <c r="G6" t="s">
        <v>90</v>
      </c>
    </row>
    <row r="7" spans="1:133">
      <c r="A7">
        <v>7</v>
      </c>
      <c r="F7" t="s">
        <v>91</v>
      </c>
      <c r="G7" t="s">
        <v>91</v>
      </c>
      <c r="H7" t="s">
        <v>91</v>
      </c>
      <c r="I7" t="s">
        <v>91</v>
      </c>
      <c r="J7" t="s">
        <v>91</v>
      </c>
      <c r="K7" t="s">
        <v>91</v>
      </c>
      <c r="L7" t="s">
        <v>91</v>
      </c>
      <c r="M7" t="s">
        <v>91</v>
      </c>
      <c r="N7" t="s">
        <v>91</v>
      </c>
      <c r="O7" t="s">
        <v>91</v>
      </c>
      <c r="P7" t="s">
        <v>91</v>
      </c>
      <c r="Q7" t="s">
        <v>91</v>
      </c>
      <c r="R7" t="s">
        <v>91</v>
      </c>
      <c r="S7" t="s">
        <v>91</v>
      </c>
      <c r="T7" t="s">
        <v>91</v>
      </c>
      <c r="U7" t="s">
        <v>91</v>
      </c>
      <c r="V7" t="s">
        <v>92</v>
      </c>
      <c r="W7" t="s">
        <v>92</v>
      </c>
      <c r="X7" t="s">
        <v>92</v>
      </c>
      <c r="Y7" t="s">
        <v>92</v>
      </c>
      <c r="Z7" t="s">
        <v>92</v>
      </c>
      <c r="AA7" t="s">
        <v>92</v>
      </c>
      <c r="AB7" t="s">
        <v>92</v>
      </c>
      <c r="AC7" t="s">
        <v>92</v>
      </c>
      <c r="AD7" t="s">
        <v>92</v>
      </c>
      <c r="AE7" t="s">
        <v>92</v>
      </c>
      <c r="AF7" t="s">
        <v>92</v>
      </c>
      <c r="AG7" t="s">
        <v>92</v>
      </c>
      <c r="AH7" t="s">
        <v>92</v>
      </c>
      <c r="AI7" t="s">
        <v>92</v>
      </c>
      <c r="AJ7" t="s">
        <v>92</v>
      </c>
      <c r="AK7" t="s">
        <v>92</v>
      </c>
      <c r="AL7" t="s">
        <v>93</v>
      </c>
      <c r="AM7" t="s">
        <v>93</v>
      </c>
      <c r="AN7" t="s">
        <v>93</v>
      </c>
      <c r="AO7" t="s">
        <v>93</v>
      </c>
      <c r="AP7" t="s">
        <v>93</v>
      </c>
      <c r="AQ7" t="s">
        <v>93</v>
      </c>
      <c r="AR7" t="s">
        <v>93</v>
      </c>
      <c r="AS7" t="s">
        <v>93</v>
      </c>
      <c r="AT7" t="s">
        <v>93</v>
      </c>
      <c r="AU7" t="s">
        <v>93</v>
      </c>
      <c r="AV7" t="s">
        <v>93</v>
      </c>
      <c r="AW7" t="s">
        <v>93</v>
      </c>
      <c r="AX7" t="s">
        <v>93</v>
      </c>
      <c r="AY7" t="s">
        <v>93</v>
      </c>
      <c r="AZ7" t="s">
        <v>93</v>
      </c>
      <c r="BA7" t="s">
        <v>93</v>
      </c>
      <c r="BB7" t="s">
        <v>94</v>
      </c>
      <c r="BC7" t="s">
        <v>94</v>
      </c>
      <c r="BD7" t="s">
        <v>94</v>
      </c>
      <c r="BE7" t="s">
        <v>94</v>
      </c>
      <c r="BF7" t="s">
        <v>94</v>
      </c>
      <c r="BG7" t="s">
        <v>94</v>
      </c>
      <c r="BH7" t="s">
        <v>94</v>
      </c>
      <c r="BI7" t="s">
        <v>94</v>
      </c>
      <c r="BJ7" t="s">
        <v>94</v>
      </c>
      <c r="BK7" t="s">
        <v>94</v>
      </c>
      <c r="BL7" t="s">
        <v>94</v>
      </c>
      <c r="BM7" t="s">
        <v>94</v>
      </c>
      <c r="BN7" t="s">
        <v>94</v>
      </c>
      <c r="BO7" t="s">
        <v>94</v>
      </c>
      <c r="BP7" t="s">
        <v>94</v>
      </c>
      <c r="BQ7" t="s">
        <v>94</v>
      </c>
      <c r="BR7" t="s">
        <v>95</v>
      </c>
      <c r="BS7" t="s">
        <v>95</v>
      </c>
      <c r="BT7" t="s">
        <v>95</v>
      </c>
      <c r="BU7" t="s">
        <v>95</v>
      </c>
      <c r="BV7" t="s">
        <v>95</v>
      </c>
      <c r="BW7" t="s">
        <v>95</v>
      </c>
      <c r="BX7" t="s">
        <v>95</v>
      </c>
      <c r="BY7" t="s">
        <v>95</v>
      </c>
      <c r="BZ7" t="s">
        <v>95</v>
      </c>
      <c r="CA7" t="s">
        <v>95</v>
      </c>
      <c r="CB7" t="s">
        <v>95</v>
      </c>
      <c r="CC7" t="s">
        <v>95</v>
      </c>
      <c r="CD7" t="s">
        <v>95</v>
      </c>
      <c r="CE7" t="s">
        <v>95</v>
      </c>
      <c r="CF7" t="s">
        <v>95</v>
      </c>
      <c r="CG7" t="s">
        <v>95</v>
      </c>
      <c r="CH7" t="s">
        <v>96</v>
      </c>
      <c r="CI7" t="s">
        <v>96</v>
      </c>
      <c r="CJ7" t="s">
        <v>96</v>
      </c>
      <c r="CK7" t="s">
        <v>96</v>
      </c>
      <c r="CL7" t="s">
        <v>96</v>
      </c>
      <c r="CM7" t="s">
        <v>96</v>
      </c>
      <c r="CN7" t="s">
        <v>96</v>
      </c>
      <c r="CO7" t="s">
        <v>96</v>
      </c>
      <c r="CP7" t="s">
        <v>96</v>
      </c>
      <c r="CQ7" t="s">
        <v>96</v>
      </c>
      <c r="CR7" t="s">
        <v>96</v>
      </c>
      <c r="CS7" t="s">
        <v>96</v>
      </c>
      <c r="CT7" t="s">
        <v>96</v>
      </c>
      <c r="CU7" t="s">
        <v>96</v>
      </c>
      <c r="CV7" t="s">
        <v>96</v>
      </c>
      <c r="CW7" t="s">
        <v>96</v>
      </c>
      <c r="CX7" t="s">
        <v>97</v>
      </c>
      <c r="CY7" t="s">
        <v>97</v>
      </c>
      <c r="CZ7" t="s">
        <v>97</v>
      </c>
      <c r="DA7" t="s">
        <v>97</v>
      </c>
      <c r="DB7" t="s">
        <v>97</v>
      </c>
      <c r="DC7" t="s">
        <v>97</v>
      </c>
      <c r="DD7" t="s">
        <v>97</v>
      </c>
      <c r="DE7" t="s">
        <v>97</v>
      </c>
      <c r="DF7" t="s">
        <v>97</v>
      </c>
      <c r="DG7" t="s">
        <v>97</v>
      </c>
      <c r="DH7" t="s">
        <v>97</v>
      </c>
      <c r="DI7" t="s">
        <v>97</v>
      </c>
      <c r="DJ7" t="s">
        <v>97</v>
      </c>
      <c r="DK7" t="s">
        <v>97</v>
      </c>
      <c r="DL7" t="s">
        <v>97</v>
      </c>
      <c r="DM7" t="s">
        <v>97</v>
      </c>
      <c r="DN7" t="s">
        <v>98</v>
      </c>
      <c r="DO7" t="s">
        <v>98</v>
      </c>
      <c r="DP7" t="s">
        <v>98</v>
      </c>
      <c r="DQ7" t="s">
        <v>98</v>
      </c>
      <c r="DR7" t="s">
        <v>98</v>
      </c>
      <c r="DS7" t="s">
        <v>98</v>
      </c>
      <c r="DT7" t="s">
        <v>98</v>
      </c>
      <c r="DU7" t="s">
        <v>98</v>
      </c>
      <c r="DV7" t="s">
        <v>98</v>
      </c>
      <c r="DW7" t="s">
        <v>98</v>
      </c>
      <c r="DX7" t="s">
        <v>98</v>
      </c>
      <c r="DY7" t="s">
        <v>98</v>
      </c>
      <c r="DZ7" t="s">
        <v>98</v>
      </c>
      <c r="EA7" t="s">
        <v>98</v>
      </c>
      <c r="EB7" t="s">
        <v>98</v>
      </c>
      <c r="EC7" t="s">
        <v>98</v>
      </c>
    </row>
    <row r="8" spans="1:133">
      <c r="A8">
        <v>8</v>
      </c>
      <c r="F8">
        <v>0</v>
      </c>
      <c r="G8">
        <v>0</v>
      </c>
      <c r="H8">
        <v>0</v>
      </c>
      <c r="I8">
        <v>0</v>
      </c>
      <c r="J8">
        <v>0</v>
      </c>
      <c r="K8">
        <v>0</v>
      </c>
      <c r="L8">
        <v>0</v>
      </c>
      <c r="M8">
        <v>0</v>
      </c>
      <c r="N8">
        <v>0</v>
      </c>
      <c r="O8">
        <v>0</v>
      </c>
      <c r="P8">
        <v>0</v>
      </c>
      <c r="Q8">
        <v>0</v>
      </c>
      <c r="R8">
        <v>0</v>
      </c>
      <c r="S8">
        <v>0</v>
      </c>
      <c r="T8">
        <v>0</v>
      </c>
      <c r="U8">
        <v>0</v>
      </c>
      <c r="V8">
        <v>1</v>
      </c>
      <c r="W8">
        <v>1</v>
      </c>
      <c r="X8">
        <v>1</v>
      </c>
      <c r="Y8">
        <v>1</v>
      </c>
      <c r="Z8">
        <v>1</v>
      </c>
      <c r="AA8">
        <v>1</v>
      </c>
      <c r="AB8">
        <v>1</v>
      </c>
      <c r="AC8">
        <v>1</v>
      </c>
      <c r="AD8">
        <v>1</v>
      </c>
      <c r="AE8">
        <v>1</v>
      </c>
      <c r="AF8">
        <v>1</v>
      </c>
      <c r="AG8">
        <v>1</v>
      </c>
      <c r="AH8">
        <v>1</v>
      </c>
      <c r="AI8">
        <v>1</v>
      </c>
      <c r="AJ8">
        <v>1</v>
      </c>
      <c r="AK8">
        <v>1</v>
      </c>
      <c r="AL8">
        <v>2</v>
      </c>
      <c r="AM8">
        <v>2</v>
      </c>
      <c r="AN8">
        <v>2</v>
      </c>
      <c r="AO8">
        <v>2</v>
      </c>
      <c r="AP8">
        <v>2</v>
      </c>
      <c r="AQ8">
        <v>2</v>
      </c>
      <c r="AR8">
        <v>2</v>
      </c>
      <c r="AS8">
        <v>2</v>
      </c>
      <c r="AT8">
        <v>2</v>
      </c>
      <c r="AU8">
        <v>2</v>
      </c>
      <c r="AV8">
        <v>2</v>
      </c>
      <c r="AW8">
        <v>2</v>
      </c>
      <c r="AX8">
        <v>2</v>
      </c>
      <c r="AY8">
        <v>2</v>
      </c>
      <c r="AZ8">
        <v>2</v>
      </c>
      <c r="BA8">
        <v>2</v>
      </c>
      <c r="BB8">
        <v>3</v>
      </c>
      <c r="BC8">
        <v>3</v>
      </c>
      <c r="BD8">
        <v>3</v>
      </c>
      <c r="BE8">
        <v>3</v>
      </c>
      <c r="BF8">
        <v>3</v>
      </c>
      <c r="BG8">
        <v>3</v>
      </c>
      <c r="BH8">
        <v>3</v>
      </c>
      <c r="BI8">
        <v>3</v>
      </c>
      <c r="BJ8">
        <v>3</v>
      </c>
      <c r="BK8">
        <v>3</v>
      </c>
      <c r="BL8">
        <v>3</v>
      </c>
      <c r="BM8">
        <v>3</v>
      </c>
      <c r="BN8">
        <v>3</v>
      </c>
      <c r="BO8">
        <v>3</v>
      </c>
      <c r="BP8">
        <v>3</v>
      </c>
      <c r="BQ8">
        <v>3</v>
      </c>
      <c r="BR8">
        <v>3</v>
      </c>
      <c r="BS8">
        <v>3</v>
      </c>
      <c r="BT8">
        <v>3</v>
      </c>
      <c r="BU8">
        <v>3</v>
      </c>
      <c r="BV8">
        <v>3</v>
      </c>
      <c r="BW8">
        <v>3</v>
      </c>
      <c r="BX8">
        <v>3</v>
      </c>
      <c r="BY8">
        <v>3</v>
      </c>
      <c r="BZ8">
        <v>3</v>
      </c>
      <c r="CA8">
        <v>3</v>
      </c>
      <c r="CB8">
        <v>3</v>
      </c>
      <c r="CC8">
        <v>3</v>
      </c>
      <c r="CD8">
        <v>3</v>
      </c>
      <c r="CE8">
        <v>3</v>
      </c>
      <c r="CF8">
        <v>3</v>
      </c>
      <c r="CG8">
        <v>3</v>
      </c>
      <c r="CH8">
        <v>3</v>
      </c>
      <c r="CI8">
        <v>3</v>
      </c>
      <c r="CJ8">
        <v>3</v>
      </c>
      <c r="CK8">
        <v>3</v>
      </c>
      <c r="CL8">
        <v>3</v>
      </c>
      <c r="CM8">
        <v>3</v>
      </c>
      <c r="CN8">
        <v>3</v>
      </c>
      <c r="CO8">
        <v>3</v>
      </c>
      <c r="CP8">
        <v>3</v>
      </c>
      <c r="CQ8">
        <v>3</v>
      </c>
      <c r="CR8">
        <v>3</v>
      </c>
      <c r="CS8">
        <v>3</v>
      </c>
      <c r="CT8">
        <v>3</v>
      </c>
      <c r="CU8">
        <v>3</v>
      </c>
      <c r="CV8">
        <v>3</v>
      </c>
      <c r="CW8">
        <v>3</v>
      </c>
      <c r="CX8">
        <v>3</v>
      </c>
      <c r="CY8">
        <v>3</v>
      </c>
      <c r="CZ8">
        <v>3</v>
      </c>
      <c r="DA8">
        <v>3</v>
      </c>
      <c r="DB8">
        <v>3</v>
      </c>
      <c r="DC8">
        <v>3</v>
      </c>
      <c r="DD8">
        <v>3</v>
      </c>
      <c r="DE8">
        <v>3</v>
      </c>
      <c r="DF8">
        <v>3</v>
      </c>
      <c r="DG8">
        <v>3</v>
      </c>
      <c r="DH8">
        <v>3</v>
      </c>
      <c r="DI8">
        <v>3</v>
      </c>
      <c r="DJ8">
        <v>3</v>
      </c>
      <c r="DK8">
        <v>3</v>
      </c>
      <c r="DL8">
        <v>3</v>
      </c>
      <c r="DM8">
        <v>3</v>
      </c>
      <c r="DN8">
        <v>2</v>
      </c>
      <c r="DO8">
        <v>2</v>
      </c>
      <c r="DP8">
        <v>2</v>
      </c>
      <c r="DQ8">
        <v>2</v>
      </c>
      <c r="DR8">
        <v>2</v>
      </c>
      <c r="DS8">
        <v>2</v>
      </c>
      <c r="DT8">
        <v>2</v>
      </c>
      <c r="DU8">
        <v>2</v>
      </c>
      <c r="DV8">
        <v>2</v>
      </c>
      <c r="DW8">
        <v>2</v>
      </c>
      <c r="DX8">
        <v>2</v>
      </c>
      <c r="DY8">
        <v>2</v>
      </c>
      <c r="DZ8">
        <v>2</v>
      </c>
      <c r="EA8">
        <v>2</v>
      </c>
      <c r="EB8">
        <v>2</v>
      </c>
      <c r="EC8">
        <v>2</v>
      </c>
    </row>
    <row r="9" spans="1:133">
      <c r="A9">
        <v>9</v>
      </c>
      <c r="F9" t="s">
        <v>99</v>
      </c>
      <c r="G9" t="s">
        <v>99</v>
      </c>
      <c r="H9" t="s">
        <v>99</v>
      </c>
      <c r="I9" t="s">
        <v>99</v>
      </c>
      <c r="J9" t="s">
        <v>99</v>
      </c>
      <c r="K9" t="s">
        <v>99</v>
      </c>
      <c r="L9" t="s">
        <v>99</v>
      </c>
      <c r="M9" t="s">
        <v>99</v>
      </c>
      <c r="N9" t="s">
        <v>100</v>
      </c>
      <c r="O9" t="s">
        <v>100</v>
      </c>
      <c r="P9" t="s">
        <v>100</v>
      </c>
      <c r="Q9" t="s">
        <v>100</v>
      </c>
      <c r="R9" t="s">
        <v>100</v>
      </c>
      <c r="S9" t="s">
        <v>100</v>
      </c>
      <c r="T9" t="s">
        <v>100</v>
      </c>
      <c r="U9" t="s">
        <v>100</v>
      </c>
      <c r="V9" t="s">
        <v>99</v>
      </c>
      <c r="W9" t="s">
        <v>99</v>
      </c>
      <c r="X9" t="s">
        <v>99</v>
      </c>
      <c r="Y9" t="s">
        <v>99</v>
      </c>
      <c r="Z9" t="s">
        <v>99</v>
      </c>
      <c r="AA9" t="s">
        <v>99</v>
      </c>
      <c r="AB9" t="s">
        <v>99</v>
      </c>
      <c r="AC9" t="s">
        <v>99</v>
      </c>
      <c r="AD9" t="s">
        <v>100</v>
      </c>
      <c r="AE9" t="s">
        <v>100</v>
      </c>
      <c r="AF9" t="s">
        <v>100</v>
      </c>
      <c r="AG9" t="s">
        <v>100</v>
      </c>
      <c r="AH9" t="s">
        <v>100</v>
      </c>
      <c r="AI9" t="s">
        <v>100</v>
      </c>
      <c r="AJ9" t="s">
        <v>100</v>
      </c>
      <c r="AK9" t="s">
        <v>100</v>
      </c>
      <c r="AL9" t="s">
        <v>99</v>
      </c>
      <c r="AM9" t="s">
        <v>99</v>
      </c>
      <c r="AN9" t="s">
        <v>99</v>
      </c>
      <c r="AO9" t="s">
        <v>99</v>
      </c>
      <c r="AP9" t="s">
        <v>99</v>
      </c>
      <c r="AQ9" t="s">
        <v>99</v>
      </c>
      <c r="AR9" t="s">
        <v>99</v>
      </c>
      <c r="AS9" t="s">
        <v>99</v>
      </c>
      <c r="AT9" t="s">
        <v>100</v>
      </c>
      <c r="AU9" t="s">
        <v>100</v>
      </c>
      <c r="AV9" t="s">
        <v>100</v>
      </c>
      <c r="AW9" t="s">
        <v>100</v>
      </c>
      <c r="AX9" t="s">
        <v>100</v>
      </c>
      <c r="AY9" t="s">
        <v>100</v>
      </c>
      <c r="AZ9" t="s">
        <v>100</v>
      </c>
      <c r="BA9" t="s">
        <v>100</v>
      </c>
      <c r="BB9" t="s">
        <v>99</v>
      </c>
      <c r="BC9" t="s">
        <v>99</v>
      </c>
      <c r="BD9" t="s">
        <v>99</v>
      </c>
      <c r="BE9" t="s">
        <v>99</v>
      </c>
      <c r="BF9" t="s">
        <v>99</v>
      </c>
      <c r="BG9" t="s">
        <v>99</v>
      </c>
      <c r="BH9" t="s">
        <v>99</v>
      </c>
      <c r="BI9" t="s">
        <v>99</v>
      </c>
      <c r="BJ9" t="s">
        <v>100</v>
      </c>
      <c r="BK9" t="s">
        <v>100</v>
      </c>
      <c r="BL9" t="s">
        <v>100</v>
      </c>
      <c r="BM9" t="s">
        <v>100</v>
      </c>
      <c r="BN9" t="s">
        <v>100</v>
      </c>
      <c r="BO9" t="s">
        <v>100</v>
      </c>
      <c r="BP9" t="s">
        <v>100</v>
      </c>
      <c r="BQ9" t="s">
        <v>100</v>
      </c>
      <c r="BR9" t="s">
        <v>99</v>
      </c>
      <c r="BS9" t="s">
        <v>99</v>
      </c>
      <c r="BT9" t="s">
        <v>99</v>
      </c>
      <c r="BU9" t="s">
        <v>99</v>
      </c>
      <c r="BV9" t="s">
        <v>99</v>
      </c>
      <c r="BW9" t="s">
        <v>99</v>
      </c>
      <c r="BX9" t="s">
        <v>99</v>
      </c>
      <c r="BY9" t="s">
        <v>99</v>
      </c>
      <c r="BZ9" t="s">
        <v>100</v>
      </c>
      <c r="CA9" t="s">
        <v>100</v>
      </c>
      <c r="CB9" t="s">
        <v>100</v>
      </c>
      <c r="CC9" t="s">
        <v>100</v>
      </c>
      <c r="CD9" t="s">
        <v>100</v>
      </c>
      <c r="CE9" t="s">
        <v>100</v>
      </c>
      <c r="CF9" t="s">
        <v>100</v>
      </c>
      <c r="CG9" t="s">
        <v>100</v>
      </c>
      <c r="CH9" t="s">
        <v>99</v>
      </c>
      <c r="CI9" t="s">
        <v>99</v>
      </c>
      <c r="CJ9" t="s">
        <v>99</v>
      </c>
      <c r="CK9" t="s">
        <v>99</v>
      </c>
      <c r="CL9" t="s">
        <v>99</v>
      </c>
      <c r="CM9" t="s">
        <v>99</v>
      </c>
      <c r="CN9" t="s">
        <v>99</v>
      </c>
      <c r="CO9" t="s">
        <v>99</v>
      </c>
      <c r="CP9" t="s">
        <v>100</v>
      </c>
      <c r="CQ9" t="s">
        <v>100</v>
      </c>
      <c r="CR9" t="s">
        <v>100</v>
      </c>
      <c r="CS9" t="s">
        <v>100</v>
      </c>
      <c r="CT9" t="s">
        <v>100</v>
      </c>
      <c r="CU9" t="s">
        <v>100</v>
      </c>
      <c r="CV9" t="s">
        <v>100</v>
      </c>
      <c r="CW9" t="s">
        <v>100</v>
      </c>
      <c r="CX9" t="s">
        <v>99</v>
      </c>
      <c r="CY9" t="s">
        <v>99</v>
      </c>
      <c r="CZ9" t="s">
        <v>99</v>
      </c>
      <c r="DA9" t="s">
        <v>99</v>
      </c>
      <c r="DB9" t="s">
        <v>99</v>
      </c>
      <c r="DC9" t="s">
        <v>99</v>
      </c>
      <c r="DD9" t="s">
        <v>99</v>
      </c>
      <c r="DE9" t="s">
        <v>99</v>
      </c>
      <c r="DF9" t="s">
        <v>100</v>
      </c>
      <c r="DG9" t="s">
        <v>100</v>
      </c>
      <c r="DH9" t="s">
        <v>100</v>
      </c>
      <c r="DI9" t="s">
        <v>100</v>
      </c>
      <c r="DJ9" t="s">
        <v>100</v>
      </c>
      <c r="DK9" t="s">
        <v>100</v>
      </c>
      <c r="DL9" t="s">
        <v>100</v>
      </c>
      <c r="DM9" t="s">
        <v>100</v>
      </c>
      <c r="DN9" t="s">
        <v>99</v>
      </c>
      <c r="DO9" t="s">
        <v>99</v>
      </c>
      <c r="DP9" t="s">
        <v>99</v>
      </c>
      <c r="DQ9" t="s">
        <v>99</v>
      </c>
      <c r="DR9" t="s">
        <v>99</v>
      </c>
      <c r="DS9" t="s">
        <v>99</v>
      </c>
      <c r="DT9" t="s">
        <v>99</v>
      </c>
      <c r="DU9" t="s">
        <v>99</v>
      </c>
      <c r="DV9" t="s">
        <v>100</v>
      </c>
      <c r="DW9" t="s">
        <v>100</v>
      </c>
      <c r="DX9" t="s">
        <v>100</v>
      </c>
      <c r="DY9" t="s">
        <v>100</v>
      </c>
      <c r="DZ9" t="s">
        <v>100</v>
      </c>
      <c r="EA9" t="s">
        <v>100</v>
      </c>
      <c r="EB9" t="s">
        <v>100</v>
      </c>
      <c r="EC9" t="s">
        <v>100</v>
      </c>
    </row>
    <row r="10" spans="1:133">
      <c r="A10">
        <v>10</v>
      </c>
      <c r="F10">
        <v>0</v>
      </c>
      <c r="G10">
        <v>0</v>
      </c>
      <c r="H10">
        <v>0</v>
      </c>
      <c r="I10">
        <v>0</v>
      </c>
      <c r="J10">
        <v>0</v>
      </c>
      <c r="K10">
        <v>0</v>
      </c>
      <c r="L10">
        <v>0</v>
      </c>
      <c r="M10">
        <v>0</v>
      </c>
      <c r="N10">
        <v>1</v>
      </c>
      <c r="O10">
        <v>1</v>
      </c>
      <c r="P10">
        <v>1</v>
      </c>
      <c r="Q10">
        <v>1</v>
      </c>
      <c r="R10">
        <v>1</v>
      </c>
      <c r="S10">
        <v>1</v>
      </c>
      <c r="T10">
        <v>1</v>
      </c>
      <c r="U10">
        <v>1</v>
      </c>
      <c r="V10">
        <v>0</v>
      </c>
      <c r="W10">
        <v>0</v>
      </c>
      <c r="X10">
        <v>0</v>
      </c>
      <c r="Y10">
        <v>0</v>
      </c>
      <c r="Z10">
        <v>0</v>
      </c>
      <c r="AA10">
        <v>0</v>
      </c>
      <c r="AB10">
        <v>0</v>
      </c>
      <c r="AC10">
        <v>0</v>
      </c>
      <c r="AD10">
        <v>1</v>
      </c>
      <c r="AE10">
        <v>1</v>
      </c>
      <c r="AF10">
        <v>1</v>
      </c>
      <c r="AG10">
        <v>1</v>
      </c>
      <c r="AH10">
        <v>1</v>
      </c>
      <c r="AI10">
        <v>1</v>
      </c>
      <c r="AJ10">
        <v>1</v>
      </c>
      <c r="AK10">
        <v>1</v>
      </c>
      <c r="AL10">
        <v>0</v>
      </c>
      <c r="AM10">
        <v>0</v>
      </c>
      <c r="AN10">
        <v>0</v>
      </c>
      <c r="AO10">
        <v>0</v>
      </c>
      <c r="AP10">
        <v>0</v>
      </c>
      <c r="AQ10">
        <v>0</v>
      </c>
      <c r="AR10">
        <v>0</v>
      </c>
      <c r="AS10">
        <v>0</v>
      </c>
      <c r="AT10">
        <v>1</v>
      </c>
      <c r="AU10">
        <v>1</v>
      </c>
      <c r="AV10">
        <v>1</v>
      </c>
      <c r="AW10">
        <v>1</v>
      </c>
      <c r="AX10">
        <v>1</v>
      </c>
      <c r="AY10">
        <v>1</v>
      </c>
      <c r="AZ10">
        <v>1</v>
      </c>
      <c r="BA10">
        <v>1</v>
      </c>
      <c r="BB10">
        <v>0</v>
      </c>
      <c r="BC10">
        <v>0</v>
      </c>
      <c r="BD10">
        <v>0</v>
      </c>
      <c r="BE10">
        <v>0</v>
      </c>
      <c r="BF10">
        <v>0</v>
      </c>
      <c r="BG10">
        <v>0</v>
      </c>
      <c r="BH10">
        <v>0</v>
      </c>
      <c r="BI10">
        <v>0</v>
      </c>
      <c r="BJ10">
        <v>1</v>
      </c>
      <c r="BK10">
        <v>1</v>
      </c>
      <c r="BL10">
        <v>1</v>
      </c>
      <c r="BM10">
        <v>1</v>
      </c>
      <c r="BN10">
        <v>1</v>
      </c>
      <c r="BO10">
        <v>1</v>
      </c>
      <c r="BP10">
        <v>1</v>
      </c>
      <c r="BQ10">
        <v>1</v>
      </c>
      <c r="BR10">
        <v>0</v>
      </c>
      <c r="BS10">
        <v>0</v>
      </c>
      <c r="BT10">
        <v>0</v>
      </c>
      <c r="BU10">
        <v>0</v>
      </c>
      <c r="BV10">
        <v>0</v>
      </c>
      <c r="BW10">
        <v>0</v>
      </c>
      <c r="BX10">
        <v>0</v>
      </c>
      <c r="BY10">
        <v>0</v>
      </c>
      <c r="BZ10">
        <v>1</v>
      </c>
      <c r="CA10">
        <v>1</v>
      </c>
      <c r="CB10">
        <v>1</v>
      </c>
      <c r="CC10">
        <v>1</v>
      </c>
      <c r="CD10">
        <v>1</v>
      </c>
      <c r="CE10">
        <v>1</v>
      </c>
      <c r="CF10">
        <v>1</v>
      </c>
      <c r="CG10">
        <v>1</v>
      </c>
      <c r="CH10">
        <v>0</v>
      </c>
      <c r="CI10">
        <v>0</v>
      </c>
      <c r="CJ10">
        <v>0</v>
      </c>
      <c r="CK10">
        <v>0</v>
      </c>
      <c r="CL10">
        <v>0</v>
      </c>
      <c r="CM10">
        <v>0</v>
      </c>
      <c r="CN10">
        <v>0</v>
      </c>
      <c r="CO10">
        <v>0</v>
      </c>
      <c r="CP10">
        <v>1</v>
      </c>
      <c r="CQ10">
        <v>1</v>
      </c>
      <c r="CR10">
        <v>1</v>
      </c>
      <c r="CS10">
        <v>1</v>
      </c>
      <c r="CT10">
        <v>1</v>
      </c>
      <c r="CU10">
        <v>1</v>
      </c>
      <c r="CV10">
        <v>1</v>
      </c>
      <c r="CW10">
        <v>1</v>
      </c>
      <c r="CX10">
        <v>0</v>
      </c>
      <c r="CY10">
        <v>0</v>
      </c>
      <c r="CZ10">
        <v>0</v>
      </c>
      <c r="DA10">
        <v>0</v>
      </c>
      <c r="DB10">
        <v>0</v>
      </c>
      <c r="DC10">
        <v>0</v>
      </c>
      <c r="DD10">
        <v>0</v>
      </c>
      <c r="DE10">
        <v>0</v>
      </c>
      <c r="DF10">
        <v>1</v>
      </c>
      <c r="DG10">
        <v>1</v>
      </c>
      <c r="DH10">
        <v>1</v>
      </c>
      <c r="DI10">
        <v>1</v>
      </c>
      <c r="DJ10">
        <v>1</v>
      </c>
      <c r="DK10">
        <v>1</v>
      </c>
      <c r="DL10">
        <v>1</v>
      </c>
      <c r="DM10">
        <v>1</v>
      </c>
      <c r="DN10">
        <v>0</v>
      </c>
      <c r="DO10">
        <v>0</v>
      </c>
      <c r="DP10">
        <v>0</v>
      </c>
      <c r="DQ10">
        <v>0</v>
      </c>
      <c r="DR10">
        <v>0</v>
      </c>
      <c r="DS10">
        <v>0</v>
      </c>
      <c r="DT10">
        <v>0</v>
      </c>
      <c r="DU10">
        <v>0</v>
      </c>
      <c r="DV10">
        <v>1</v>
      </c>
      <c r="DW10">
        <v>1</v>
      </c>
      <c r="DX10">
        <v>1</v>
      </c>
      <c r="DY10">
        <v>1</v>
      </c>
      <c r="DZ10">
        <v>1</v>
      </c>
      <c r="EA10">
        <v>1</v>
      </c>
      <c r="EB10">
        <v>1</v>
      </c>
      <c r="EC10">
        <v>1</v>
      </c>
    </row>
    <row r="11" spans="1:133">
      <c r="A11">
        <v>11</v>
      </c>
      <c r="F11" t="s">
        <v>101</v>
      </c>
      <c r="G11" t="s">
        <v>102</v>
      </c>
      <c r="H11" t="s">
        <v>103</v>
      </c>
      <c r="I11" t="s">
        <v>104</v>
      </c>
      <c r="J11" t="s">
        <v>105</v>
      </c>
      <c r="K11" t="s">
        <v>106</v>
      </c>
      <c r="L11" t="s">
        <v>107</v>
      </c>
      <c r="M11" t="s">
        <v>108</v>
      </c>
      <c r="N11" t="s">
        <v>101</v>
      </c>
      <c r="O11" t="s">
        <v>102</v>
      </c>
      <c r="P11" t="s">
        <v>103</v>
      </c>
      <c r="Q11" t="s">
        <v>104</v>
      </c>
      <c r="R11" t="s">
        <v>105</v>
      </c>
      <c r="S11" t="s">
        <v>106</v>
      </c>
      <c r="T11" t="s">
        <v>107</v>
      </c>
      <c r="U11" t="s">
        <v>108</v>
      </c>
      <c r="V11" t="s">
        <v>101</v>
      </c>
      <c r="W11" t="s">
        <v>102</v>
      </c>
      <c r="X11" t="s">
        <v>103</v>
      </c>
      <c r="Y11" t="s">
        <v>104</v>
      </c>
      <c r="Z11" t="s">
        <v>105</v>
      </c>
      <c r="AA11" t="s">
        <v>106</v>
      </c>
      <c r="AB11" t="s">
        <v>107</v>
      </c>
      <c r="AC11" t="s">
        <v>108</v>
      </c>
      <c r="AD11" t="s">
        <v>101</v>
      </c>
      <c r="AE11" t="s">
        <v>102</v>
      </c>
      <c r="AF11" t="s">
        <v>103</v>
      </c>
      <c r="AG11" t="s">
        <v>104</v>
      </c>
      <c r="AH11" t="s">
        <v>105</v>
      </c>
      <c r="AI11" t="s">
        <v>106</v>
      </c>
      <c r="AJ11" t="s">
        <v>107</v>
      </c>
      <c r="AK11" t="s">
        <v>108</v>
      </c>
      <c r="AL11" t="s">
        <v>101</v>
      </c>
      <c r="AM11" t="s">
        <v>102</v>
      </c>
      <c r="AN11" t="s">
        <v>103</v>
      </c>
      <c r="AO11" t="s">
        <v>104</v>
      </c>
      <c r="AP11" t="s">
        <v>105</v>
      </c>
      <c r="AQ11" t="s">
        <v>106</v>
      </c>
      <c r="AR11" t="s">
        <v>107</v>
      </c>
      <c r="AS11" t="s">
        <v>108</v>
      </c>
      <c r="AT11" t="s">
        <v>101</v>
      </c>
      <c r="AU11" t="s">
        <v>102</v>
      </c>
      <c r="AV11" t="s">
        <v>103</v>
      </c>
      <c r="AW11" t="s">
        <v>104</v>
      </c>
      <c r="AX11" t="s">
        <v>105</v>
      </c>
      <c r="AY11" t="s">
        <v>106</v>
      </c>
      <c r="AZ11" t="s">
        <v>107</v>
      </c>
      <c r="BA11" t="s">
        <v>108</v>
      </c>
      <c r="BB11" t="s">
        <v>101</v>
      </c>
      <c r="BC11" t="s">
        <v>102</v>
      </c>
      <c r="BD11" t="s">
        <v>103</v>
      </c>
      <c r="BE11" t="s">
        <v>104</v>
      </c>
      <c r="BF11" t="s">
        <v>105</v>
      </c>
      <c r="BG11" t="s">
        <v>106</v>
      </c>
      <c r="BH11" t="s">
        <v>107</v>
      </c>
      <c r="BI11" t="s">
        <v>108</v>
      </c>
      <c r="BJ11" t="s">
        <v>101</v>
      </c>
      <c r="BK11" t="s">
        <v>102</v>
      </c>
      <c r="BL11" t="s">
        <v>103</v>
      </c>
      <c r="BM11" t="s">
        <v>104</v>
      </c>
      <c r="BN11" t="s">
        <v>105</v>
      </c>
      <c r="BO11" t="s">
        <v>106</v>
      </c>
      <c r="BP11" t="s">
        <v>107</v>
      </c>
      <c r="BQ11" t="s">
        <v>108</v>
      </c>
      <c r="BR11" t="s">
        <v>101</v>
      </c>
      <c r="BS11" t="s">
        <v>102</v>
      </c>
      <c r="BT11" t="s">
        <v>103</v>
      </c>
      <c r="BU11" t="s">
        <v>104</v>
      </c>
      <c r="BV11" t="s">
        <v>105</v>
      </c>
      <c r="BW11" t="s">
        <v>106</v>
      </c>
      <c r="BX11" t="s">
        <v>107</v>
      </c>
      <c r="BY11" t="s">
        <v>108</v>
      </c>
      <c r="BZ11" t="s">
        <v>101</v>
      </c>
      <c r="CA11" t="s">
        <v>102</v>
      </c>
      <c r="CB11" t="s">
        <v>103</v>
      </c>
      <c r="CC11" t="s">
        <v>104</v>
      </c>
      <c r="CD11" t="s">
        <v>105</v>
      </c>
      <c r="CE11" t="s">
        <v>106</v>
      </c>
      <c r="CF11" t="s">
        <v>107</v>
      </c>
      <c r="CG11" t="s">
        <v>108</v>
      </c>
      <c r="CH11" t="s">
        <v>101</v>
      </c>
      <c r="CI11" t="s">
        <v>102</v>
      </c>
      <c r="CJ11" t="s">
        <v>103</v>
      </c>
      <c r="CK11" t="s">
        <v>104</v>
      </c>
      <c r="CL11" t="s">
        <v>105</v>
      </c>
      <c r="CM11" t="s">
        <v>106</v>
      </c>
      <c r="CN11" t="s">
        <v>107</v>
      </c>
      <c r="CO11" t="s">
        <v>108</v>
      </c>
      <c r="CP11" t="s">
        <v>101</v>
      </c>
      <c r="CQ11" t="s">
        <v>102</v>
      </c>
      <c r="CR11" t="s">
        <v>103</v>
      </c>
      <c r="CS11" t="s">
        <v>104</v>
      </c>
      <c r="CT11" t="s">
        <v>105</v>
      </c>
      <c r="CU11" t="s">
        <v>106</v>
      </c>
      <c r="CV11" t="s">
        <v>107</v>
      </c>
      <c r="CW11" t="s">
        <v>108</v>
      </c>
      <c r="CX11" t="s">
        <v>101</v>
      </c>
      <c r="CY11" t="s">
        <v>102</v>
      </c>
      <c r="CZ11" t="s">
        <v>103</v>
      </c>
      <c r="DA11" t="s">
        <v>104</v>
      </c>
      <c r="DB11" t="s">
        <v>105</v>
      </c>
      <c r="DC11" t="s">
        <v>106</v>
      </c>
      <c r="DD11" t="s">
        <v>107</v>
      </c>
      <c r="DE11" t="s">
        <v>108</v>
      </c>
      <c r="DF11" t="s">
        <v>101</v>
      </c>
      <c r="DG11" t="s">
        <v>102</v>
      </c>
      <c r="DH11" t="s">
        <v>103</v>
      </c>
      <c r="DI11" t="s">
        <v>104</v>
      </c>
      <c r="DJ11" t="s">
        <v>105</v>
      </c>
      <c r="DK11" t="s">
        <v>106</v>
      </c>
      <c r="DL11" t="s">
        <v>107</v>
      </c>
      <c r="DM11" t="s">
        <v>108</v>
      </c>
      <c r="DN11" t="s">
        <v>101</v>
      </c>
      <c r="DO11" t="s">
        <v>102</v>
      </c>
      <c r="DP11" t="s">
        <v>103</v>
      </c>
      <c r="DQ11" t="s">
        <v>104</v>
      </c>
      <c r="DR11" t="s">
        <v>105</v>
      </c>
      <c r="DS11" t="s">
        <v>106</v>
      </c>
      <c r="DT11" t="s">
        <v>107</v>
      </c>
      <c r="DU11" t="s">
        <v>108</v>
      </c>
      <c r="DV11" t="s">
        <v>101</v>
      </c>
      <c r="DW11" t="s">
        <v>102</v>
      </c>
      <c r="DX11" t="s">
        <v>103</v>
      </c>
      <c r="DY11" t="s">
        <v>104</v>
      </c>
      <c r="DZ11" t="s">
        <v>105</v>
      </c>
      <c r="EA11" t="s">
        <v>106</v>
      </c>
      <c r="EB11" t="s">
        <v>107</v>
      </c>
      <c r="EC11" t="s">
        <v>108</v>
      </c>
    </row>
    <row r="12" spans="1:133">
      <c r="A12">
        <v>12</v>
      </c>
      <c r="F12">
        <v>0</v>
      </c>
      <c r="G12">
        <v>1</v>
      </c>
      <c r="H12">
        <v>1</v>
      </c>
      <c r="I12">
        <v>1</v>
      </c>
      <c r="J12">
        <v>1</v>
      </c>
      <c r="K12">
        <v>1</v>
      </c>
      <c r="L12">
        <v>1</v>
      </c>
      <c r="M12">
        <v>1</v>
      </c>
      <c r="N12">
        <v>0</v>
      </c>
      <c r="O12">
        <v>1</v>
      </c>
      <c r="P12">
        <v>1</v>
      </c>
      <c r="Q12">
        <v>1</v>
      </c>
      <c r="R12">
        <v>1</v>
      </c>
      <c r="S12">
        <v>1</v>
      </c>
      <c r="T12">
        <v>1</v>
      </c>
      <c r="U12">
        <v>1</v>
      </c>
      <c r="V12">
        <v>0</v>
      </c>
      <c r="W12">
        <v>1</v>
      </c>
      <c r="X12">
        <v>1</v>
      </c>
      <c r="Y12">
        <v>1</v>
      </c>
      <c r="Z12">
        <v>1</v>
      </c>
      <c r="AA12">
        <v>1</v>
      </c>
      <c r="AB12">
        <v>1</v>
      </c>
      <c r="AC12">
        <v>1</v>
      </c>
      <c r="AD12">
        <v>0</v>
      </c>
      <c r="AE12">
        <v>1</v>
      </c>
      <c r="AF12">
        <v>1</v>
      </c>
      <c r="AG12">
        <v>1</v>
      </c>
      <c r="AH12">
        <v>1</v>
      </c>
      <c r="AI12">
        <v>1</v>
      </c>
      <c r="AJ12">
        <v>1</v>
      </c>
      <c r="AK12">
        <v>1</v>
      </c>
      <c r="AL12">
        <v>0</v>
      </c>
      <c r="AM12">
        <v>1</v>
      </c>
      <c r="AN12">
        <v>1</v>
      </c>
      <c r="AO12">
        <v>1</v>
      </c>
      <c r="AP12">
        <v>1</v>
      </c>
      <c r="AQ12">
        <v>1</v>
      </c>
      <c r="AR12">
        <v>1</v>
      </c>
      <c r="AS12">
        <v>1</v>
      </c>
      <c r="AT12">
        <v>0</v>
      </c>
      <c r="AU12">
        <v>1</v>
      </c>
      <c r="AV12">
        <v>1</v>
      </c>
      <c r="AW12">
        <v>1</v>
      </c>
      <c r="AX12">
        <v>1</v>
      </c>
      <c r="AY12">
        <v>1</v>
      </c>
      <c r="AZ12">
        <v>1</v>
      </c>
      <c r="BA12">
        <v>1</v>
      </c>
      <c r="BB12">
        <v>0</v>
      </c>
      <c r="BC12">
        <v>1</v>
      </c>
      <c r="BD12">
        <v>1</v>
      </c>
      <c r="BE12">
        <v>1</v>
      </c>
      <c r="BF12">
        <v>1</v>
      </c>
      <c r="BG12">
        <v>1</v>
      </c>
      <c r="BH12">
        <v>1</v>
      </c>
      <c r="BI12">
        <v>1</v>
      </c>
      <c r="BJ12">
        <v>0</v>
      </c>
      <c r="BK12">
        <v>1</v>
      </c>
      <c r="BL12">
        <v>1</v>
      </c>
      <c r="BM12">
        <v>1</v>
      </c>
      <c r="BN12">
        <v>1</v>
      </c>
      <c r="BO12">
        <v>1</v>
      </c>
      <c r="BP12">
        <v>1</v>
      </c>
      <c r="BQ12">
        <v>1</v>
      </c>
      <c r="BR12">
        <v>0</v>
      </c>
      <c r="BS12">
        <v>1</v>
      </c>
      <c r="BT12">
        <v>1</v>
      </c>
      <c r="BU12">
        <v>1</v>
      </c>
      <c r="BV12">
        <v>1</v>
      </c>
      <c r="BW12">
        <v>1</v>
      </c>
      <c r="BX12">
        <v>1</v>
      </c>
      <c r="BY12">
        <v>1</v>
      </c>
      <c r="BZ12">
        <v>0</v>
      </c>
      <c r="CA12">
        <v>1</v>
      </c>
      <c r="CB12">
        <v>1</v>
      </c>
      <c r="CC12">
        <v>1</v>
      </c>
      <c r="CD12">
        <v>1</v>
      </c>
      <c r="CE12">
        <v>1</v>
      </c>
      <c r="CF12">
        <v>1</v>
      </c>
      <c r="CG12">
        <v>1</v>
      </c>
      <c r="CH12">
        <v>0</v>
      </c>
      <c r="CI12">
        <v>1</v>
      </c>
      <c r="CJ12">
        <v>1</v>
      </c>
      <c r="CK12">
        <v>1</v>
      </c>
      <c r="CL12">
        <v>1</v>
      </c>
      <c r="CM12">
        <v>1</v>
      </c>
      <c r="CN12">
        <v>1</v>
      </c>
      <c r="CO12">
        <v>1</v>
      </c>
      <c r="CP12">
        <v>0</v>
      </c>
      <c r="CQ12">
        <v>1</v>
      </c>
      <c r="CR12">
        <v>1</v>
      </c>
      <c r="CS12">
        <v>1</v>
      </c>
      <c r="CT12">
        <v>1</v>
      </c>
      <c r="CU12">
        <v>1</v>
      </c>
      <c r="CV12">
        <v>1</v>
      </c>
      <c r="CW12">
        <v>1</v>
      </c>
      <c r="CX12">
        <v>0</v>
      </c>
      <c r="CY12">
        <v>1</v>
      </c>
      <c r="CZ12">
        <v>1</v>
      </c>
      <c r="DA12">
        <v>1</v>
      </c>
      <c r="DB12">
        <v>1</v>
      </c>
      <c r="DC12">
        <v>1</v>
      </c>
      <c r="DD12">
        <v>1</v>
      </c>
      <c r="DE12">
        <v>1</v>
      </c>
      <c r="DF12">
        <v>0</v>
      </c>
      <c r="DG12">
        <v>1</v>
      </c>
      <c r="DH12">
        <v>1</v>
      </c>
      <c r="DI12">
        <v>1</v>
      </c>
      <c r="DJ12">
        <v>1</v>
      </c>
      <c r="DK12">
        <v>1</v>
      </c>
      <c r="DL12">
        <v>1</v>
      </c>
      <c r="DM12">
        <v>1</v>
      </c>
      <c r="DN12">
        <v>0</v>
      </c>
      <c r="DO12">
        <v>1</v>
      </c>
      <c r="DP12">
        <v>1</v>
      </c>
      <c r="DQ12">
        <v>1</v>
      </c>
      <c r="DR12">
        <v>1</v>
      </c>
      <c r="DS12">
        <v>1</v>
      </c>
      <c r="DT12">
        <v>1</v>
      </c>
      <c r="DU12">
        <v>1</v>
      </c>
      <c r="DV12">
        <v>0</v>
      </c>
      <c r="DW12">
        <v>1</v>
      </c>
      <c r="DX12">
        <v>1</v>
      </c>
      <c r="DY12">
        <v>1</v>
      </c>
      <c r="DZ12">
        <v>1</v>
      </c>
      <c r="EA12">
        <v>1</v>
      </c>
      <c r="EB12">
        <v>1</v>
      </c>
      <c r="EC12">
        <v>1</v>
      </c>
    </row>
    <row r="13" spans="1:133">
      <c r="A13">
        <v>13</v>
      </c>
      <c r="F13" t="s">
        <v>109</v>
      </c>
      <c r="V13" t="s">
        <v>110</v>
      </c>
      <c r="AL13" t="s">
        <v>111</v>
      </c>
      <c r="BB13" t="s">
        <v>79</v>
      </c>
      <c r="BR13" t="s">
        <v>190</v>
      </c>
      <c r="CH13" t="s">
        <v>192</v>
      </c>
      <c r="CX13" t="s">
        <v>194</v>
      </c>
      <c r="DN13" t="s">
        <v>195</v>
      </c>
    </row>
    <row r="14" spans="1:133">
      <c r="A14">
        <v>14</v>
      </c>
      <c r="F14" t="s">
        <v>112</v>
      </c>
      <c r="N14" t="s">
        <v>113</v>
      </c>
      <c r="V14" t="s">
        <v>112</v>
      </c>
      <c r="AD14" t="s">
        <v>113</v>
      </c>
      <c r="AL14" t="s">
        <v>112</v>
      </c>
      <c r="AT14" t="s">
        <v>113</v>
      </c>
      <c r="BB14" t="s">
        <v>112</v>
      </c>
      <c r="BJ14" t="s">
        <v>113</v>
      </c>
      <c r="BR14" t="s">
        <v>112</v>
      </c>
      <c r="BZ14" t="s">
        <v>113</v>
      </c>
      <c r="CH14" t="s">
        <v>112</v>
      </c>
      <c r="CP14" t="s">
        <v>113</v>
      </c>
      <c r="CX14" t="s">
        <v>112</v>
      </c>
      <c r="DF14" t="s">
        <v>113</v>
      </c>
      <c r="DN14" t="s">
        <v>112</v>
      </c>
      <c r="DV14" t="s">
        <v>113</v>
      </c>
    </row>
    <row r="15" spans="1:133" s="189" customFormat="1" ht="56.25">
      <c r="A15" s="189">
        <v>15</v>
      </c>
      <c r="B15" s="189" t="s">
        <v>88</v>
      </c>
      <c r="C15" s="189" t="s">
        <v>114</v>
      </c>
      <c r="D15" s="189" t="s">
        <v>115</v>
      </c>
      <c r="F15" s="189" t="s">
        <v>116</v>
      </c>
      <c r="G15" s="189" t="s">
        <v>117</v>
      </c>
      <c r="H15" s="189" t="s">
        <v>118</v>
      </c>
      <c r="I15" s="189" t="s">
        <v>119</v>
      </c>
      <c r="J15" s="189" t="s">
        <v>120</v>
      </c>
      <c r="K15" s="189" t="s">
        <v>121</v>
      </c>
      <c r="L15" s="189" t="s">
        <v>122</v>
      </c>
      <c r="M15" s="189" t="s">
        <v>123</v>
      </c>
      <c r="N15" s="189" t="s">
        <v>116</v>
      </c>
      <c r="O15" s="189" t="s">
        <v>117</v>
      </c>
      <c r="P15" s="189" t="s">
        <v>118</v>
      </c>
      <c r="Q15" s="189" t="s">
        <v>119</v>
      </c>
      <c r="R15" s="189" t="s">
        <v>120</v>
      </c>
      <c r="S15" s="189" t="s">
        <v>121</v>
      </c>
      <c r="T15" s="189" t="s">
        <v>122</v>
      </c>
      <c r="U15" s="189" t="s">
        <v>123</v>
      </c>
      <c r="V15" s="189" t="s">
        <v>116</v>
      </c>
      <c r="W15" s="189" t="s">
        <v>117</v>
      </c>
      <c r="X15" s="189" t="s">
        <v>118</v>
      </c>
      <c r="Y15" s="189" t="s">
        <v>119</v>
      </c>
      <c r="Z15" s="189" t="s">
        <v>120</v>
      </c>
      <c r="AA15" s="189" t="s">
        <v>121</v>
      </c>
      <c r="AB15" s="189" t="s">
        <v>122</v>
      </c>
      <c r="AC15" s="189" t="s">
        <v>123</v>
      </c>
      <c r="AD15" s="189" t="s">
        <v>116</v>
      </c>
      <c r="AE15" s="189" t="s">
        <v>117</v>
      </c>
      <c r="AF15" s="189" t="s">
        <v>118</v>
      </c>
      <c r="AG15" s="189" t="s">
        <v>119</v>
      </c>
      <c r="AH15" s="189" t="s">
        <v>120</v>
      </c>
      <c r="AI15" s="189" t="s">
        <v>121</v>
      </c>
      <c r="AJ15" s="189" t="s">
        <v>122</v>
      </c>
      <c r="AK15" s="189" t="s">
        <v>123</v>
      </c>
      <c r="AL15" s="189" t="s">
        <v>116</v>
      </c>
      <c r="AM15" s="189" t="s">
        <v>117</v>
      </c>
      <c r="AN15" s="189" t="s">
        <v>118</v>
      </c>
      <c r="AO15" s="189" t="s">
        <v>119</v>
      </c>
      <c r="AP15" s="189" t="s">
        <v>120</v>
      </c>
      <c r="AQ15" s="189" t="s">
        <v>121</v>
      </c>
      <c r="AR15" s="189" t="s">
        <v>122</v>
      </c>
      <c r="AS15" s="189" t="s">
        <v>123</v>
      </c>
      <c r="AT15" s="189" t="s">
        <v>116</v>
      </c>
      <c r="AU15" s="189" t="s">
        <v>117</v>
      </c>
      <c r="AV15" s="189" t="s">
        <v>118</v>
      </c>
      <c r="AW15" s="189" t="s">
        <v>119</v>
      </c>
      <c r="AX15" s="189" t="s">
        <v>120</v>
      </c>
      <c r="AY15" s="189" t="s">
        <v>121</v>
      </c>
      <c r="AZ15" s="189" t="s">
        <v>122</v>
      </c>
      <c r="BA15" s="189" t="s">
        <v>123</v>
      </c>
      <c r="BB15" s="189" t="s">
        <v>116</v>
      </c>
      <c r="BC15" s="189" t="s">
        <v>117</v>
      </c>
      <c r="BD15" s="189" t="s">
        <v>118</v>
      </c>
      <c r="BE15" s="189" t="s">
        <v>119</v>
      </c>
      <c r="BF15" s="189" t="s">
        <v>120</v>
      </c>
      <c r="BG15" s="189" t="s">
        <v>121</v>
      </c>
      <c r="BH15" s="189" t="s">
        <v>122</v>
      </c>
      <c r="BI15" s="189" t="s">
        <v>123</v>
      </c>
      <c r="BJ15" s="189" t="s">
        <v>116</v>
      </c>
      <c r="BK15" s="189" t="s">
        <v>117</v>
      </c>
      <c r="BL15" s="189" t="s">
        <v>118</v>
      </c>
      <c r="BM15" s="189" t="s">
        <v>119</v>
      </c>
      <c r="BN15" s="189" t="s">
        <v>120</v>
      </c>
      <c r="BO15" s="189" t="s">
        <v>121</v>
      </c>
      <c r="BP15" s="189" t="s">
        <v>122</v>
      </c>
      <c r="BQ15" s="189" t="s">
        <v>123</v>
      </c>
      <c r="BR15" s="189" t="s">
        <v>116</v>
      </c>
      <c r="BS15" s="189" t="s">
        <v>117</v>
      </c>
      <c r="BT15" s="189" t="s">
        <v>118</v>
      </c>
      <c r="BU15" s="189" t="s">
        <v>119</v>
      </c>
      <c r="BV15" s="189" t="s">
        <v>120</v>
      </c>
      <c r="BW15" s="189" t="s">
        <v>121</v>
      </c>
      <c r="BX15" s="189" t="s">
        <v>122</v>
      </c>
      <c r="BY15" s="189" t="s">
        <v>123</v>
      </c>
      <c r="BZ15" s="189" t="s">
        <v>116</v>
      </c>
      <c r="CA15" s="189" t="s">
        <v>117</v>
      </c>
      <c r="CB15" s="189" t="s">
        <v>118</v>
      </c>
      <c r="CC15" s="189" t="s">
        <v>119</v>
      </c>
      <c r="CD15" s="189" t="s">
        <v>120</v>
      </c>
      <c r="CE15" s="189" t="s">
        <v>121</v>
      </c>
      <c r="CF15" s="189" t="s">
        <v>122</v>
      </c>
      <c r="CG15" s="189" t="s">
        <v>123</v>
      </c>
      <c r="CH15" s="189" t="s">
        <v>116</v>
      </c>
      <c r="CI15" s="189" t="s">
        <v>117</v>
      </c>
      <c r="CJ15" s="189" t="s">
        <v>118</v>
      </c>
      <c r="CK15" s="189" t="s">
        <v>119</v>
      </c>
      <c r="CL15" s="189" t="s">
        <v>120</v>
      </c>
      <c r="CM15" s="189" t="s">
        <v>121</v>
      </c>
      <c r="CN15" s="189" t="s">
        <v>122</v>
      </c>
      <c r="CO15" s="189" t="s">
        <v>123</v>
      </c>
      <c r="CP15" s="189" t="s">
        <v>116</v>
      </c>
      <c r="CQ15" s="189" t="s">
        <v>117</v>
      </c>
      <c r="CR15" s="189" t="s">
        <v>118</v>
      </c>
      <c r="CS15" s="189" t="s">
        <v>119</v>
      </c>
      <c r="CT15" s="189" t="s">
        <v>120</v>
      </c>
      <c r="CU15" s="189" t="s">
        <v>121</v>
      </c>
      <c r="CV15" s="189" t="s">
        <v>122</v>
      </c>
      <c r="CW15" s="189" t="s">
        <v>123</v>
      </c>
      <c r="CX15" s="189" t="s">
        <v>116</v>
      </c>
      <c r="CY15" s="189" t="s">
        <v>117</v>
      </c>
      <c r="CZ15" s="189" t="s">
        <v>118</v>
      </c>
      <c r="DA15" s="189" t="s">
        <v>119</v>
      </c>
      <c r="DB15" s="189" t="s">
        <v>120</v>
      </c>
      <c r="DC15" s="189" t="s">
        <v>121</v>
      </c>
      <c r="DD15" s="189" t="s">
        <v>122</v>
      </c>
      <c r="DE15" s="189" t="s">
        <v>123</v>
      </c>
      <c r="DF15" s="189" t="s">
        <v>116</v>
      </c>
      <c r="DG15" s="189" t="s">
        <v>117</v>
      </c>
      <c r="DH15" s="189" t="s">
        <v>118</v>
      </c>
      <c r="DI15" s="189" t="s">
        <v>119</v>
      </c>
      <c r="DJ15" s="189" t="s">
        <v>120</v>
      </c>
      <c r="DK15" s="189" t="s">
        <v>121</v>
      </c>
      <c r="DL15" s="189" t="s">
        <v>122</v>
      </c>
      <c r="DM15" s="189" t="s">
        <v>123</v>
      </c>
      <c r="DN15" s="189" t="s">
        <v>116</v>
      </c>
      <c r="DO15" s="189" t="s">
        <v>117</v>
      </c>
      <c r="DP15" s="189" t="s">
        <v>118</v>
      </c>
      <c r="DQ15" s="189" t="s">
        <v>119</v>
      </c>
      <c r="DR15" s="189" t="s">
        <v>120</v>
      </c>
      <c r="DS15" s="189" t="s">
        <v>121</v>
      </c>
      <c r="DT15" s="189" t="s">
        <v>122</v>
      </c>
      <c r="DU15" s="189" t="s">
        <v>123</v>
      </c>
      <c r="DV15" s="189" t="s">
        <v>116</v>
      </c>
      <c r="DW15" s="189" t="s">
        <v>117</v>
      </c>
      <c r="DX15" s="189" t="s">
        <v>118</v>
      </c>
      <c r="DY15" s="189" t="s">
        <v>119</v>
      </c>
      <c r="DZ15" s="189" t="s">
        <v>120</v>
      </c>
      <c r="EA15" s="189" t="s">
        <v>121</v>
      </c>
      <c r="EB15" s="189" t="s">
        <v>122</v>
      </c>
      <c r="EC15" s="189" t="s">
        <v>123</v>
      </c>
    </row>
    <row r="16" spans="1:133">
      <c r="A16">
        <v>16</v>
      </c>
      <c r="B16">
        <v>1</v>
      </c>
      <c r="C16">
        <v>13000</v>
      </c>
      <c r="D16" t="s">
        <v>124</v>
      </c>
      <c r="E16" t="s">
        <v>125</v>
      </c>
      <c r="F16">
        <v>6690934</v>
      </c>
      <c r="G16">
        <v>3164675</v>
      </c>
      <c r="H16">
        <v>1618074</v>
      </c>
      <c r="I16">
        <v>990895</v>
      </c>
      <c r="J16">
        <v>701920</v>
      </c>
      <c r="K16">
        <v>171503</v>
      </c>
      <c r="L16">
        <v>33815</v>
      </c>
      <c r="M16">
        <v>10052</v>
      </c>
      <c r="N16">
        <v>2064215</v>
      </c>
      <c r="O16">
        <v>739511</v>
      </c>
      <c r="P16">
        <v>823302</v>
      </c>
      <c r="Q16">
        <v>327935</v>
      </c>
      <c r="R16">
        <v>112147</v>
      </c>
      <c r="S16">
        <v>39288</v>
      </c>
      <c r="T16">
        <v>16044</v>
      </c>
      <c r="U16">
        <v>5988</v>
      </c>
      <c r="V16">
        <v>6590713</v>
      </c>
      <c r="W16">
        <v>3077873</v>
      </c>
      <c r="X16">
        <v>1611761</v>
      </c>
      <c r="Y16">
        <v>987327</v>
      </c>
      <c r="Z16">
        <v>699326</v>
      </c>
      <c r="AA16">
        <v>170771</v>
      </c>
      <c r="AB16">
        <v>33666</v>
      </c>
      <c r="AC16">
        <v>9989</v>
      </c>
      <c r="AD16">
        <v>2056059</v>
      </c>
      <c r="AE16">
        <v>735080</v>
      </c>
      <c r="AF16">
        <v>820568</v>
      </c>
      <c r="AG16">
        <v>327372</v>
      </c>
      <c r="AH16">
        <v>111922</v>
      </c>
      <c r="AI16">
        <v>39181</v>
      </c>
      <c r="AJ16">
        <v>15983</v>
      </c>
      <c r="AK16">
        <v>5953</v>
      </c>
      <c r="AL16">
        <v>6501875</v>
      </c>
      <c r="AM16">
        <v>3020678</v>
      </c>
      <c r="AN16">
        <v>1597754</v>
      </c>
      <c r="AO16">
        <v>978397</v>
      </c>
      <c r="AP16">
        <v>692519</v>
      </c>
      <c r="AQ16">
        <v>169221</v>
      </c>
      <c r="AR16">
        <v>33390</v>
      </c>
      <c r="AS16">
        <v>9916</v>
      </c>
      <c r="AT16">
        <v>2036844</v>
      </c>
      <c r="AU16">
        <v>722514</v>
      </c>
      <c r="AV16">
        <v>815795</v>
      </c>
      <c r="AW16">
        <v>326170</v>
      </c>
      <c r="AX16">
        <v>111500</v>
      </c>
      <c r="AY16">
        <v>39033</v>
      </c>
      <c r="AZ16">
        <v>15899</v>
      </c>
      <c r="BA16">
        <v>5933</v>
      </c>
      <c r="BB16">
        <v>3144762</v>
      </c>
      <c r="BC16">
        <v>810037</v>
      </c>
      <c r="BD16">
        <v>975801</v>
      </c>
      <c r="BE16">
        <v>670426</v>
      </c>
      <c r="BF16">
        <v>521884</v>
      </c>
      <c r="BG16">
        <v>131566</v>
      </c>
      <c r="BH16">
        <v>26962</v>
      </c>
      <c r="BI16">
        <v>8086</v>
      </c>
      <c r="BJ16">
        <v>1408843</v>
      </c>
      <c r="BK16">
        <v>376150</v>
      </c>
      <c r="BL16">
        <v>613899</v>
      </c>
      <c r="BM16">
        <v>267685</v>
      </c>
      <c r="BN16">
        <v>95609</v>
      </c>
      <c r="BO16">
        <v>35201</v>
      </c>
      <c r="BP16">
        <v>14747</v>
      </c>
      <c r="BQ16">
        <v>5552</v>
      </c>
      <c r="BR16">
        <v>490144</v>
      </c>
      <c r="BS16">
        <v>199627</v>
      </c>
      <c r="BT16">
        <v>167713</v>
      </c>
      <c r="BU16">
        <v>73220</v>
      </c>
      <c r="BV16">
        <v>36909</v>
      </c>
      <c r="BW16">
        <v>9871</v>
      </c>
      <c r="BX16">
        <v>2118</v>
      </c>
      <c r="BY16">
        <v>686</v>
      </c>
      <c r="BZ16">
        <v>271209</v>
      </c>
      <c r="CA16">
        <v>123698</v>
      </c>
      <c r="CB16">
        <v>111054</v>
      </c>
      <c r="CC16">
        <v>28296</v>
      </c>
      <c r="CD16">
        <v>6376</v>
      </c>
      <c r="CE16">
        <v>1333</v>
      </c>
      <c r="CF16">
        <v>344</v>
      </c>
      <c r="CG16">
        <v>108</v>
      </c>
      <c r="CH16">
        <v>2672689</v>
      </c>
      <c r="CI16">
        <v>1912209</v>
      </c>
      <c r="CJ16">
        <v>421354</v>
      </c>
      <c r="CK16">
        <v>205724</v>
      </c>
      <c r="CL16">
        <v>106910</v>
      </c>
      <c r="CM16">
        <v>21915</v>
      </c>
      <c r="CN16">
        <v>3591</v>
      </c>
      <c r="CO16">
        <v>986</v>
      </c>
      <c r="CP16">
        <v>347954</v>
      </c>
      <c r="CQ16">
        <v>219875</v>
      </c>
      <c r="CR16">
        <v>87210</v>
      </c>
      <c r="CS16">
        <v>28797</v>
      </c>
      <c r="CT16">
        <v>8910</v>
      </c>
      <c r="CU16">
        <v>2237</v>
      </c>
      <c r="CV16">
        <v>700</v>
      </c>
      <c r="CW16">
        <v>225</v>
      </c>
      <c r="CX16">
        <v>194280</v>
      </c>
      <c r="CY16">
        <v>98805</v>
      </c>
      <c r="CZ16">
        <v>32886</v>
      </c>
      <c r="DA16">
        <v>29027</v>
      </c>
      <c r="DB16">
        <v>26816</v>
      </c>
      <c r="DC16">
        <v>5869</v>
      </c>
      <c r="DD16">
        <v>719</v>
      </c>
      <c r="DE16">
        <v>158</v>
      </c>
      <c r="DF16">
        <v>8838</v>
      </c>
      <c r="DG16">
        <v>2791</v>
      </c>
      <c r="DH16">
        <v>3632</v>
      </c>
      <c r="DI16">
        <v>1392</v>
      </c>
      <c r="DJ16">
        <v>605</v>
      </c>
      <c r="DK16">
        <v>262</v>
      </c>
      <c r="DL16">
        <v>108</v>
      </c>
      <c r="DM16">
        <v>48</v>
      </c>
      <c r="DN16">
        <v>88838</v>
      </c>
      <c r="DO16">
        <v>57195</v>
      </c>
      <c r="DP16">
        <v>14007</v>
      </c>
      <c r="DQ16">
        <v>8930</v>
      </c>
      <c r="DR16">
        <v>6807</v>
      </c>
      <c r="DS16">
        <v>1550</v>
      </c>
      <c r="DT16">
        <v>276</v>
      </c>
      <c r="DU16">
        <v>73</v>
      </c>
      <c r="DV16">
        <v>19215</v>
      </c>
      <c r="DW16">
        <v>12566</v>
      </c>
      <c r="DX16">
        <v>4773</v>
      </c>
      <c r="DY16">
        <v>1202</v>
      </c>
      <c r="DZ16">
        <v>422</v>
      </c>
      <c r="EA16">
        <v>148</v>
      </c>
      <c r="EB16">
        <v>84</v>
      </c>
      <c r="EC16">
        <v>20</v>
      </c>
    </row>
    <row r="17" spans="1:133">
      <c r="A17">
        <v>17</v>
      </c>
      <c r="B17">
        <v>1</v>
      </c>
      <c r="C17">
        <v>13100</v>
      </c>
      <c r="D17">
        <v>1</v>
      </c>
      <c r="E17" t="s">
        <v>126</v>
      </c>
      <c r="F17">
        <v>4793594</v>
      </c>
      <c r="G17">
        <v>2424966</v>
      </c>
      <c r="H17">
        <v>1115741</v>
      </c>
      <c r="I17">
        <v>666087</v>
      </c>
      <c r="J17">
        <v>454631</v>
      </c>
      <c r="K17">
        <v>105766</v>
      </c>
      <c r="L17">
        <v>20351</v>
      </c>
      <c r="M17">
        <v>6052</v>
      </c>
      <c r="N17">
        <v>1405679</v>
      </c>
      <c r="O17">
        <v>539014</v>
      </c>
      <c r="P17">
        <v>539610</v>
      </c>
      <c r="Q17">
        <v>214882</v>
      </c>
      <c r="R17">
        <v>74613</v>
      </c>
      <c r="S17">
        <v>24443</v>
      </c>
      <c r="T17">
        <v>9572</v>
      </c>
      <c r="U17">
        <v>3545</v>
      </c>
      <c r="V17">
        <v>4723233</v>
      </c>
      <c r="W17">
        <v>2363498</v>
      </c>
      <c r="X17">
        <v>1111625</v>
      </c>
      <c r="Y17">
        <v>663691</v>
      </c>
      <c r="Z17">
        <v>452891</v>
      </c>
      <c r="AA17">
        <v>105273</v>
      </c>
      <c r="AB17">
        <v>20251</v>
      </c>
      <c r="AC17">
        <v>6004</v>
      </c>
      <c r="AD17">
        <v>1400186</v>
      </c>
      <c r="AE17">
        <v>535873</v>
      </c>
      <c r="AF17">
        <v>537982</v>
      </c>
      <c r="AG17">
        <v>214471</v>
      </c>
      <c r="AH17">
        <v>74446</v>
      </c>
      <c r="AI17">
        <v>24365</v>
      </c>
      <c r="AJ17">
        <v>9531</v>
      </c>
      <c r="AK17">
        <v>3518</v>
      </c>
      <c r="AL17">
        <v>4655704</v>
      </c>
      <c r="AM17">
        <v>2318819</v>
      </c>
      <c r="AN17">
        <v>1101370</v>
      </c>
      <c r="AO17">
        <v>657216</v>
      </c>
      <c r="AP17">
        <v>448043</v>
      </c>
      <c r="AQ17">
        <v>104235</v>
      </c>
      <c r="AR17">
        <v>20063</v>
      </c>
      <c r="AS17">
        <v>5958</v>
      </c>
      <c r="AT17">
        <v>1386238</v>
      </c>
      <c r="AU17">
        <v>526776</v>
      </c>
      <c r="AV17">
        <v>534543</v>
      </c>
      <c r="AW17">
        <v>213564</v>
      </c>
      <c r="AX17">
        <v>74124</v>
      </c>
      <c r="AY17">
        <v>24262</v>
      </c>
      <c r="AZ17">
        <v>9468</v>
      </c>
      <c r="BA17">
        <v>3501</v>
      </c>
      <c r="BB17">
        <v>2131735</v>
      </c>
      <c r="BC17">
        <v>618473</v>
      </c>
      <c r="BD17">
        <v>646959</v>
      </c>
      <c r="BE17">
        <v>438613</v>
      </c>
      <c r="BF17">
        <v>328341</v>
      </c>
      <c r="BG17">
        <v>78745</v>
      </c>
      <c r="BH17">
        <v>15827</v>
      </c>
      <c r="BI17">
        <v>4777</v>
      </c>
      <c r="BJ17">
        <v>933833</v>
      </c>
      <c r="BK17">
        <v>269655</v>
      </c>
      <c r="BL17">
        <v>395040</v>
      </c>
      <c r="BM17">
        <v>172970</v>
      </c>
      <c r="BN17">
        <v>62759</v>
      </c>
      <c r="BO17">
        <v>21543</v>
      </c>
      <c r="BP17">
        <v>8635</v>
      </c>
      <c r="BQ17">
        <v>3231</v>
      </c>
      <c r="BR17">
        <v>308212</v>
      </c>
      <c r="BS17">
        <v>126206</v>
      </c>
      <c r="BT17">
        <v>105903</v>
      </c>
      <c r="BU17">
        <v>45766</v>
      </c>
      <c r="BV17">
        <v>22985</v>
      </c>
      <c r="BW17">
        <v>5745</v>
      </c>
      <c r="BX17">
        <v>1200</v>
      </c>
      <c r="BY17">
        <v>407</v>
      </c>
      <c r="BZ17">
        <v>170214</v>
      </c>
      <c r="CA17">
        <v>77830</v>
      </c>
      <c r="CB17">
        <v>69279</v>
      </c>
      <c r="CC17">
        <v>17787</v>
      </c>
      <c r="CD17">
        <v>4178</v>
      </c>
      <c r="CE17">
        <v>844</v>
      </c>
      <c r="CF17">
        <v>229</v>
      </c>
      <c r="CG17">
        <v>67</v>
      </c>
      <c r="CH17">
        <v>2060441</v>
      </c>
      <c r="CI17">
        <v>1492173</v>
      </c>
      <c r="CJ17">
        <v>322367</v>
      </c>
      <c r="CK17">
        <v>150719</v>
      </c>
      <c r="CL17">
        <v>76618</v>
      </c>
      <c r="CM17">
        <v>15390</v>
      </c>
      <c r="CN17">
        <v>2516</v>
      </c>
      <c r="CO17">
        <v>658</v>
      </c>
      <c r="CP17">
        <v>274583</v>
      </c>
      <c r="CQ17">
        <v>176852</v>
      </c>
      <c r="CR17">
        <v>67092</v>
      </c>
      <c r="CS17">
        <v>21622</v>
      </c>
      <c r="CT17">
        <v>6680</v>
      </c>
      <c r="CU17">
        <v>1658</v>
      </c>
      <c r="CV17">
        <v>514</v>
      </c>
      <c r="CW17">
        <v>165</v>
      </c>
      <c r="CX17">
        <v>155316</v>
      </c>
      <c r="CY17">
        <v>81967</v>
      </c>
      <c r="CZ17">
        <v>26141</v>
      </c>
      <c r="DA17">
        <v>22118</v>
      </c>
      <c r="DB17">
        <v>20099</v>
      </c>
      <c r="DC17">
        <v>4355</v>
      </c>
      <c r="DD17">
        <v>520</v>
      </c>
      <c r="DE17">
        <v>116</v>
      </c>
      <c r="DF17">
        <v>7608</v>
      </c>
      <c r="DG17">
        <v>2439</v>
      </c>
      <c r="DH17">
        <v>3132</v>
      </c>
      <c r="DI17">
        <v>1185</v>
      </c>
      <c r="DJ17">
        <v>507</v>
      </c>
      <c r="DK17">
        <v>217</v>
      </c>
      <c r="DL17">
        <v>90</v>
      </c>
      <c r="DM17">
        <v>38</v>
      </c>
      <c r="DN17">
        <v>67529</v>
      </c>
      <c r="DO17">
        <v>44679</v>
      </c>
      <c r="DP17">
        <v>10255</v>
      </c>
      <c r="DQ17">
        <v>6475</v>
      </c>
      <c r="DR17">
        <v>4848</v>
      </c>
      <c r="DS17">
        <v>1038</v>
      </c>
      <c r="DT17">
        <v>188</v>
      </c>
      <c r="DU17">
        <v>46</v>
      </c>
      <c r="DV17">
        <v>13948</v>
      </c>
      <c r="DW17">
        <v>9097</v>
      </c>
      <c r="DX17">
        <v>3439</v>
      </c>
      <c r="DY17">
        <v>907</v>
      </c>
      <c r="DZ17">
        <v>322</v>
      </c>
      <c r="EA17">
        <v>103</v>
      </c>
      <c r="EB17">
        <v>63</v>
      </c>
      <c r="EC17">
        <v>17</v>
      </c>
    </row>
    <row r="18" spans="1:133">
      <c r="A18">
        <v>18</v>
      </c>
      <c r="B18">
        <v>1</v>
      </c>
      <c r="C18">
        <v>13101</v>
      </c>
      <c r="D18">
        <v>0</v>
      </c>
      <c r="E18" t="s">
        <v>127</v>
      </c>
      <c r="F18">
        <v>33201</v>
      </c>
      <c r="G18">
        <v>19408</v>
      </c>
      <c r="H18">
        <v>6707</v>
      </c>
      <c r="I18">
        <v>3899</v>
      </c>
      <c r="J18">
        <v>2546</v>
      </c>
      <c r="K18">
        <v>534</v>
      </c>
      <c r="L18">
        <v>86</v>
      </c>
      <c r="M18">
        <v>21</v>
      </c>
      <c r="N18">
        <v>7367</v>
      </c>
      <c r="O18">
        <v>3166</v>
      </c>
      <c r="P18">
        <v>2746</v>
      </c>
      <c r="Q18">
        <v>966</v>
      </c>
      <c r="R18">
        <v>351</v>
      </c>
      <c r="S18">
        <v>93</v>
      </c>
      <c r="T18">
        <v>33</v>
      </c>
      <c r="U18">
        <v>12</v>
      </c>
      <c r="V18">
        <v>30419</v>
      </c>
      <c r="W18">
        <v>17223</v>
      </c>
      <c r="X18">
        <v>6423</v>
      </c>
      <c r="Y18">
        <v>3738</v>
      </c>
      <c r="Z18">
        <v>2439</v>
      </c>
      <c r="AA18">
        <v>505</v>
      </c>
      <c r="AB18">
        <v>73</v>
      </c>
      <c r="AC18">
        <v>18</v>
      </c>
      <c r="AD18">
        <v>6775</v>
      </c>
      <c r="AE18">
        <v>2853</v>
      </c>
      <c r="AF18">
        <v>2579</v>
      </c>
      <c r="AG18">
        <v>899</v>
      </c>
      <c r="AH18">
        <v>326</v>
      </c>
      <c r="AI18">
        <v>81</v>
      </c>
      <c r="AJ18">
        <v>26</v>
      </c>
      <c r="AK18">
        <v>11</v>
      </c>
      <c r="AL18">
        <v>30115</v>
      </c>
      <c r="AM18">
        <v>17039</v>
      </c>
      <c r="AN18">
        <v>6369</v>
      </c>
      <c r="AO18">
        <v>3705</v>
      </c>
      <c r="AP18">
        <v>2413</v>
      </c>
      <c r="AQ18">
        <v>500</v>
      </c>
      <c r="AR18">
        <v>71</v>
      </c>
      <c r="AS18">
        <v>18</v>
      </c>
      <c r="AT18">
        <v>6702</v>
      </c>
      <c r="AU18">
        <v>2810</v>
      </c>
      <c r="AV18">
        <v>2556</v>
      </c>
      <c r="AW18">
        <v>894</v>
      </c>
      <c r="AX18">
        <v>326</v>
      </c>
      <c r="AY18">
        <v>80</v>
      </c>
      <c r="AZ18">
        <v>25</v>
      </c>
      <c r="BA18">
        <v>11</v>
      </c>
      <c r="BB18">
        <v>13226</v>
      </c>
      <c r="BC18">
        <v>5559</v>
      </c>
      <c r="BD18">
        <v>3720</v>
      </c>
      <c r="BE18">
        <v>2196</v>
      </c>
      <c r="BF18">
        <v>1399</v>
      </c>
      <c r="BG18">
        <v>300</v>
      </c>
      <c r="BH18">
        <v>39</v>
      </c>
      <c r="BI18">
        <v>13</v>
      </c>
      <c r="BJ18">
        <v>4711</v>
      </c>
      <c r="BK18">
        <v>1626</v>
      </c>
      <c r="BL18">
        <v>1985</v>
      </c>
      <c r="BM18">
        <v>735</v>
      </c>
      <c r="BN18">
        <v>264</v>
      </c>
      <c r="BO18">
        <v>70</v>
      </c>
      <c r="BP18">
        <v>21</v>
      </c>
      <c r="BQ18">
        <v>10</v>
      </c>
      <c r="BR18">
        <v>1207</v>
      </c>
      <c r="BS18">
        <v>474</v>
      </c>
      <c r="BT18">
        <v>384</v>
      </c>
      <c r="BU18">
        <v>197</v>
      </c>
      <c r="BV18">
        <v>128</v>
      </c>
      <c r="BW18">
        <v>19</v>
      </c>
      <c r="BX18">
        <v>4</v>
      </c>
      <c r="BY18">
        <v>1</v>
      </c>
      <c r="BZ18">
        <v>603</v>
      </c>
      <c r="CA18">
        <v>317</v>
      </c>
      <c r="CB18">
        <v>212</v>
      </c>
      <c r="CC18">
        <v>52</v>
      </c>
      <c r="CD18">
        <v>19</v>
      </c>
      <c r="CE18">
        <v>2</v>
      </c>
      <c r="CF18">
        <v>1</v>
      </c>
      <c r="CG18" t="s">
        <v>34</v>
      </c>
      <c r="CH18">
        <v>12757</v>
      </c>
      <c r="CI18">
        <v>9333</v>
      </c>
      <c r="CJ18">
        <v>1830</v>
      </c>
      <c r="CK18">
        <v>948</v>
      </c>
      <c r="CL18">
        <v>527</v>
      </c>
      <c r="CM18">
        <v>104</v>
      </c>
      <c r="CN18">
        <v>14</v>
      </c>
      <c r="CO18">
        <v>1</v>
      </c>
      <c r="CP18">
        <v>1237</v>
      </c>
      <c r="CQ18">
        <v>826</v>
      </c>
      <c r="CR18">
        <v>293</v>
      </c>
      <c r="CS18">
        <v>81</v>
      </c>
      <c r="CT18">
        <v>27</v>
      </c>
      <c r="CU18">
        <v>7</v>
      </c>
      <c r="CV18">
        <v>3</v>
      </c>
      <c r="CW18" t="s">
        <v>34</v>
      </c>
      <c r="CX18">
        <v>2925</v>
      </c>
      <c r="CY18">
        <v>1673</v>
      </c>
      <c r="CZ18">
        <v>435</v>
      </c>
      <c r="DA18">
        <v>364</v>
      </c>
      <c r="DB18">
        <v>359</v>
      </c>
      <c r="DC18">
        <v>77</v>
      </c>
      <c r="DD18">
        <v>14</v>
      </c>
      <c r="DE18">
        <v>3</v>
      </c>
      <c r="DF18">
        <v>151</v>
      </c>
      <c r="DG18">
        <v>41</v>
      </c>
      <c r="DH18">
        <v>66</v>
      </c>
      <c r="DI18">
        <v>26</v>
      </c>
      <c r="DJ18">
        <v>16</v>
      </c>
      <c r="DK18">
        <v>1</v>
      </c>
      <c r="DL18" t="s">
        <v>34</v>
      </c>
      <c r="DM18">
        <v>1</v>
      </c>
      <c r="DN18">
        <v>304</v>
      </c>
      <c r="DO18">
        <v>184</v>
      </c>
      <c r="DP18">
        <v>54</v>
      </c>
      <c r="DQ18">
        <v>33</v>
      </c>
      <c r="DR18">
        <v>26</v>
      </c>
      <c r="DS18">
        <v>5</v>
      </c>
      <c r="DT18">
        <v>2</v>
      </c>
      <c r="DU18" t="s">
        <v>34</v>
      </c>
      <c r="DV18">
        <v>73</v>
      </c>
      <c r="DW18">
        <v>43</v>
      </c>
      <c r="DX18">
        <v>23</v>
      </c>
      <c r="DY18">
        <v>5</v>
      </c>
      <c r="DZ18" t="s">
        <v>34</v>
      </c>
      <c r="EA18">
        <v>1</v>
      </c>
      <c r="EB18">
        <v>1</v>
      </c>
      <c r="EC18" t="s">
        <v>34</v>
      </c>
    </row>
    <row r="19" spans="1:133">
      <c r="A19">
        <v>19</v>
      </c>
      <c r="B19">
        <v>1</v>
      </c>
      <c r="C19">
        <v>13102</v>
      </c>
      <c r="D19">
        <v>0</v>
      </c>
      <c r="E19" t="s">
        <v>128</v>
      </c>
      <c r="F19">
        <v>79256</v>
      </c>
      <c r="G19">
        <v>43377</v>
      </c>
      <c r="H19">
        <v>19028</v>
      </c>
      <c r="I19">
        <v>9909</v>
      </c>
      <c r="J19">
        <v>5658</v>
      </c>
      <c r="K19">
        <v>1062</v>
      </c>
      <c r="L19">
        <v>173</v>
      </c>
      <c r="M19">
        <v>49</v>
      </c>
      <c r="N19">
        <v>16498</v>
      </c>
      <c r="O19">
        <v>7090</v>
      </c>
      <c r="P19">
        <v>6340</v>
      </c>
      <c r="Q19">
        <v>2052</v>
      </c>
      <c r="R19">
        <v>713</v>
      </c>
      <c r="S19">
        <v>193</v>
      </c>
      <c r="T19">
        <v>81</v>
      </c>
      <c r="U19">
        <v>29</v>
      </c>
      <c r="V19">
        <v>77889</v>
      </c>
      <c r="W19">
        <v>42099</v>
      </c>
      <c r="X19">
        <v>18980</v>
      </c>
      <c r="Y19">
        <v>9888</v>
      </c>
      <c r="Z19">
        <v>5642</v>
      </c>
      <c r="AA19">
        <v>1059</v>
      </c>
      <c r="AB19">
        <v>172</v>
      </c>
      <c r="AC19">
        <v>49</v>
      </c>
      <c r="AD19">
        <v>16438</v>
      </c>
      <c r="AE19">
        <v>7052</v>
      </c>
      <c r="AF19">
        <v>6327</v>
      </c>
      <c r="AG19">
        <v>2046</v>
      </c>
      <c r="AH19">
        <v>712</v>
      </c>
      <c r="AI19">
        <v>192</v>
      </c>
      <c r="AJ19">
        <v>80</v>
      </c>
      <c r="AK19">
        <v>29</v>
      </c>
      <c r="AL19">
        <v>77221</v>
      </c>
      <c r="AM19">
        <v>41627</v>
      </c>
      <c r="AN19">
        <v>18882</v>
      </c>
      <c r="AO19">
        <v>9829</v>
      </c>
      <c r="AP19">
        <v>5610</v>
      </c>
      <c r="AQ19">
        <v>1053</v>
      </c>
      <c r="AR19">
        <v>171</v>
      </c>
      <c r="AS19">
        <v>49</v>
      </c>
      <c r="AT19">
        <v>16311</v>
      </c>
      <c r="AU19">
        <v>6965</v>
      </c>
      <c r="AV19">
        <v>6293</v>
      </c>
      <c r="AW19">
        <v>2042</v>
      </c>
      <c r="AX19">
        <v>711</v>
      </c>
      <c r="AY19">
        <v>191</v>
      </c>
      <c r="AZ19">
        <v>80</v>
      </c>
      <c r="BA19">
        <v>29</v>
      </c>
      <c r="BB19">
        <v>35488</v>
      </c>
      <c r="BC19">
        <v>14896</v>
      </c>
      <c r="BD19">
        <v>10261</v>
      </c>
      <c r="BE19">
        <v>5841</v>
      </c>
      <c r="BF19">
        <v>3666</v>
      </c>
      <c r="BG19">
        <v>679</v>
      </c>
      <c r="BH19">
        <v>116</v>
      </c>
      <c r="BI19">
        <v>29</v>
      </c>
      <c r="BJ19">
        <v>10772</v>
      </c>
      <c r="BK19">
        <v>4063</v>
      </c>
      <c r="BL19">
        <v>4392</v>
      </c>
      <c r="BM19">
        <v>1535</v>
      </c>
      <c r="BN19">
        <v>544</v>
      </c>
      <c r="BO19">
        <v>151</v>
      </c>
      <c r="BP19">
        <v>66</v>
      </c>
      <c r="BQ19">
        <v>21</v>
      </c>
      <c r="BR19">
        <v>7101</v>
      </c>
      <c r="BS19">
        <v>2867</v>
      </c>
      <c r="BT19">
        <v>2219</v>
      </c>
      <c r="BU19">
        <v>1171</v>
      </c>
      <c r="BV19">
        <v>652</v>
      </c>
      <c r="BW19">
        <v>163</v>
      </c>
      <c r="BX19">
        <v>23</v>
      </c>
      <c r="BY19">
        <v>6</v>
      </c>
      <c r="BZ19">
        <v>2537</v>
      </c>
      <c r="CA19">
        <v>1145</v>
      </c>
      <c r="CB19">
        <v>996</v>
      </c>
      <c r="CC19">
        <v>289</v>
      </c>
      <c r="CD19">
        <v>76</v>
      </c>
      <c r="CE19">
        <v>22</v>
      </c>
      <c r="CF19">
        <v>6</v>
      </c>
      <c r="CG19">
        <v>3</v>
      </c>
      <c r="CH19">
        <v>30647</v>
      </c>
      <c r="CI19">
        <v>21358</v>
      </c>
      <c r="CJ19">
        <v>5695</v>
      </c>
      <c r="CK19">
        <v>2401</v>
      </c>
      <c r="CL19">
        <v>1008</v>
      </c>
      <c r="CM19">
        <v>149</v>
      </c>
      <c r="CN19">
        <v>25</v>
      </c>
      <c r="CO19">
        <v>11</v>
      </c>
      <c r="CP19">
        <v>2769</v>
      </c>
      <c r="CQ19">
        <v>1663</v>
      </c>
      <c r="CR19">
        <v>816</v>
      </c>
      <c r="CS19">
        <v>195</v>
      </c>
      <c r="CT19">
        <v>70</v>
      </c>
      <c r="CU19">
        <v>15</v>
      </c>
      <c r="CV19">
        <v>6</v>
      </c>
      <c r="CW19">
        <v>4</v>
      </c>
      <c r="CX19">
        <v>3985</v>
      </c>
      <c r="CY19">
        <v>2506</v>
      </c>
      <c r="CZ19">
        <v>707</v>
      </c>
      <c r="DA19">
        <v>416</v>
      </c>
      <c r="DB19">
        <v>284</v>
      </c>
      <c r="DC19">
        <v>62</v>
      </c>
      <c r="DD19">
        <v>7</v>
      </c>
      <c r="DE19">
        <v>3</v>
      </c>
      <c r="DF19">
        <v>233</v>
      </c>
      <c r="DG19">
        <v>94</v>
      </c>
      <c r="DH19">
        <v>89</v>
      </c>
      <c r="DI19">
        <v>23</v>
      </c>
      <c r="DJ19">
        <v>21</v>
      </c>
      <c r="DK19">
        <v>3</v>
      </c>
      <c r="DL19">
        <v>2</v>
      </c>
      <c r="DM19">
        <v>1</v>
      </c>
      <c r="DN19">
        <v>668</v>
      </c>
      <c r="DO19">
        <v>472</v>
      </c>
      <c r="DP19">
        <v>98</v>
      </c>
      <c r="DQ19">
        <v>59</v>
      </c>
      <c r="DR19">
        <v>32</v>
      </c>
      <c r="DS19">
        <v>6</v>
      </c>
      <c r="DT19">
        <v>1</v>
      </c>
      <c r="DU19" t="s">
        <v>34</v>
      </c>
      <c r="DV19">
        <v>127</v>
      </c>
      <c r="DW19">
        <v>87</v>
      </c>
      <c r="DX19">
        <v>34</v>
      </c>
      <c r="DY19">
        <v>4</v>
      </c>
      <c r="DZ19">
        <v>1</v>
      </c>
      <c r="EA19">
        <v>1</v>
      </c>
      <c r="EB19" t="s">
        <v>34</v>
      </c>
      <c r="EC19" t="s">
        <v>34</v>
      </c>
    </row>
    <row r="20" spans="1:133">
      <c r="A20">
        <v>20</v>
      </c>
      <c r="B20">
        <v>1</v>
      </c>
      <c r="C20">
        <v>13103</v>
      </c>
      <c r="D20">
        <v>0</v>
      </c>
      <c r="E20" t="s">
        <v>129</v>
      </c>
      <c r="F20">
        <v>130487</v>
      </c>
      <c r="G20">
        <v>66932</v>
      </c>
      <c r="H20">
        <v>32344</v>
      </c>
      <c r="I20">
        <v>18094</v>
      </c>
      <c r="J20">
        <v>10537</v>
      </c>
      <c r="K20">
        <v>2087</v>
      </c>
      <c r="L20">
        <v>379</v>
      </c>
      <c r="M20">
        <v>114</v>
      </c>
      <c r="N20">
        <v>30910</v>
      </c>
      <c r="O20">
        <v>12869</v>
      </c>
      <c r="P20">
        <v>11831</v>
      </c>
      <c r="Q20">
        <v>4169</v>
      </c>
      <c r="R20">
        <v>1452</v>
      </c>
      <c r="S20">
        <v>389</v>
      </c>
      <c r="T20">
        <v>146</v>
      </c>
      <c r="U20">
        <v>54</v>
      </c>
      <c r="V20">
        <v>128752</v>
      </c>
      <c r="W20">
        <v>65368</v>
      </c>
      <c r="X20">
        <v>32262</v>
      </c>
      <c r="Y20">
        <v>18049</v>
      </c>
      <c r="Z20">
        <v>10506</v>
      </c>
      <c r="AA20">
        <v>2077</v>
      </c>
      <c r="AB20">
        <v>376</v>
      </c>
      <c r="AC20">
        <v>114</v>
      </c>
      <c r="AD20">
        <v>30823</v>
      </c>
      <c r="AE20">
        <v>12822</v>
      </c>
      <c r="AF20">
        <v>11803</v>
      </c>
      <c r="AG20">
        <v>4160</v>
      </c>
      <c r="AH20">
        <v>1451</v>
      </c>
      <c r="AI20">
        <v>388</v>
      </c>
      <c r="AJ20">
        <v>145</v>
      </c>
      <c r="AK20">
        <v>54</v>
      </c>
      <c r="AL20">
        <v>127765</v>
      </c>
      <c r="AM20">
        <v>64723</v>
      </c>
      <c r="AN20">
        <v>32117</v>
      </c>
      <c r="AO20">
        <v>17943</v>
      </c>
      <c r="AP20">
        <v>10430</v>
      </c>
      <c r="AQ20">
        <v>2064</v>
      </c>
      <c r="AR20">
        <v>374</v>
      </c>
      <c r="AS20">
        <v>114</v>
      </c>
      <c r="AT20">
        <v>30650</v>
      </c>
      <c r="AU20">
        <v>12719</v>
      </c>
      <c r="AV20">
        <v>11759</v>
      </c>
      <c r="AW20">
        <v>4143</v>
      </c>
      <c r="AX20">
        <v>1446</v>
      </c>
      <c r="AY20">
        <v>384</v>
      </c>
      <c r="AZ20">
        <v>145</v>
      </c>
      <c r="BA20">
        <v>54</v>
      </c>
      <c r="BB20">
        <v>63497</v>
      </c>
      <c r="BC20">
        <v>25023</v>
      </c>
      <c r="BD20">
        <v>18889</v>
      </c>
      <c r="BE20">
        <v>11255</v>
      </c>
      <c r="BF20">
        <v>6757</v>
      </c>
      <c r="BG20">
        <v>1268</v>
      </c>
      <c r="BH20">
        <v>229</v>
      </c>
      <c r="BI20">
        <v>76</v>
      </c>
      <c r="BJ20">
        <v>20674</v>
      </c>
      <c r="BK20">
        <v>7591</v>
      </c>
      <c r="BL20">
        <v>8372</v>
      </c>
      <c r="BM20">
        <v>3150</v>
      </c>
      <c r="BN20">
        <v>1124</v>
      </c>
      <c r="BO20">
        <v>280</v>
      </c>
      <c r="BP20">
        <v>113</v>
      </c>
      <c r="BQ20">
        <v>44</v>
      </c>
      <c r="BR20">
        <v>9288</v>
      </c>
      <c r="BS20">
        <v>3861</v>
      </c>
      <c r="BT20">
        <v>2931</v>
      </c>
      <c r="BU20">
        <v>1412</v>
      </c>
      <c r="BV20">
        <v>787</v>
      </c>
      <c r="BW20">
        <v>232</v>
      </c>
      <c r="BX20">
        <v>47</v>
      </c>
      <c r="BY20">
        <v>18</v>
      </c>
      <c r="BZ20">
        <v>4518</v>
      </c>
      <c r="CA20">
        <v>2226</v>
      </c>
      <c r="CB20">
        <v>1649</v>
      </c>
      <c r="CC20">
        <v>461</v>
      </c>
      <c r="CD20">
        <v>130</v>
      </c>
      <c r="CE20">
        <v>35</v>
      </c>
      <c r="CF20">
        <v>14</v>
      </c>
      <c r="CG20">
        <v>3</v>
      </c>
      <c r="CH20">
        <v>49022</v>
      </c>
      <c r="CI20">
        <v>32758</v>
      </c>
      <c r="CJ20">
        <v>9159</v>
      </c>
      <c r="CK20">
        <v>4392</v>
      </c>
      <c r="CL20">
        <v>2198</v>
      </c>
      <c r="CM20">
        <v>421</v>
      </c>
      <c r="CN20">
        <v>79</v>
      </c>
      <c r="CO20">
        <v>15</v>
      </c>
      <c r="CP20">
        <v>4972</v>
      </c>
      <c r="CQ20">
        <v>2725</v>
      </c>
      <c r="CR20">
        <v>1538</v>
      </c>
      <c r="CS20">
        <v>469</v>
      </c>
      <c r="CT20">
        <v>166</v>
      </c>
      <c r="CU20">
        <v>55</v>
      </c>
      <c r="CV20">
        <v>14</v>
      </c>
      <c r="CW20">
        <v>5</v>
      </c>
      <c r="CX20">
        <v>5958</v>
      </c>
      <c r="CY20">
        <v>3081</v>
      </c>
      <c r="CZ20">
        <v>1138</v>
      </c>
      <c r="DA20">
        <v>884</v>
      </c>
      <c r="DB20">
        <v>688</v>
      </c>
      <c r="DC20">
        <v>143</v>
      </c>
      <c r="DD20">
        <v>19</v>
      </c>
      <c r="DE20">
        <v>5</v>
      </c>
      <c r="DF20">
        <v>486</v>
      </c>
      <c r="DG20">
        <v>177</v>
      </c>
      <c r="DH20">
        <v>200</v>
      </c>
      <c r="DI20">
        <v>63</v>
      </c>
      <c r="DJ20">
        <v>26</v>
      </c>
      <c r="DK20">
        <v>14</v>
      </c>
      <c r="DL20">
        <v>4</v>
      </c>
      <c r="DM20">
        <v>2</v>
      </c>
      <c r="DN20">
        <v>987</v>
      </c>
      <c r="DO20">
        <v>645</v>
      </c>
      <c r="DP20">
        <v>145</v>
      </c>
      <c r="DQ20">
        <v>106</v>
      </c>
      <c r="DR20">
        <v>76</v>
      </c>
      <c r="DS20">
        <v>13</v>
      </c>
      <c r="DT20">
        <v>2</v>
      </c>
      <c r="DU20" t="s">
        <v>34</v>
      </c>
      <c r="DV20">
        <v>173</v>
      </c>
      <c r="DW20">
        <v>103</v>
      </c>
      <c r="DX20">
        <v>44</v>
      </c>
      <c r="DY20">
        <v>17</v>
      </c>
      <c r="DZ20">
        <v>5</v>
      </c>
      <c r="EA20">
        <v>4</v>
      </c>
      <c r="EB20" t="s">
        <v>34</v>
      </c>
      <c r="EC20" t="s">
        <v>34</v>
      </c>
    </row>
    <row r="21" spans="1:133">
      <c r="A21">
        <v>21</v>
      </c>
      <c r="B21">
        <v>1</v>
      </c>
      <c r="C21">
        <v>13104</v>
      </c>
      <c r="D21">
        <v>0</v>
      </c>
      <c r="E21" t="s">
        <v>130</v>
      </c>
      <c r="F21">
        <v>204547</v>
      </c>
      <c r="G21">
        <v>132644</v>
      </c>
      <c r="H21">
        <v>37615</v>
      </c>
      <c r="I21">
        <v>19495</v>
      </c>
      <c r="J21">
        <v>11770</v>
      </c>
      <c r="K21">
        <v>2449</v>
      </c>
      <c r="L21">
        <v>442</v>
      </c>
      <c r="M21">
        <v>132</v>
      </c>
      <c r="N21">
        <v>47671</v>
      </c>
      <c r="O21">
        <v>21821</v>
      </c>
      <c r="P21">
        <v>16893</v>
      </c>
      <c r="Q21">
        <v>6039</v>
      </c>
      <c r="R21">
        <v>2078</v>
      </c>
      <c r="S21">
        <v>554</v>
      </c>
      <c r="T21">
        <v>203</v>
      </c>
      <c r="U21">
        <v>83</v>
      </c>
      <c r="V21">
        <v>201161</v>
      </c>
      <c r="W21">
        <v>129503</v>
      </c>
      <c r="X21">
        <v>37487</v>
      </c>
      <c r="Y21">
        <v>19433</v>
      </c>
      <c r="Z21">
        <v>11736</v>
      </c>
      <c r="AA21">
        <v>2432</v>
      </c>
      <c r="AB21">
        <v>439</v>
      </c>
      <c r="AC21">
        <v>131</v>
      </c>
      <c r="AD21">
        <v>47500</v>
      </c>
      <c r="AE21">
        <v>21721</v>
      </c>
      <c r="AF21">
        <v>16847</v>
      </c>
      <c r="AG21">
        <v>6027</v>
      </c>
      <c r="AH21">
        <v>2070</v>
      </c>
      <c r="AI21">
        <v>549</v>
      </c>
      <c r="AJ21">
        <v>203</v>
      </c>
      <c r="AK21">
        <v>83</v>
      </c>
      <c r="AL21">
        <v>197040</v>
      </c>
      <c r="AM21">
        <v>126189</v>
      </c>
      <c r="AN21">
        <v>37132</v>
      </c>
      <c r="AO21">
        <v>19188</v>
      </c>
      <c r="AP21">
        <v>11578</v>
      </c>
      <c r="AQ21">
        <v>2388</v>
      </c>
      <c r="AR21">
        <v>434</v>
      </c>
      <c r="AS21">
        <v>131</v>
      </c>
      <c r="AT21">
        <v>47004</v>
      </c>
      <c r="AU21">
        <v>21384</v>
      </c>
      <c r="AV21">
        <v>16739</v>
      </c>
      <c r="AW21">
        <v>5993</v>
      </c>
      <c r="AX21">
        <v>2059</v>
      </c>
      <c r="AY21">
        <v>546</v>
      </c>
      <c r="AZ21">
        <v>200</v>
      </c>
      <c r="BA21">
        <v>83</v>
      </c>
      <c r="BB21">
        <v>71483</v>
      </c>
      <c r="BC21">
        <v>29856</v>
      </c>
      <c r="BD21">
        <v>20213</v>
      </c>
      <c r="BE21">
        <v>11953</v>
      </c>
      <c r="BF21">
        <v>7496</v>
      </c>
      <c r="BG21">
        <v>1577</v>
      </c>
      <c r="BH21">
        <v>293</v>
      </c>
      <c r="BI21">
        <v>95</v>
      </c>
      <c r="BJ21">
        <v>29075</v>
      </c>
      <c r="BK21">
        <v>10015</v>
      </c>
      <c r="BL21">
        <v>11831</v>
      </c>
      <c r="BM21">
        <v>4812</v>
      </c>
      <c r="BN21">
        <v>1733</v>
      </c>
      <c r="BO21">
        <v>449</v>
      </c>
      <c r="BP21">
        <v>160</v>
      </c>
      <c r="BQ21">
        <v>75</v>
      </c>
      <c r="BR21">
        <v>9091</v>
      </c>
      <c r="BS21">
        <v>4279</v>
      </c>
      <c r="BT21">
        <v>3078</v>
      </c>
      <c r="BU21">
        <v>1059</v>
      </c>
      <c r="BV21">
        <v>521</v>
      </c>
      <c r="BW21">
        <v>122</v>
      </c>
      <c r="BX21">
        <v>25</v>
      </c>
      <c r="BY21">
        <v>7</v>
      </c>
      <c r="BZ21">
        <v>5727</v>
      </c>
      <c r="CA21">
        <v>2964</v>
      </c>
      <c r="CB21">
        <v>2206</v>
      </c>
      <c r="CC21">
        <v>440</v>
      </c>
      <c r="CD21">
        <v>89</v>
      </c>
      <c r="CE21">
        <v>22</v>
      </c>
      <c r="CF21">
        <v>6</v>
      </c>
      <c r="CG21" t="s">
        <v>34</v>
      </c>
      <c r="CH21">
        <v>108764</v>
      </c>
      <c r="CI21">
        <v>87889</v>
      </c>
      <c r="CJ21">
        <v>12588</v>
      </c>
      <c r="CK21">
        <v>5084</v>
      </c>
      <c r="CL21">
        <v>2599</v>
      </c>
      <c r="CM21">
        <v>489</v>
      </c>
      <c r="CN21">
        <v>91</v>
      </c>
      <c r="CO21">
        <v>24</v>
      </c>
      <c r="CP21">
        <v>11800</v>
      </c>
      <c r="CQ21">
        <v>8264</v>
      </c>
      <c r="CR21">
        <v>2547</v>
      </c>
      <c r="CS21">
        <v>679</v>
      </c>
      <c r="CT21">
        <v>216</v>
      </c>
      <c r="CU21">
        <v>61</v>
      </c>
      <c r="CV21">
        <v>27</v>
      </c>
      <c r="CW21">
        <v>6</v>
      </c>
      <c r="CX21">
        <v>7702</v>
      </c>
      <c r="CY21">
        <v>4165</v>
      </c>
      <c r="CZ21">
        <v>1253</v>
      </c>
      <c r="DA21">
        <v>1092</v>
      </c>
      <c r="DB21">
        <v>962</v>
      </c>
      <c r="DC21">
        <v>200</v>
      </c>
      <c r="DD21">
        <v>25</v>
      </c>
      <c r="DE21">
        <v>5</v>
      </c>
      <c r="DF21">
        <v>402</v>
      </c>
      <c r="DG21">
        <v>141</v>
      </c>
      <c r="DH21">
        <v>155</v>
      </c>
      <c r="DI21">
        <v>62</v>
      </c>
      <c r="DJ21">
        <v>21</v>
      </c>
      <c r="DK21">
        <v>14</v>
      </c>
      <c r="DL21">
        <v>7</v>
      </c>
      <c r="DM21">
        <v>2</v>
      </c>
      <c r="DN21">
        <v>4121</v>
      </c>
      <c r="DO21">
        <v>3314</v>
      </c>
      <c r="DP21">
        <v>355</v>
      </c>
      <c r="DQ21">
        <v>245</v>
      </c>
      <c r="DR21">
        <v>158</v>
      </c>
      <c r="DS21">
        <v>44</v>
      </c>
      <c r="DT21">
        <v>5</v>
      </c>
      <c r="DU21" t="s">
        <v>34</v>
      </c>
      <c r="DV21">
        <v>496</v>
      </c>
      <c r="DW21">
        <v>337</v>
      </c>
      <c r="DX21">
        <v>108</v>
      </c>
      <c r="DY21">
        <v>34</v>
      </c>
      <c r="DZ21">
        <v>11</v>
      </c>
      <c r="EA21">
        <v>3</v>
      </c>
      <c r="EB21">
        <v>3</v>
      </c>
      <c r="EC21" t="s">
        <v>34</v>
      </c>
    </row>
    <row r="22" spans="1:133">
      <c r="A22">
        <v>22</v>
      </c>
      <c r="B22">
        <v>1</v>
      </c>
      <c r="C22">
        <v>13105</v>
      </c>
      <c r="D22">
        <v>0</v>
      </c>
      <c r="E22" t="s">
        <v>131</v>
      </c>
      <c r="F22">
        <v>120753</v>
      </c>
      <c r="G22">
        <v>69076</v>
      </c>
      <c r="H22">
        <v>23733</v>
      </c>
      <c r="I22">
        <v>15240</v>
      </c>
      <c r="J22">
        <v>10110</v>
      </c>
      <c r="K22">
        <v>2140</v>
      </c>
      <c r="L22">
        <v>357</v>
      </c>
      <c r="M22">
        <v>97</v>
      </c>
      <c r="N22">
        <v>30054</v>
      </c>
      <c r="O22">
        <v>12574</v>
      </c>
      <c r="P22">
        <v>10849</v>
      </c>
      <c r="Q22">
        <v>4392</v>
      </c>
      <c r="R22">
        <v>1524</v>
      </c>
      <c r="S22">
        <v>482</v>
      </c>
      <c r="T22">
        <v>170</v>
      </c>
      <c r="U22">
        <v>63</v>
      </c>
      <c r="V22">
        <v>119090</v>
      </c>
      <c r="W22">
        <v>67589</v>
      </c>
      <c r="X22">
        <v>23645</v>
      </c>
      <c r="Y22">
        <v>15199</v>
      </c>
      <c r="Z22">
        <v>10076</v>
      </c>
      <c r="AA22">
        <v>2128</v>
      </c>
      <c r="AB22">
        <v>356</v>
      </c>
      <c r="AC22">
        <v>97</v>
      </c>
      <c r="AD22">
        <v>29979</v>
      </c>
      <c r="AE22">
        <v>12543</v>
      </c>
      <c r="AF22">
        <v>10815</v>
      </c>
      <c r="AG22">
        <v>4385</v>
      </c>
      <c r="AH22">
        <v>1521</v>
      </c>
      <c r="AI22">
        <v>482</v>
      </c>
      <c r="AJ22">
        <v>170</v>
      </c>
      <c r="AK22">
        <v>63</v>
      </c>
      <c r="AL22">
        <v>117721</v>
      </c>
      <c r="AM22">
        <v>66795</v>
      </c>
      <c r="AN22">
        <v>23424</v>
      </c>
      <c r="AO22">
        <v>15018</v>
      </c>
      <c r="AP22">
        <v>9929</v>
      </c>
      <c r="AQ22">
        <v>2106</v>
      </c>
      <c r="AR22">
        <v>354</v>
      </c>
      <c r="AS22">
        <v>95</v>
      </c>
      <c r="AT22">
        <v>29690</v>
      </c>
      <c r="AU22">
        <v>12348</v>
      </c>
      <c r="AV22">
        <v>10759</v>
      </c>
      <c r="AW22">
        <v>4361</v>
      </c>
      <c r="AX22">
        <v>1513</v>
      </c>
      <c r="AY22">
        <v>478</v>
      </c>
      <c r="AZ22">
        <v>170</v>
      </c>
      <c r="BA22">
        <v>61</v>
      </c>
      <c r="BB22">
        <v>56285</v>
      </c>
      <c r="BC22">
        <v>20765</v>
      </c>
      <c r="BD22">
        <v>15389</v>
      </c>
      <c r="BE22">
        <v>10675</v>
      </c>
      <c r="BF22">
        <v>7438</v>
      </c>
      <c r="BG22">
        <v>1636</v>
      </c>
      <c r="BH22">
        <v>303</v>
      </c>
      <c r="BI22">
        <v>79</v>
      </c>
      <c r="BJ22">
        <v>22469</v>
      </c>
      <c r="BK22">
        <v>7552</v>
      </c>
      <c r="BL22">
        <v>9073</v>
      </c>
      <c r="BM22">
        <v>3828</v>
      </c>
      <c r="BN22">
        <v>1361</v>
      </c>
      <c r="BO22">
        <v>443</v>
      </c>
      <c r="BP22">
        <v>157</v>
      </c>
      <c r="BQ22">
        <v>55</v>
      </c>
      <c r="BR22">
        <v>2060</v>
      </c>
      <c r="BS22">
        <v>944</v>
      </c>
      <c r="BT22">
        <v>605</v>
      </c>
      <c r="BU22">
        <v>309</v>
      </c>
      <c r="BV22">
        <v>163</v>
      </c>
      <c r="BW22">
        <v>29</v>
      </c>
      <c r="BX22">
        <v>8</v>
      </c>
      <c r="BY22">
        <v>2</v>
      </c>
      <c r="BZ22">
        <v>957</v>
      </c>
      <c r="CA22">
        <v>547</v>
      </c>
      <c r="CB22">
        <v>319</v>
      </c>
      <c r="CC22">
        <v>70</v>
      </c>
      <c r="CD22">
        <v>18</v>
      </c>
      <c r="CE22">
        <v>2</v>
      </c>
      <c r="CF22">
        <v>1</v>
      </c>
      <c r="CG22" t="s">
        <v>34</v>
      </c>
      <c r="CH22">
        <v>54997</v>
      </c>
      <c r="CI22">
        <v>42380</v>
      </c>
      <c r="CJ22">
        <v>6806</v>
      </c>
      <c r="CK22">
        <v>3543</v>
      </c>
      <c r="CL22">
        <v>1870</v>
      </c>
      <c r="CM22">
        <v>349</v>
      </c>
      <c r="CN22">
        <v>37</v>
      </c>
      <c r="CO22">
        <v>12</v>
      </c>
      <c r="CP22">
        <v>5998</v>
      </c>
      <c r="CQ22">
        <v>4157</v>
      </c>
      <c r="CR22">
        <v>1259</v>
      </c>
      <c r="CS22">
        <v>420</v>
      </c>
      <c r="CT22">
        <v>118</v>
      </c>
      <c r="CU22">
        <v>29</v>
      </c>
      <c r="CV22">
        <v>11</v>
      </c>
      <c r="CW22">
        <v>4</v>
      </c>
      <c r="CX22">
        <v>4379</v>
      </c>
      <c r="CY22">
        <v>2706</v>
      </c>
      <c r="CZ22">
        <v>624</v>
      </c>
      <c r="DA22">
        <v>491</v>
      </c>
      <c r="DB22">
        <v>458</v>
      </c>
      <c r="DC22">
        <v>92</v>
      </c>
      <c r="DD22">
        <v>6</v>
      </c>
      <c r="DE22">
        <v>2</v>
      </c>
      <c r="DF22">
        <v>266</v>
      </c>
      <c r="DG22">
        <v>92</v>
      </c>
      <c r="DH22">
        <v>108</v>
      </c>
      <c r="DI22">
        <v>43</v>
      </c>
      <c r="DJ22">
        <v>16</v>
      </c>
      <c r="DK22">
        <v>4</v>
      </c>
      <c r="DL22">
        <v>1</v>
      </c>
      <c r="DM22">
        <v>2</v>
      </c>
      <c r="DN22">
        <v>1369</v>
      </c>
      <c r="DO22">
        <v>794</v>
      </c>
      <c r="DP22">
        <v>221</v>
      </c>
      <c r="DQ22">
        <v>181</v>
      </c>
      <c r="DR22">
        <v>147</v>
      </c>
      <c r="DS22">
        <v>22</v>
      </c>
      <c r="DT22">
        <v>2</v>
      </c>
      <c r="DU22">
        <v>2</v>
      </c>
      <c r="DV22">
        <v>289</v>
      </c>
      <c r="DW22">
        <v>195</v>
      </c>
      <c r="DX22">
        <v>56</v>
      </c>
      <c r="DY22">
        <v>24</v>
      </c>
      <c r="DZ22">
        <v>8</v>
      </c>
      <c r="EA22">
        <v>4</v>
      </c>
      <c r="EB22" t="s">
        <v>34</v>
      </c>
      <c r="EC22">
        <v>2</v>
      </c>
    </row>
    <row r="23" spans="1:133">
      <c r="A23">
        <v>23</v>
      </c>
      <c r="B23">
        <v>1</v>
      </c>
      <c r="C23">
        <v>13106</v>
      </c>
      <c r="D23">
        <v>0</v>
      </c>
      <c r="E23" t="s">
        <v>132</v>
      </c>
      <c r="F23">
        <v>109302</v>
      </c>
      <c r="G23">
        <v>61540</v>
      </c>
      <c r="H23">
        <v>24539</v>
      </c>
      <c r="I23">
        <v>12933</v>
      </c>
      <c r="J23">
        <v>7822</v>
      </c>
      <c r="K23">
        <v>1883</v>
      </c>
      <c r="L23">
        <v>441</v>
      </c>
      <c r="M23">
        <v>144</v>
      </c>
      <c r="N23">
        <v>32804</v>
      </c>
      <c r="O23">
        <v>14539</v>
      </c>
      <c r="P23">
        <v>11107</v>
      </c>
      <c r="Q23">
        <v>4589</v>
      </c>
      <c r="R23">
        <v>1642</v>
      </c>
      <c r="S23">
        <v>585</v>
      </c>
      <c r="T23">
        <v>241</v>
      </c>
      <c r="U23">
        <v>101</v>
      </c>
      <c r="V23">
        <v>107859</v>
      </c>
      <c r="W23">
        <v>60334</v>
      </c>
      <c r="X23">
        <v>24422</v>
      </c>
      <c r="Y23">
        <v>12884</v>
      </c>
      <c r="Z23">
        <v>7777</v>
      </c>
      <c r="AA23">
        <v>1864</v>
      </c>
      <c r="AB23">
        <v>435</v>
      </c>
      <c r="AC23">
        <v>143</v>
      </c>
      <c r="AD23">
        <v>32476</v>
      </c>
      <c r="AE23">
        <v>14302</v>
      </c>
      <c r="AF23">
        <v>11054</v>
      </c>
      <c r="AG23">
        <v>4573</v>
      </c>
      <c r="AH23">
        <v>1629</v>
      </c>
      <c r="AI23">
        <v>581</v>
      </c>
      <c r="AJ23">
        <v>237</v>
      </c>
      <c r="AK23">
        <v>100</v>
      </c>
      <c r="AL23">
        <v>105768</v>
      </c>
      <c r="AM23">
        <v>58846</v>
      </c>
      <c r="AN23">
        <v>24142</v>
      </c>
      <c r="AO23">
        <v>12719</v>
      </c>
      <c r="AP23">
        <v>7656</v>
      </c>
      <c r="AQ23">
        <v>1832</v>
      </c>
      <c r="AR23">
        <v>432</v>
      </c>
      <c r="AS23">
        <v>141</v>
      </c>
      <c r="AT23">
        <v>32027</v>
      </c>
      <c r="AU23">
        <v>13987</v>
      </c>
      <c r="AV23">
        <v>10961</v>
      </c>
      <c r="AW23">
        <v>4546</v>
      </c>
      <c r="AX23">
        <v>1621</v>
      </c>
      <c r="AY23">
        <v>579</v>
      </c>
      <c r="AZ23">
        <v>234</v>
      </c>
      <c r="BA23">
        <v>99</v>
      </c>
      <c r="BB23">
        <v>54860</v>
      </c>
      <c r="BC23">
        <v>22586</v>
      </c>
      <c r="BD23">
        <v>15266</v>
      </c>
      <c r="BE23">
        <v>9123</v>
      </c>
      <c r="BF23">
        <v>5915</v>
      </c>
      <c r="BG23">
        <v>1480</v>
      </c>
      <c r="BH23">
        <v>366</v>
      </c>
      <c r="BI23">
        <v>124</v>
      </c>
      <c r="BJ23">
        <v>23472</v>
      </c>
      <c r="BK23">
        <v>8410</v>
      </c>
      <c r="BL23">
        <v>8835</v>
      </c>
      <c r="BM23">
        <v>3946</v>
      </c>
      <c r="BN23">
        <v>1440</v>
      </c>
      <c r="BO23">
        <v>532</v>
      </c>
      <c r="BP23">
        <v>217</v>
      </c>
      <c r="BQ23">
        <v>92</v>
      </c>
      <c r="BR23">
        <v>1607</v>
      </c>
      <c r="BS23">
        <v>749</v>
      </c>
      <c r="BT23">
        <v>525</v>
      </c>
      <c r="BU23">
        <v>194</v>
      </c>
      <c r="BV23">
        <v>114</v>
      </c>
      <c r="BW23">
        <v>21</v>
      </c>
      <c r="BX23">
        <v>3</v>
      </c>
      <c r="BY23">
        <v>1</v>
      </c>
      <c r="BZ23">
        <v>1007</v>
      </c>
      <c r="CA23">
        <v>578</v>
      </c>
      <c r="CB23">
        <v>337</v>
      </c>
      <c r="CC23">
        <v>69</v>
      </c>
      <c r="CD23">
        <v>18</v>
      </c>
      <c r="CE23">
        <v>4</v>
      </c>
      <c r="CF23">
        <v>1</v>
      </c>
      <c r="CG23" t="s">
        <v>34</v>
      </c>
      <c r="CH23">
        <v>45432</v>
      </c>
      <c r="CI23">
        <v>32832</v>
      </c>
      <c r="CJ23">
        <v>7731</v>
      </c>
      <c r="CK23">
        <v>3078</v>
      </c>
      <c r="CL23">
        <v>1444</v>
      </c>
      <c r="CM23">
        <v>280</v>
      </c>
      <c r="CN23">
        <v>54</v>
      </c>
      <c r="CO23">
        <v>13</v>
      </c>
      <c r="CP23">
        <v>7233</v>
      </c>
      <c r="CQ23">
        <v>4889</v>
      </c>
      <c r="CR23">
        <v>1660</v>
      </c>
      <c r="CS23">
        <v>488</v>
      </c>
      <c r="CT23">
        <v>147</v>
      </c>
      <c r="CU23">
        <v>33</v>
      </c>
      <c r="CV23">
        <v>11</v>
      </c>
      <c r="CW23">
        <v>5</v>
      </c>
      <c r="CX23">
        <v>3869</v>
      </c>
      <c r="CY23">
        <v>2679</v>
      </c>
      <c r="CZ23">
        <v>620</v>
      </c>
      <c r="DA23">
        <v>324</v>
      </c>
      <c r="DB23">
        <v>183</v>
      </c>
      <c r="DC23">
        <v>51</v>
      </c>
      <c r="DD23">
        <v>9</v>
      </c>
      <c r="DE23">
        <v>3</v>
      </c>
      <c r="DF23">
        <v>315</v>
      </c>
      <c r="DG23">
        <v>110</v>
      </c>
      <c r="DH23">
        <v>129</v>
      </c>
      <c r="DI23">
        <v>43</v>
      </c>
      <c r="DJ23">
        <v>16</v>
      </c>
      <c r="DK23">
        <v>10</v>
      </c>
      <c r="DL23">
        <v>5</v>
      </c>
      <c r="DM23">
        <v>2</v>
      </c>
      <c r="DN23">
        <v>2091</v>
      </c>
      <c r="DO23">
        <v>1488</v>
      </c>
      <c r="DP23">
        <v>280</v>
      </c>
      <c r="DQ23">
        <v>165</v>
      </c>
      <c r="DR23">
        <v>121</v>
      </c>
      <c r="DS23">
        <v>32</v>
      </c>
      <c r="DT23">
        <v>3</v>
      </c>
      <c r="DU23">
        <v>2</v>
      </c>
      <c r="DV23">
        <v>449</v>
      </c>
      <c r="DW23">
        <v>315</v>
      </c>
      <c r="DX23">
        <v>93</v>
      </c>
      <c r="DY23">
        <v>27</v>
      </c>
      <c r="DZ23">
        <v>8</v>
      </c>
      <c r="EA23">
        <v>2</v>
      </c>
      <c r="EB23">
        <v>3</v>
      </c>
      <c r="EC23">
        <v>1</v>
      </c>
    </row>
    <row r="24" spans="1:133">
      <c r="A24">
        <v>24</v>
      </c>
      <c r="B24">
        <v>1</v>
      </c>
      <c r="C24">
        <v>13107</v>
      </c>
      <c r="D24">
        <v>0</v>
      </c>
      <c r="E24" t="s">
        <v>133</v>
      </c>
      <c r="F24">
        <v>130678</v>
      </c>
      <c r="G24">
        <v>62886</v>
      </c>
      <c r="H24">
        <v>33420</v>
      </c>
      <c r="I24">
        <v>18480</v>
      </c>
      <c r="J24">
        <v>11942</v>
      </c>
      <c r="K24">
        <v>3006</v>
      </c>
      <c r="L24">
        <v>717</v>
      </c>
      <c r="M24">
        <v>227</v>
      </c>
      <c r="N24">
        <v>41161</v>
      </c>
      <c r="O24">
        <v>15257</v>
      </c>
      <c r="P24">
        <v>15664</v>
      </c>
      <c r="Q24">
        <v>6536</v>
      </c>
      <c r="R24">
        <v>2378</v>
      </c>
      <c r="S24">
        <v>825</v>
      </c>
      <c r="T24">
        <v>373</v>
      </c>
      <c r="U24">
        <v>128</v>
      </c>
      <c r="V24">
        <v>128656</v>
      </c>
      <c r="W24">
        <v>61218</v>
      </c>
      <c r="X24">
        <v>33265</v>
      </c>
      <c r="Y24">
        <v>18379</v>
      </c>
      <c r="Z24">
        <v>11867</v>
      </c>
      <c r="AA24">
        <v>2991</v>
      </c>
      <c r="AB24">
        <v>712</v>
      </c>
      <c r="AC24">
        <v>224</v>
      </c>
      <c r="AD24">
        <v>40995</v>
      </c>
      <c r="AE24">
        <v>15164</v>
      </c>
      <c r="AF24">
        <v>15621</v>
      </c>
      <c r="AG24">
        <v>6519</v>
      </c>
      <c r="AH24">
        <v>2373</v>
      </c>
      <c r="AI24">
        <v>821</v>
      </c>
      <c r="AJ24">
        <v>370</v>
      </c>
      <c r="AK24">
        <v>127</v>
      </c>
      <c r="AL24">
        <v>126928</v>
      </c>
      <c r="AM24">
        <v>60083</v>
      </c>
      <c r="AN24">
        <v>32986</v>
      </c>
      <c r="AO24">
        <v>18233</v>
      </c>
      <c r="AP24">
        <v>11741</v>
      </c>
      <c r="AQ24">
        <v>2961</v>
      </c>
      <c r="AR24">
        <v>702</v>
      </c>
      <c r="AS24">
        <v>222</v>
      </c>
      <c r="AT24">
        <v>40580</v>
      </c>
      <c r="AU24">
        <v>14905</v>
      </c>
      <c r="AV24">
        <v>15504</v>
      </c>
      <c r="AW24">
        <v>6498</v>
      </c>
      <c r="AX24">
        <v>2362</v>
      </c>
      <c r="AY24">
        <v>818</v>
      </c>
      <c r="AZ24">
        <v>366</v>
      </c>
      <c r="BA24">
        <v>127</v>
      </c>
      <c r="BB24">
        <v>60563</v>
      </c>
      <c r="BC24">
        <v>17876</v>
      </c>
      <c r="BD24">
        <v>18593</v>
      </c>
      <c r="BE24">
        <v>12217</v>
      </c>
      <c r="BF24">
        <v>8848</v>
      </c>
      <c r="BG24">
        <v>2267</v>
      </c>
      <c r="BH24">
        <v>579</v>
      </c>
      <c r="BI24">
        <v>183</v>
      </c>
      <c r="BJ24">
        <v>27138</v>
      </c>
      <c r="BK24">
        <v>7887</v>
      </c>
      <c r="BL24">
        <v>11005</v>
      </c>
      <c r="BM24">
        <v>5119</v>
      </c>
      <c r="BN24">
        <v>1957</v>
      </c>
      <c r="BO24">
        <v>714</v>
      </c>
      <c r="BP24">
        <v>337</v>
      </c>
      <c r="BQ24">
        <v>119</v>
      </c>
      <c r="BR24">
        <v>10734</v>
      </c>
      <c r="BS24">
        <v>3830</v>
      </c>
      <c r="BT24">
        <v>3911</v>
      </c>
      <c r="BU24">
        <v>1747</v>
      </c>
      <c r="BV24">
        <v>906</v>
      </c>
      <c r="BW24">
        <v>272</v>
      </c>
      <c r="BX24">
        <v>51</v>
      </c>
      <c r="BY24">
        <v>17</v>
      </c>
      <c r="BZ24">
        <v>5984</v>
      </c>
      <c r="CA24">
        <v>2421</v>
      </c>
      <c r="CB24">
        <v>2540</v>
      </c>
      <c r="CC24">
        <v>768</v>
      </c>
      <c r="CD24">
        <v>184</v>
      </c>
      <c r="CE24">
        <v>56</v>
      </c>
      <c r="CF24">
        <v>12</v>
      </c>
      <c r="CG24">
        <v>3</v>
      </c>
      <c r="CH24">
        <v>50487</v>
      </c>
      <c r="CI24">
        <v>35091</v>
      </c>
      <c r="CJ24">
        <v>9585</v>
      </c>
      <c r="CK24">
        <v>3755</v>
      </c>
      <c r="CL24">
        <v>1639</v>
      </c>
      <c r="CM24">
        <v>343</v>
      </c>
      <c r="CN24">
        <v>56</v>
      </c>
      <c r="CO24">
        <v>18</v>
      </c>
      <c r="CP24">
        <v>7194</v>
      </c>
      <c r="CQ24">
        <v>4506</v>
      </c>
      <c r="CR24">
        <v>1857</v>
      </c>
      <c r="CS24">
        <v>572</v>
      </c>
      <c r="CT24">
        <v>199</v>
      </c>
      <c r="CU24">
        <v>42</v>
      </c>
      <c r="CV24">
        <v>13</v>
      </c>
      <c r="CW24">
        <v>5</v>
      </c>
      <c r="CX24">
        <v>5144</v>
      </c>
      <c r="CY24">
        <v>3286</v>
      </c>
      <c r="CZ24">
        <v>897</v>
      </c>
      <c r="DA24">
        <v>514</v>
      </c>
      <c r="DB24">
        <v>348</v>
      </c>
      <c r="DC24">
        <v>79</v>
      </c>
      <c r="DD24">
        <v>16</v>
      </c>
      <c r="DE24">
        <v>4</v>
      </c>
      <c r="DF24">
        <v>264</v>
      </c>
      <c r="DG24">
        <v>91</v>
      </c>
      <c r="DH24">
        <v>102</v>
      </c>
      <c r="DI24">
        <v>39</v>
      </c>
      <c r="DJ24">
        <v>22</v>
      </c>
      <c r="DK24">
        <v>6</v>
      </c>
      <c r="DL24">
        <v>4</v>
      </c>
      <c r="DM24" t="s">
        <v>34</v>
      </c>
      <c r="DN24">
        <v>1728</v>
      </c>
      <c r="DO24">
        <v>1135</v>
      </c>
      <c r="DP24">
        <v>279</v>
      </c>
      <c r="DQ24">
        <v>146</v>
      </c>
      <c r="DR24">
        <v>126</v>
      </c>
      <c r="DS24">
        <v>30</v>
      </c>
      <c r="DT24">
        <v>10</v>
      </c>
      <c r="DU24">
        <v>2</v>
      </c>
      <c r="DV24">
        <v>415</v>
      </c>
      <c r="DW24">
        <v>259</v>
      </c>
      <c r="DX24">
        <v>117</v>
      </c>
      <c r="DY24">
        <v>21</v>
      </c>
      <c r="DZ24">
        <v>11</v>
      </c>
      <c r="EA24">
        <v>3</v>
      </c>
      <c r="EB24">
        <v>4</v>
      </c>
      <c r="EC24" t="s">
        <v>34</v>
      </c>
    </row>
    <row r="25" spans="1:133">
      <c r="A25">
        <v>25</v>
      </c>
      <c r="B25">
        <v>1</v>
      </c>
      <c r="C25">
        <v>13108</v>
      </c>
      <c r="D25">
        <v>0</v>
      </c>
      <c r="E25" t="s">
        <v>134</v>
      </c>
      <c r="F25">
        <v>243575</v>
      </c>
      <c r="G25">
        <v>106682</v>
      </c>
      <c r="H25">
        <v>64345</v>
      </c>
      <c r="I25">
        <v>39823</v>
      </c>
      <c r="J25">
        <v>26287</v>
      </c>
      <c r="K25">
        <v>5288</v>
      </c>
      <c r="L25">
        <v>889</v>
      </c>
      <c r="M25">
        <v>261</v>
      </c>
      <c r="N25">
        <v>74707</v>
      </c>
      <c r="O25">
        <v>27600</v>
      </c>
      <c r="P25">
        <v>30365</v>
      </c>
      <c r="Q25">
        <v>11464</v>
      </c>
      <c r="R25">
        <v>3704</v>
      </c>
      <c r="S25">
        <v>1053</v>
      </c>
      <c r="T25">
        <v>369</v>
      </c>
      <c r="U25">
        <v>152</v>
      </c>
      <c r="V25">
        <v>238187</v>
      </c>
      <c r="W25">
        <v>101780</v>
      </c>
      <c r="X25">
        <v>64122</v>
      </c>
      <c r="Y25">
        <v>39683</v>
      </c>
      <c r="Z25">
        <v>26194</v>
      </c>
      <c r="AA25">
        <v>5263</v>
      </c>
      <c r="AB25">
        <v>885</v>
      </c>
      <c r="AC25">
        <v>260</v>
      </c>
      <c r="AD25">
        <v>74448</v>
      </c>
      <c r="AE25">
        <v>27459</v>
      </c>
      <c r="AF25">
        <v>30276</v>
      </c>
      <c r="AG25">
        <v>11445</v>
      </c>
      <c r="AH25">
        <v>3698</v>
      </c>
      <c r="AI25">
        <v>1051</v>
      </c>
      <c r="AJ25">
        <v>368</v>
      </c>
      <c r="AK25">
        <v>151</v>
      </c>
      <c r="AL25">
        <v>236415</v>
      </c>
      <c r="AM25">
        <v>100746</v>
      </c>
      <c r="AN25">
        <v>63777</v>
      </c>
      <c r="AO25">
        <v>39458</v>
      </c>
      <c r="AP25">
        <v>26051</v>
      </c>
      <c r="AQ25">
        <v>5243</v>
      </c>
      <c r="AR25">
        <v>881</v>
      </c>
      <c r="AS25">
        <v>259</v>
      </c>
      <c r="AT25">
        <v>73951</v>
      </c>
      <c r="AU25">
        <v>27129</v>
      </c>
      <c r="AV25">
        <v>30158</v>
      </c>
      <c r="AW25">
        <v>11421</v>
      </c>
      <c r="AX25">
        <v>3678</v>
      </c>
      <c r="AY25">
        <v>1049</v>
      </c>
      <c r="AZ25">
        <v>365</v>
      </c>
      <c r="BA25">
        <v>151</v>
      </c>
      <c r="BB25">
        <v>118478</v>
      </c>
      <c r="BC25">
        <v>30855</v>
      </c>
      <c r="BD25">
        <v>36785</v>
      </c>
      <c r="BE25">
        <v>26461</v>
      </c>
      <c r="BF25">
        <v>19562</v>
      </c>
      <c r="BG25">
        <v>3950</v>
      </c>
      <c r="BH25">
        <v>657</v>
      </c>
      <c r="BI25">
        <v>208</v>
      </c>
      <c r="BJ25">
        <v>43752</v>
      </c>
      <c r="BK25">
        <v>12261</v>
      </c>
      <c r="BL25">
        <v>18943</v>
      </c>
      <c r="BM25">
        <v>8274</v>
      </c>
      <c r="BN25">
        <v>2910</v>
      </c>
      <c r="BO25">
        <v>901</v>
      </c>
      <c r="BP25">
        <v>326</v>
      </c>
      <c r="BQ25">
        <v>137</v>
      </c>
      <c r="BR25">
        <v>43117</v>
      </c>
      <c r="BS25">
        <v>18022</v>
      </c>
      <c r="BT25">
        <v>14856</v>
      </c>
      <c r="BU25">
        <v>6590</v>
      </c>
      <c r="BV25">
        <v>2874</v>
      </c>
      <c r="BW25">
        <v>629</v>
      </c>
      <c r="BX25">
        <v>122</v>
      </c>
      <c r="BY25">
        <v>24</v>
      </c>
      <c r="BZ25">
        <v>22430</v>
      </c>
      <c r="CA25">
        <v>10054</v>
      </c>
      <c r="CB25">
        <v>9251</v>
      </c>
      <c r="CC25">
        <v>2469</v>
      </c>
      <c r="CD25">
        <v>538</v>
      </c>
      <c r="CE25">
        <v>91</v>
      </c>
      <c r="CF25">
        <v>23</v>
      </c>
      <c r="CG25">
        <v>4</v>
      </c>
      <c r="CH25">
        <v>64250</v>
      </c>
      <c r="CI25">
        <v>45630</v>
      </c>
      <c r="CJ25">
        <v>10482</v>
      </c>
      <c r="CK25">
        <v>5091</v>
      </c>
      <c r="CL25">
        <v>2510</v>
      </c>
      <c r="CM25">
        <v>456</v>
      </c>
      <c r="CN25">
        <v>65</v>
      </c>
      <c r="CO25">
        <v>16</v>
      </c>
      <c r="CP25">
        <v>7380</v>
      </c>
      <c r="CQ25">
        <v>4698</v>
      </c>
      <c r="CR25">
        <v>1796</v>
      </c>
      <c r="CS25">
        <v>610</v>
      </c>
      <c r="CT25">
        <v>204</v>
      </c>
      <c r="CU25">
        <v>50</v>
      </c>
      <c r="CV25">
        <v>14</v>
      </c>
      <c r="CW25">
        <v>8</v>
      </c>
      <c r="CX25">
        <v>10570</v>
      </c>
      <c r="CY25">
        <v>6239</v>
      </c>
      <c r="CZ25">
        <v>1654</v>
      </c>
      <c r="DA25">
        <v>1316</v>
      </c>
      <c r="DB25">
        <v>1105</v>
      </c>
      <c r="DC25">
        <v>208</v>
      </c>
      <c r="DD25">
        <v>37</v>
      </c>
      <c r="DE25">
        <v>11</v>
      </c>
      <c r="DF25">
        <v>389</v>
      </c>
      <c r="DG25">
        <v>116</v>
      </c>
      <c r="DH25">
        <v>168</v>
      </c>
      <c r="DI25">
        <v>68</v>
      </c>
      <c r="DJ25">
        <v>26</v>
      </c>
      <c r="DK25">
        <v>7</v>
      </c>
      <c r="DL25">
        <v>2</v>
      </c>
      <c r="DM25">
        <v>2</v>
      </c>
      <c r="DN25">
        <v>1772</v>
      </c>
      <c r="DO25">
        <v>1034</v>
      </c>
      <c r="DP25">
        <v>345</v>
      </c>
      <c r="DQ25">
        <v>225</v>
      </c>
      <c r="DR25">
        <v>143</v>
      </c>
      <c r="DS25">
        <v>20</v>
      </c>
      <c r="DT25">
        <v>4</v>
      </c>
      <c r="DU25">
        <v>1</v>
      </c>
      <c r="DV25">
        <v>497</v>
      </c>
      <c r="DW25">
        <v>330</v>
      </c>
      <c r="DX25">
        <v>118</v>
      </c>
      <c r="DY25">
        <v>24</v>
      </c>
      <c r="DZ25">
        <v>20</v>
      </c>
      <c r="EA25">
        <v>2</v>
      </c>
      <c r="EB25">
        <v>3</v>
      </c>
      <c r="EC25" t="s">
        <v>34</v>
      </c>
    </row>
    <row r="26" spans="1:133">
      <c r="A26">
        <v>26</v>
      </c>
      <c r="B26">
        <v>1</v>
      </c>
      <c r="C26">
        <v>13109</v>
      </c>
      <c r="D26">
        <v>0</v>
      </c>
      <c r="E26" t="s">
        <v>135</v>
      </c>
      <c r="F26">
        <v>212286</v>
      </c>
      <c r="G26">
        <v>116560</v>
      </c>
      <c r="H26">
        <v>46859</v>
      </c>
      <c r="I26">
        <v>26860</v>
      </c>
      <c r="J26">
        <v>17387</v>
      </c>
      <c r="K26">
        <v>3753</v>
      </c>
      <c r="L26">
        <v>689</v>
      </c>
      <c r="M26">
        <v>178</v>
      </c>
      <c r="N26">
        <v>56514</v>
      </c>
      <c r="O26">
        <v>22548</v>
      </c>
      <c r="P26">
        <v>21235</v>
      </c>
      <c r="Q26">
        <v>8468</v>
      </c>
      <c r="R26">
        <v>2955</v>
      </c>
      <c r="S26">
        <v>886</v>
      </c>
      <c r="T26">
        <v>324</v>
      </c>
      <c r="U26">
        <v>98</v>
      </c>
      <c r="V26">
        <v>208901</v>
      </c>
      <c r="W26">
        <v>113745</v>
      </c>
      <c r="X26">
        <v>46611</v>
      </c>
      <c r="Y26">
        <v>26704</v>
      </c>
      <c r="Z26">
        <v>17268</v>
      </c>
      <c r="AA26">
        <v>3713</v>
      </c>
      <c r="AB26">
        <v>682</v>
      </c>
      <c r="AC26">
        <v>178</v>
      </c>
      <c r="AD26">
        <v>56256</v>
      </c>
      <c r="AE26">
        <v>22429</v>
      </c>
      <c r="AF26">
        <v>21142</v>
      </c>
      <c r="AG26">
        <v>8442</v>
      </c>
      <c r="AH26">
        <v>2944</v>
      </c>
      <c r="AI26">
        <v>882</v>
      </c>
      <c r="AJ26">
        <v>319</v>
      </c>
      <c r="AK26">
        <v>98</v>
      </c>
      <c r="AL26">
        <v>206477</v>
      </c>
      <c r="AM26">
        <v>112264</v>
      </c>
      <c r="AN26">
        <v>46175</v>
      </c>
      <c r="AO26">
        <v>26445</v>
      </c>
      <c r="AP26">
        <v>17069</v>
      </c>
      <c r="AQ26">
        <v>3678</v>
      </c>
      <c r="AR26">
        <v>670</v>
      </c>
      <c r="AS26">
        <v>176</v>
      </c>
      <c r="AT26">
        <v>55602</v>
      </c>
      <c r="AU26">
        <v>21985</v>
      </c>
      <c r="AV26">
        <v>20998</v>
      </c>
      <c r="AW26">
        <v>8399</v>
      </c>
      <c r="AX26">
        <v>2929</v>
      </c>
      <c r="AY26">
        <v>880</v>
      </c>
      <c r="AZ26">
        <v>314</v>
      </c>
      <c r="BA26">
        <v>97</v>
      </c>
      <c r="BB26">
        <v>90749</v>
      </c>
      <c r="BC26">
        <v>29340</v>
      </c>
      <c r="BD26">
        <v>27807</v>
      </c>
      <c r="BE26">
        <v>17708</v>
      </c>
      <c r="BF26">
        <v>12486</v>
      </c>
      <c r="BG26">
        <v>2743</v>
      </c>
      <c r="BH26">
        <v>524</v>
      </c>
      <c r="BI26">
        <v>141</v>
      </c>
      <c r="BJ26">
        <v>38776</v>
      </c>
      <c r="BK26">
        <v>12032</v>
      </c>
      <c r="BL26">
        <v>16290</v>
      </c>
      <c r="BM26">
        <v>6860</v>
      </c>
      <c r="BN26">
        <v>2461</v>
      </c>
      <c r="BO26">
        <v>762</v>
      </c>
      <c r="BP26">
        <v>285</v>
      </c>
      <c r="BQ26">
        <v>86</v>
      </c>
      <c r="BR26">
        <v>9610</v>
      </c>
      <c r="BS26">
        <v>3668</v>
      </c>
      <c r="BT26">
        <v>2990</v>
      </c>
      <c r="BU26">
        <v>1712</v>
      </c>
      <c r="BV26">
        <v>947</v>
      </c>
      <c r="BW26">
        <v>240</v>
      </c>
      <c r="BX26">
        <v>46</v>
      </c>
      <c r="BY26">
        <v>7</v>
      </c>
      <c r="BZ26">
        <v>4245</v>
      </c>
      <c r="CA26">
        <v>1774</v>
      </c>
      <c r="CB26">
        <v>1636</v>
      </c>
      <c r="CC26">
        <v>605</v>
      </c>
      <c r="CD26">
        <v>173</v>
      </c>
      <c r="CE26">
        <v>46</v>
      </c>
      <c r="CF26">
        <v>9</v>
      </c>
      <c r="CG26">
        <v>2</v>
      </c>
      <c r="CH26">
        <v>96650</v>
      </c>
      <c r="CI26">
        <v>73012</v>
      </c>
      <c r="CJ26">
        <v>14071</v>
      </c>
      <c r="CK26">
        <v>6081</v>
      </c>
      <c r="CL26">
        <v>2835</v>
      </c>
      <c r="CM26">
        <v>547</v>
      </c>
      <c r="CN26">
        <v>81</v>
      </c>
      <c r="CO26">
        <v>23</v>
      </c>
      <c r="CP26">
        <v>12208</v>
      </c>
      <c r="CQ26">
        <v>8042</v>
      </c>
      <c r="CR26">
        <v>2935</v>
      </c>
      <c r="CS26">
        <v>878</v>
      </c>
      <c r="CT26">
        <v>270</v>
      </c>
      <c r="CU26">
        <v>61</v>
      </c>
      <c r="CV26">
        <v>14</v>
      </c>
      <c r="CW26">
        <v>8</v>
      </c>
      <c r="CX26">
        <v>9468</v>
      </c>
      <c r="CY26">
        <v>6244</v>
      </c>
      <c r="CZ26">
        <v>1307</v>
      </c>
      <c r="DA26">
        <v>944</v>
      </c>
      <c r="DB26">
        <v>801</v>
      </c>
      <c r="DC26">
        <v>148</v>
      </c>
      <c r="DD26">
        <v>19</v>
      </c>
      <c r="DE26">
        <v>5</v>
      </c>
      <c r="DF26">
        <v>373</v>
      </c>
      <c r="DG26">
        <v>137</v>
      </c>
      <c r="DH26">
        <v>137</v>
      </c>
      <c r="DI26">
        <v>56</v>
      </c>
      <c r="DJ26">
        <v>25</v>
      </c>
      <c r="DK26">
        <v>11</v>
      </c>
      <c r="DL26">
        <v>6</v>
      </c>
      <c r="DM26">
        <v>1</v>
      </c>
      <c r="DN26">
        <v>2424</v>
      </c>
      <c r="DO26">
        <v>1481</v>
      </c>
      <c r="DP26">
        <v>436</v>
      </c>
      <c r="DQ26">
        <v>259</v>
      </c>
      <c r="DR26">
        <v>199</v>
      </c>
      <c r="DS26">
        <v>35</v>
      </c>
      <c r="DT26">
        <v>12</v>
      </c>
      <c r="DU26">
        <v>2</v>
      </c>
      <c r="DV26">
        <v>654</v>
      </c>
      <c r="DW26">
        <v>444</v>
      </c>
      <c r="DX26">
        <v>144</v>
      </c>
      <c r="DY26">
        <v>43</v>
      </c>
      <c r="DZ26">
        <v>15</v>
      </c>
      <c r="EA26">
        <v>2</v>
      </c>
      <c r="EB26">
        <v>5</v>
      </c>
      <c r="EC26">
        <v>1</v>
      </c>
    </row>
    <row r="27" spans="1:133">
      <c r="A27">
        <v>27</v>
      </c>
      <c r="B27">
        <v>1</v>
      </c>
      <c r="C27">
        <v>13110</v>
      </c>
      <c r="D27">
        <v>0</v>
      </c>
      <c r="E27" t="s">
        <v>136</v>
      </c>
      <c r="F27">
        <v>146076</v>
      </c>
      <c r="G27">
        <v>74518</v>
      </c>
      <c r="H27">
        <v>35052</v>
      </c>
      <c r="I27">
        <v>19880</v>
      </c>
      <c r="J27">
        <v>13132</v>
      </c>
      <c r="K27">
        <v>2871</v>
      </c>
      <c r="L27">
        <v>483</v>
      </c>
      <c r="M27">
        <v>140</v>
      </c>
      <c r="N27">
        <v>38711</v>
      </c>
      <c r="O27">
        <v>14537</v>
      </c>
      <c r="P27">
        <v>14730</v>
      </c>
      <c r="Q27">
        <v>6046</v>
      </c>
      <c r="R27">
        <v>2249</v>
      </c>
      <c r="S27">
        <v>802</v>
      </c>
      <c r="T27">
        <v>260</v>
      </c>
      <c r="U27">
        <v>87</v>
      </c>
      <c r="V27">
        <v>143917</v>
      </c>
      <c r="W27">
        <v>72740</v>
      </c>
      <c r="X27">
        <v>34871</v>
      </c>
      <c r="Y27">
        <v>19770</v>
      </c>
      <c r="Z27">
        <v>13061</v>
      </c>
      <c r="AA27">
        <v>2856</v>
      </c>
      <c r="AB27">
        <v>482</v>
      </c>
      <c r="AC27">
        <v>137</v>
      </c>
      <c r="AD27">
        <v>38504</v>
      </c>
      <c r="AE27">
        <v>14421</v>
      </c>
      <c r="AF27">
        <v>14662</v>
      </c>
      <c r="AG27">
        <v>6033</v>
      </c>
      <c r="AH27">
        <v>2244</v>
      </c>
      <c r="AI27">
        <v>799</v>
      </c>
      <c r="AJ27">
        <v>259</v>
      </c>
      <c r="AK27">
        <v>86</v>
      </c>
      <c r="AL27">
        <v>141532</v>
      </c>
      <c r="AM27">
        <v>71133</v>
      </c>
      <c r="AN27">
        <v>34534</v>
      </c>
      <c r="AO27">
        <v>19549</v>
      </c>
      <c r="AP27">
        <v>12885</v>
      </c>
      <c r="AQ27">
        <v>2816</v>
      </c>
      <c r="AR27">
        <v>479</v>
      </c>
      <c r="AS27">
        <v>136</v>
      </c>
      <c r="AT27">
        <v>38116</v>
      </c>
      <c r="AU27">
        <v>14165</v>
      </c>
      <c r="AV27">
        <v>14581</v>
      </c>
      <c r="AW27">
        <v>6001</v>
      </c>
      <c r="AX27">
        <v>2232</v>
      </c>
      <c r="AY27">
        <v>794</v>
      </c>
      <c r="AZ27">
        <v>257</v>
      </c>
      <c r="BA27">
        <v>86</v>
      </c>
      <c r="BB27">
        <v>68042</v>
      </c>
      <c r="BC27">
        <v>21595</v>
      </c>
      <c r="BD27">
        <v>20920</v>
      </c>
      <c r="BE27">
        <v>13598</v>
      </c>
      <c r="BF27">
        <v>9388</v>
      </c>
      <c r="BG27">
        <v>2054</v>
      </c>
      <c r="BH27">
        <v>383</v>
      </c>
      <c r="BI27">
        <v>104</v>
      </c>
      <c r="BJ27">
        <v>29832</v>
      </c>
      <c r="BK27">
        <v>9407</v>
      </c>
      <c r="BL27">
        <v>12245</v>
      </c>
      <c r="BM27">
        <v>5208</v>
      </c>
      <c r="BN27">
        <v>1957</v>
      </c>
      <c r="BO27">
        <v>708</v>
      </c>
      <c r="BP27">
        <v>231</v>
      </c>
      <c r="BQ27">
        <v>76</v>
      </c>
      <c r="BR27">
        <v>2313</v>
      </c>
      <c r="BS27">
        <v>1057</v>
      </c>
      <c r="BT27">
        <v>677</v>
      </c>
      <c r="BU27">
        <v>296</v>
      </c>
      <c r="BV27">
        <v>200</v>
      </c>
      <c r="BW27">
        <v>68</v>
      </c>
      <c r="BX27">
        <v>11</v>
      </c>
      <c r="BY27">
        <v>4</v>
      </c>
      <c r="BZ27">
        <v>1122</v>
      </c>
      <c r="CA27">
        <v>619</v>
      </c>
      <c r="CB27">
        <v>361</v>
      </c>
      <c r="CC27">
        <v>97</v>
      </c>
      <c r="CD27">
        <v>32</v>
      </c>
      <c r="CE27">
        <v>9</v>
      </c>
      <c r="CF27">
        <v>4</v>
      </c>
      <c r="CG27" t="s">
        <v>34</v>
      </c>
      <c r="CH27">
        <v>64645</v>
      </c>
      <c r="CI27">
        <v>45617</v>
      </c>
      <c r="CJ27">
        <v>11709</v>
      </c>
      <c r="CK27">
        <v>4578</v>
      </c>
      <c r="CL27">
        <v>2239</v>
      </c>
      <c r="CM27">
        <v>429</v>
      </c>
      <c r="CN27">
        <v>58</v>
      </c>
      <c r="CO27">
        <v>15</v>
      </c>
      <c r="CP27">
        <v>6894</v>
      </c>
      <c r="CQ27">
        <v>4064</v>
      </c>
      <c r="CR27">
        <v>1883</v>
      </c>
      <c r="CS27">
        <v>647</v>
      </c>
      <c r="CT27">
        <v>212</v>
      </c>
      <c r="CU27">
        <v>66</v>
      </c>
      <c r="CV27">
        <v>16</v>
      </c>
      <c r="CW27">
        <v>6</v>
      </c>
      <c r="CX27">
        <v>6532</v>
      </c>
      <c r="CY27">
        <v>2864</v>
      </c>
      <c r="CZ27">
        <v>1228</v>
      </c>
      <c r="DA27">
        <v>1077</v>
      </c>
      <c r="DB27">
        <v>1058</v>
      </c>
      <c r="DC27">
        <v>265</v>
      </c>
      <c r="DD27">
        <v>27</v>
      </c>
      <c r="DE27">
        <v>13</v>
      </c>
      <c r="DF27">
        <v>268</v>
      </c>
      <c r="DG27">
        <v>75</v>
      </c>
      <c r="DH27">
        <v>92</v>
      </c>
      <c r="DI27">
        <v>49</v>
      </c>
      <c r="DJ27">
        <v>31</v>
      </c>
      <c r="DK27">
        <v>11</v>
      </c>
      <c r="DL27">
        <v>6</v>
      </c>
      <c r="DM27">
        <v>4</v>
      </c>
      <c r="DN27">
        <v>2385</v>
      </c>
      <c r="DO27">
        <v>1607</v>
      </c>
      <c r="DP27">
        <v>337</v>
      </c>
      <c r="DQ27">
        <v>221</v>
      </c>
      <c r="DR27">
        <v>176</v>
      </c>
      <c r="DS27">
        <v>40</v>
      </c>
      <c r="DT27">
        <v>3</v>
      </c>
      <c r="DU27">
        <v>1</v>
      </c>
      <c r="DV27">
        <v>388</v>
      </c>
      <c r="DW27">
        <v>256</v>
      </c>
      <c r="DX27">
        <v>81</v>
      </c>
      <c r="DY27">
        <v>32</v>
      </c>
      <c r="DZ27">
        <v>12</v>
      </c>
      <c r="EA27">
        <v>5</v>
      </c>
      <c r="EB27">
        <v>2</v>
      </c>
      <c r="EC27" t="s">
        <v>34</v>
      </c>
    </row>
    <row r="28" spans="1:133">
      <c r="A28">
        <v>28</v>
      </c>
      <c r="B28">
        <v>1</v>
      </c>
      <c r="C28">
        <v>13111</v>
      </c>
      <c r="D28">
        <v>0</v>
      </c>
      <c r="E28" t="s">
        <v>137</v>
      </c>
      <c r="F28">
        <v>370734</v>
      </c>
      <c r="G28">
        <v>189143</v>
      </c>
      <c r="H28">
        <v>82951</v>
      </c>
      <c r="I28">
        <v>51964</v>
      </c>
      <c r="J28">
        <v>36034</v>
      </c>
      <c r="K28">
        <v>8539</v>
      </c>
      <c r="L28">
        <v>1638</v>
      </c>
      <c r="M28">
        <v>465</v>
      </c>
      <c r="N28">
        <v>111491</v>
      </c>
      <c r="O28">
        <v>41901</v>
      </c>
      <c r="P28">
        <v>42252</v>
      </c>
      <c r="Q28">
        <v>17948</v>
      </c>
      <c r="R28">
        <v>6253</v>
      </c>
      <c r="S28">
        <v>2053</v>
      </c>
      <c r="T28">
        <v>802</v>
      </c>
      <c r="U28">
        <v>282</v>
      </c>
      <c r="V28">
        <v>360250</v>
      </c>
      <c r="W28">
        <v>179663</v>
      </c>
      <c r="X28">
        <v>82508</v>
      </c>
      <c r="Y28">
        <v>51697</v>
      </c>
      <c r="Z28">
        <v>35821</v>
      </c>
      <c r="AA28">
        <v>8476</v>
      </c>
      <c r="AB28">
        <v>1628</v>
      </c>
      <c r="AC28">
        <v>457</v>
      </c>
      <c r="AD28">
        <v>110817</v>
      </c>
      <c r="AE28">
        <v>41499</v>
      </c>
      <c r="AF28">
        <v>42057</v>
      </c>
      <c r="AG28">
        <v>17906</v>
      </c>
      <c r="AH28">
        <v>6234</v>
      </c>
      <c r="AI28">
        <v>2045</v>
      </c>
      <c r="AJ28">
        <v>799</v>
      </c>
      <c r="AK28">
        <v>277</v>
      </c>
      <c r="AL28">
        <v>355980</v>
      </c>
      <c r="AM28">
        <v>177390</v>
      </c>
      <c r="AN28">
        <v>81628</v>
      </c>
      <c r="AO28">
        <v>51136</v>
      </c>
      <c r="AP28">
        <v>35374</v>
      </c>
      <c r="AQ28">
        <v>8381</v>
      </c>
      <c r="AR28">
        <v>1616</v>
      </c>
      <c r="AS28">
        <v>455</v>
      </c>
      <c r="AT28">
        <v>109640</v>
      </c>
      <c r="AU28">
        <v>40771</v>
      </c>
      <c r="AV28">
        <v>41750</v>
      </c>
      <c r="AW28">
        <v>17821</v>
      </c>
      <c r="AX28">
        <v>6195</v>
      </c>
      <c r="AY28">
        <v>2031</v>
      </c>
      <c r="AZ28">
        <v>796</v>
      </c>
      <c r="BA28">
        <v>276</v>
      </c>
      <c r="BB28">
        <v>159744</v>
      </c>
      <c r="BC28">
        <v>41204</v>
      </c>
      <c r="BD28">
        <v>49286</v>
      </c>
      <c r="BE28">
        <v>34638</v>
      </c>
      <c r="BF28">
        <v>26472</v>
      </c>
      <c r="BG28">
        <v>6437</v>
      </c>
      <c r="BH28">
        <v>1326</v>
      </c>
      <c r="BI28">
        <v>381</v>
      </c>
      <c r="BJ28">
        <v>75989</v>
      </c>
      <c r="BK28">
        <v>21306</v>
      </c>
      <c r="BL28">
        <v>31865</v>
      </c>
      <c r="BM28">
        <v>14666</v>
      </c>
      <c r="BN28">
        <v>5309</v>
      </c>
      <c r="BO28">
        <v>1852</v>
      </c>
      <c r="BP28">
        <v>736</v>
      </c>
      <c r="BQ28">
        <v>255</v>
      </c>
      <c r="BR28">
        <v>13233</v>
      </c>
      <c r="BS28">
        <v>5078</v>
      </c>
      <c r="BT28">
        <v>4857</v>
      </c>
      <c r="BU28">
        <v>2018</v>
      </c>
      <c r="BV28">
        <v>989</v>
      </c>
      <c r="BW28">
        <v>232</v>
      </c>
      <c r="BX28">
        <v>45</v>
      </c>
      <c r="BY28">
        <v>14</v>
      </c>
      <c r="BZ28">
        <v>8068</v>
      </c>
      <c r="CA28">
        <v>3444</v>
      </c>
      <c r="CB28">
        <v>3479</v>
      </c>
      <c r="CC28">
        <v>898</v>
      </c>
      <c r="CD28">
        <v>212</v>
      </c>
      <c r="CE28">
        <v>25</v>
      </c>
      <c r="CF28">
        <v>8</v>
      </c>
      <c r="CG28">
        <v>2</v>
      </c>
      <c r="CH28">
        <v>167849</v>
      </c>
      <c r="CI28">
        <v>121842</v>
      </c>
      <c r="CJ28">
        <v>25404</v>
      </c>
      <c r="CK28">
        <v>12688</v>
      </c>
      <c r="CL28">
        <v>6325</v>
      </c>
      <c r="CM28">
        <v>1323</v>
      </c>
      <c r="CN28">
        <v>214</v>
      </c>
      <c r="CO28">
        <v>53</v>
      </c>
      <c r="CP28">
        <v>24994</v>
      </c>
      <c r="CQ28">
        <v>15846</v>
      </c>
      <c r="CR28">
        <v>6155</v>
      </c>
      <c r="CS28">
        <v>2163</v>
      </c>
      <c r="CT28">
        <v>631</v>
      </c>
      <c r="CU28">
        <v>135</v>
      </c>
      <c r="CV28">
        <v>49</v>
      </c>
      <c r="CW28">
        <v>15</v>
      </c>
      <c r="CX28">
        <v>15154</v>
      </c>
      <c r="CY28">
        <v>9266</v>
      </c>
      <c r="CZ28">
        <v>2081</v>
      </c>
      <c r="DA28">
        <v>1792</v>
      </c>
      <c r="DB28">
        <v>1588</v>
      </c>
      <c r="DC28">
        <v>389</v>
      </c>
      <c r="DD28">
        <v>31</v>
      </c>
      <c r="DE28">
        <v>7</v>
      </c>
      <c r="DF28">
        <v>589</v>
      </c>
      <c r="DG28">
        <v>175</v>
      </c>
      <c r="DH28">
        <v>251</v>
      </c>
      <c r="DI28">
        <v>94</v>
      </c>
      <c r="DJ28">
        <v>43</v>
      </c>
      <c r="DK28">
        <v>19</v>
      </c>
      <c r="DL28">
        <v>3</v>
      </c>
      <c r="DM28">
        <v>4</v>
      </c>
      <c r="DN28">
        <v>4270</v>
      </c>
      <c r="DO28">
        <v>2273</v>
      </c>
      <c r="DP28">
        <v>880</v>
      </c>
      <c r="DQ28">
        <v>561</v>
      </c>
      <c r="DR28">
        <v>447</v>
      </c>
      <c r="DS28">
        <v>95</v>
      </c>
      <c r="DT28">
        <v>12</v>
      </c>
      <c r="DU28">
        <v>2</v>
      </c>
      <c r="DV28">
        <v>1177</v>
      </c>
      <c r="DW28">
        <v>728</v>
      </c>
      <c r="DX28">
        <v>307</v>
      </c>
      <c r="DY28">
        <v>85</v>
      </c>
      <c r="DZ28">
        <v>39</v>
      </c>
      <c r="EA28">
        <v>14</v>
      </c>
      <c r="EB28">
        <v>3</v>
      </c>
      <c r="EC28">
        <v>1</v>
      </c>
    </row>
    <row r="29" spans="1:133" s="187" customFormat="1">
      <c r="A29" s="187">
        <v>29</v>
      </c>
      <c r="B29" s="187">
        <v>1</v>
      </c>
      <c r="C29" s="187">
        <v>13112</v>
      </c>
      <c r="D29" s="187">
        <v>0</v>
      </c>
      <c r="E29" s="187" t="s">
        <v>138</v>
      </c>
      <c r="F29" s="187">
        <v>463351</v>
      </c>
      <c r="G29" s="187">
        <v>231289</v>
      </c>
      <c r="H29" s="187">
        <v>106324</v>
      </c>
      <c r="I29" s="187">
        <v>68044</v>
      </c>
      <c r="J29" s="187">
        <v>47190</v>
      </c>
      <c r="K29" s="187">
        <v>8936</v>
      </c>
      <c r="L29" s="187">
        <v>1277</v>
      </c>
      <c r="M29" s="187">
        <v>291</v>
      </c>
      <c r="N29" s="188">
        <v>124620</v>
      </c>
      <c r="O29" s="188">
        <v>39999</v>
      </c>
      <c r="P29" s="188">
        <v>54504</v>
      </c>
      <c r="Q29" s="188">
        <v>20949</v>
      </c>
      <c r="R29" s="188">
        <v>6795</v>
      </c>
      <c r="S29" s="188">
        <v>1714</v>
      </c>
      <c r="T29" s="188">
        <v>493</v>
      </c>
      <c r="U29" s="188">
        <v>166</v>
      </c>
      <c r="V29" s="187">
        <v>458912</v>
      </c>
      <c r="W29" s="187">
        <v>227109</v>
      </c>
      <c r="X29" s="187">
        <v>106127</v>
      </c>
      <c r="Y29" s="187">
        <v>68004</v>
      </c>
      <c r="Z29" s="187">
        <v>47173</v>
      </c>
      <c r="AA29" s="187">
        <v>8933</v>
      </c>
      <c r="AB29" s="187">
        <v>1275</v>
      </c>
      <c r="AC29" s="187">
        <v>291</v>
      </c>
      <c r="AD29" s="188">
        <v>124377</v>
      </c>
      <c r="AE29" s="188">
        <v>39876</v>
      </c>
      <c r="AF29" s="188">
        <v>54397</v>
      </c>
      <c r="AG29" s="188">
        <v>20940</v>
      </c>
      <c r="AH29" s="188">
        <v>6792</v>
      </c>
      <c r="AI29" s="188">
        <v>1713</v>
      </c>
      <c r="AJ29" s="188">
        <v>493</v>
      </c>
      <c r="AK29" s="188">
        <v>166</v>
      </c>
      <c r="AL29" s="187">
        <v>453724</v>
      </c>
      <c r="AM29" s="187">
        <v>224282</v>
      </c>
      <c r="AN29" s="187">
        <v>105146</v>
      </c>
      <c r="AO29" s="187">
        <v>67282</v>
      </c>
      <c r="AP29" s="187">
        <v>46632</v>
      </c>
      <c r="AQ29" s="187">
        <v>8836</v>
      </c>
      <c r="AR29" s="187">
        <v>1260</v>
      </c>
      <c r="AS29" s="187">
        <v>286</v>
      </c>
      <c r="AT29" s="188">
        <v>123266</v>
      </c>
      <c r="AU29" s="188">
        <v>39164</v>
      </c>
      <c r="AV29" s="188">
        <v>54116</v>
      </c>
      <c r="AW29" s="188">
        <v>20859</v>
      </c>
      <c r="AX29" s="188">
        <v>6770</v>
      </c>
      <c r="AY29" s="188">
        <v>1705</v>
      </c>
      <c r="AZ29" s="188">
        <v>488</v>
      </c>
      <c r="BA29" s="188">
        <v>164</v>
      </c>
      <c r="BB29" s="187">
        <v>228472</v>
      </c>
      <c r="BC29" s="187">
        <v>69732</v>
      </c>
      <c r="BD29" s="187">
        <v>67928</v>
      </c>
      <c r="BE29" s="187">
        <v>47235</v>
      </c>
      <c r="BF29" s="187">
        <v>35516</v>
      </c>
      <c r="BG29" s="187">
        <v>6836</v>
      </c>
      <c r="BH29" s="187">
        <v>992</v>
      </c>
      <c r="BI29" s="187">
        <v>233</v>
      </c>
      <c r="BJ29" s="188">
        <v>93499</v>
      </c>
      <c r="BK29" s="188">
        <v>26005</v>
      </c>
      <c r="BL29" s="188">
        <v>42249</v>
      </c>
      <c r="BM29" s="188">
        <v>17282</v>
      </c>
      <c r="BN29" s="188">
        <v>5860</v>
      </c>
      <c r="BO29" s="188">
        <v>1506</v>
      </c>
      <c r="BP29" s="188">
        <v>445</v>
      </c>
      <c r="BQ29" s="188">
        <v>152</v>
      </c>
      <c r="BR29" s="187">
        <v>18352</v>
      </c>
      <c r="BS29" s="187">
        <v>8641</v>
      </c>
      <c r="BT29" s="187">
        <v>5864</v>
      </c>
      <c r="BU29" s="187">
        <v>2405</v>
      </c>
      <c r="BV29" s="187">
        <v>1128</v>
      </c>
      <c r="BW29" s="187">
        <v>240</v>
      </c>
      <c r="BX29" s="187">
        <v>57</v>
      </c>
      <c r="BY29" s="187">
        <v>17</v>
      </c>
      <c r="BZ29" s="188">
        <v>9590</v>
      </c>
      <c r="CA29" s="188">
        <v>4535</v>
      </c>
      <c r="CB29" s="188">
        <v>3910</v>
      </c>
      <c r="CC29" s="188">
        <v>936</v>
      </c>
      <c r="CD29" s="188">
        <v>174</v>
      </c>
      <c r="CE29" s="188">
        <v>26</v>
      </c>
      <c r="CF29" s="188">
        <v>6</v>
      </c>
      <c r="CG29" s="188">
        <v>3</v>
      </c>
      <c r="CH29" s="187">
        <v>193901</v>
      </c>
      <c r="CI29" s="187">
        <v>140854</v>
      </c>
      <c r="CJ29" s="187">
        <v>28907</v>
      </c>
      <c r="CK29" s="187">
        <v>15055</v>
      </c>
      <c r="CL29" s="187">
        <v>7570</v>
      </c>
      <c r="CM29" s="187">
        <v>1325</v>
      </c>
      <c r="CN29" s="187">
        <v>162</v>
      </c>
      <c r="CO29" s="187">
        <v>28</v>
      </c>
      <c r="CP29" s="188">
        <v>19420</v>
      </c>
      <c r="CQ29" s="188">
        <v>8477</v>
      </c>
      <c r="CR29" s="188">
        <v>7574</v>
      </c>
      <c r="CS29" s="188">
        <v>2500</v>
      </c>
      <c r="CT29" s="188">
        <v>679</v>
      </c>
      <c r="CU29" s="188">
        <v>153</v>
      </c>
      <c r="CV29" s="188">
        <v>31</v>
      </c>
      <c r="CW29" s="188">
        <v>6</v>
      </c>
      <c r="CX29" s="187">
        <v>12999</v>
      </c>
      <c r="CY29" s="187">
        <v>5055</v>
      </c>
      <c r="CZ29" s="187">
        <v>2447</v>
      </c>
      <c r="DA29" s="187">
        <v>2587</v>
      </c>
      <c r="DB29" s="187">
        <v>2418</v>
      </c>
      <c r="DC29" s="187">
        <v>435</v>
      </c>
      <c r="DD29" s="187">
        <v>49</v>
      </c>
      <c r="DE29" s="187">
        <v>8</v>
      </c>
      <c r="DF29" s="188">
        <v>757</v>
      </c>
      <c r="DG29" s="188">
        <v>147</v>
      </c>
      <c r="DH29" s="188">
        <v>383</v>
      </c>
      <c r="DI29" s="188">
        <v>141</v>
      </c>
      <c r="DJ29" s="188">
        <v>57</v>
      </c>
      <c r="DK29" s="188">
        <v>20</v>
      </c>
      <c r="DL29" s="188">
        <v>6</v>
      </c>
      <c r="DM29" s="188">
        <v>3</v>
      </c>
      <c r="DN29" s="187">
        <v>5188</v>
      </c>
      <c r="DO29" s="187">
        <v>2827</v>
      </c>
      <c r="DP29" s="187">
        <v>981</v>
      </c>
      <c r="DQ29" s="187">
        <v>722</v>
      </c>
      <c r="DR29" s="187">
        <v>541</v>
      </c>
      <c r="DS29" s="187">
        <v>97</v>
      </c>
      <c r="DT29" s="187">
        <v>15</v>
      </c>
      <c r="DU29" s="187">
        <v>5</v>
      </c>
      <c r="DV29" s="188">
        <v>1111</v>
      </c>
      <c r="DW29" s="188">
        <v>712</v>
      </c>
      <c r="DX29" s="188">
        <v>281</v>
      </c>
      <c r="DY29" s="188">
        <v>81</v>
      </c>
      <c r="DZ29" s="188">
        <v>22</v>
      </c>
      <c r="EA29" s="188">
        <v>8</v>
      </c>
      <c r="EB29" s="188">
        <v>5</v>
      </c>
      <c r="EC29" s="188">
        <v>2</v>
      </c>
    </row>
    <row r="30" spans="1:133">
      <c r="A30">
        <v>30</v>
      </c>
      <c r="B30">
        <v>1</v>
      </c>
      <c r="C30">
        <v>13113</v>
      </c>
      <c r="D30">
        <v>0</v>
      </c>
      <c r="E30" t="s">
        <v>139</v>
      </c>
      <c r="F30">
        <v>135520</v>
      </c>
      <c r="G30">
        <v>84941</v>
      </c>
      <c r="H30">
        <v>27123</v>
      </c>
      <c r="I30">
        <v>13383</v>
      </c>
      <c r="J30">
        <v>7978</v>
      </c>
      <c r="K30">
        <v>1648</v>
      </c>
      <c r="L30">
        <v>353</v>
      </c>
      <c r="M30">
        <v>94</v>
      </c>
      <c r="N30">
        <v>32188</v>
      </c>
      <c r="O30">
        <v>15218</v>
      </c>
      <c r="P30">
        <v>10909</v>
      </c>
      <c r="Q30">
        <v>3969</v>
      </c>
      <c r="R30">
        <v>1419</v>
      </c>
      <c r="S30">
        <v>450</v>
      </c>
      <c r="T30">
        <v>160</v>
      </c>
      <c r="U30">
        <v>63</v>
      </c>
      <c r="V30">
        <v>133540</v>
      </c>
      <c r="W30">
        <v>83184</v>
      </c>
      <c r="X30">
        <v>27026</v>
      </c>
      <c r="Y30">
        <v>13316</v>
      </c>
      <c r="Z30">
        <v>7939</v>
      </c>
      <c r="AA30">
        <v>1634</v>
      </c>
      <c r="AB30">
        <v>349</v>
      </c>
      <c r="AC30">
        <v>92</v>
      </c>
      <c r="AD30">
        <v>32067</v>
      </c>
      <c r="AE30">
        <v>15147</v>
      </c>
      <c r="AF30">
        <v>10882</v>
      </c>
      <c r="AG30">
        <v>3956</v>
      </c>
      <c r="AH30">
        <v>1414</v>
      </c>
      <c r="AI30">
        <v>449</v>
      </c>
      <c r="AJ30">
        <v>158</v>
      </c>
      <c r="AK30">
        <v>61</v>
      </c>
      <c r="AL30">
        <v>131894</v>
      </c>
      <c r="AM30">
        <v>82064</v>
      </c>
      <c r="AN30">
        <v>26802</v>
      </c>
      <c r="AO30">
        <v>13193</v>
      </c>
      <c r="AP30">
        <v>7791</v>
      </c>
      <c r="AQ30">
        <v>1613</v>
      </c>
      <c r="AR30">
        <v>339</v>
      </c>
      <c r="AS30">
        <v>92</v>
      </c>
      <c r="AT30">
        <v>31780</v>
      </c>
      <c r="AU30">
        <v>14947</v>
      </c>
      <c r="AV30">
        <v>10824</v>
      </c>
      <c r="AW30">
        <v>3940</v>
      </c>
      <c r="AX30">
        <v>1406</v>
      </c>
      <c r="AY30">
        <v>446</v>
      </c>
      <c r="AZ30">
        <v>156</v>
      </c>
      <c r="BA30">
        <v>61</v>
      </c>
      <c r="BB30">
        <v>55856</v>
      </c>
      <c r="BC30">
        <v>24544</v>
      </c>
      <c r="BD30">
        <v>15699</v>
      </c>
      <c r="BE30">
        <v>8744</v>
      </c>
      <c r="BF30">
        <v>5398</v>
      </c>
      <c r="BG30">
        <v>1146</v>
      </c>
      <c r="BH30">
        <v>251</v>
      </c>
      <c r="BI30">
        <v>74</v>
      </c>
      <c r="BJ30">
        <v>20488</v>
      </c>
      <c r="BK30">
        <v>6837</v>
      </c>
      <c r="BL30">
        <v>8527</v>
      </c>
      <c r="BM30">
        <v>3312</v>
      </c>
      <c r="BN30">
        <v>1221</v>
      </c>
      <c r="BO30">
        <v>395</v>
      </c>
      <c r="BP30">
        <v>141</v>
      </c>
      <c r="BQ30">
        <v>55</v>
      </c>
      <c r="BR30">
        <v>3210</v>
      </c>
      <c r="BS30">
        <v>1581</v>
      </c>
      <c r="BT30">
        <v>1116</v>
      </c>
      <c r="BU30">
        <v>329</v>
      </c>
      <c r="BV30">
        <v>136</v>
      </c>
      <c r="BW30">
        <v>42</v>
      </c>
      <c r="BX30">
        <v>5</v>
      </c>
      <c r="BY30">
        <v>1</v>
      </c>
      <c r="BZ30">
        <v>2010</v>
      </c>
      <c r="CA30">
        <v>1055</v>
      </c>
      <c r="CB30">
        <v>756</v>
      </c>
      <c r="CC30">
        <v>162</v>
      </c>
      <c r="CD30">
        <v>30</v>
      </c>
      <c r="CE30">
        <v>7</v>
      </c>
      <c r="CF30" t="s">
        <v>34</v>
      </c>
      <c r="CG30" t="s">
        <v>34</v>
      </c>
      <c r="CH30">
        <v>68024</v>
      </c>
      <c r="CI30">
        <v>53156</v>
      </c>
      <c r="CJ30">
        <v>9211</v>
      </c>
      <c r="CK30">
        <v>3482</v>
      </c>
      <c r="CL30">
        <v>1778</v>
      </c>
      <c r="CM30">
        <v>315</v>
      </c>
      <c r="CN30">
        <v>69</v>
      </c>
      <c r="CO30">
        <v>13</v>
      </c>
      <c r="CP30">
        <v>8987</v>
      </c>
      <c r="CQ30">
        <v>6960</v>
      </c>
      <c r="CR30">
        <v>1420</v>
      </c>
      <c r="CS30">
        <v>414</v>
      </c>
      <c r="CT30">
        <v>140</v>
      </c>
      <c r="CU30">
        <v>37</v>
      </c>
      <c r="CV30">
        <v>12</v>
      </c>
      <c r="CW30">
        <v>4</v>
      </c>
      <c r="CX30">
        <v>4804</v>
      </c>
      <c r="CY30">
        <v>2783</v>
      </c>
      <c r="CZ30">
        <v>776</v>
      </c>
      <c r="DA30">
        <v>638</v>
      </c>
      <c r="DB30">
        <v>479</v>
      </c>
      <c r="DC30">
        <v>110</v>
      </c>
      <c r="DD30">
        <v>14</v>
      </c>
      <c r="DE30">
        <v>4</v>
      </c>
      <c r="DF30">
        <v>295</v>
      </c>
      <c r="DG30">
        <v>95</v>
      </c>
      <c r="DH30">
        <v>121</v>
      </c>
      <c r="DI30">
        <v>52</v>
      </c>
      <c r="DJ30">
        <v>15</v>
      </c>
      <c r="DK30">
        <v>7</v>
      </c>
      <c r="DL30">
        <v>3</v>
      </c>
      <c r="DM30">
        <v>2</v>
      </c>
      <c r="DN30">
        <v>1646</v>
      </c>
      <c r="DO30">
        <v>1120</v>
      </c>
      <c r="DP30">
        <v>224</v>
      </c>
      <c r="DQ30">
        <v>123</v>
      </c>
      <c r="DR30">
        <v>148</v>
      </c>
      <c r="DS30">
        <v>21</v>
      </c>
      <c r="DT30">
        <v>10</v>
      </c>
      <c r="DU30" t="s">
        <v>34</v>
      </c>
      <c r="DV30">
        <v>287</v>
      </c>
      <c r="DW30">
        <v>200</v>
      </c>
      <c r="DX30">
        <v>58</v>
      </c>
      <c r="DY30">
        <v>16</v>
      </c>
      <c r="DZ30">
        <v>8</v>
      </c>
      <c r="EA30">
        <v>3</v>
      </c>
      <c r="EB30">
        <v>2</v>
      </c>
      <c r="EC30" t="s">
        <v>34</v>
      </c>
    </row>
    <row r="31" spans="1:133">
      <c r="A31">
        <v>31</v>
      </c>
      <c r="B31">
        <v>1</v>
      </c>
      <c r="C31">
        <v>13114</v>
      </c>
      <c r="D31">
        <v>0</v>
      </c>
      <c r="E31" t="s">
        <v>140</v>
      </c>
      <c r="F31">
        <v>196056</v>
      </c>
      <c r="G31">
        <v>121396</v>
      </c>
      <c r="H31">
        <v>38964</v>
      </c>
      <c r="I31">
        <v>20084</v>
      </c>
      <c r="J31">
        <v>12403</v>
      </c>
      <c r="K31">
        <v>2635</v>
      </c>
      <c r="L31">
        <v>432</v>
      </c>
      <c r="M31">
        <v>142</v>
      </c>
      <c r="N31">
        <v>49183</v>
      </c>
      <c r="O31">
        <v>21915</v>
      </c>
      <c r="P31">
        <v>17414</v>
      </c>
      <c r="Q31">
        <v>6751</v>
      </c>
      <c r="R31">
        <v>2141</v>
      </c>
      <c r="S31">
        <v>653</v>
      </c>
      <c r="T31">
        <v>218</v>
      </c>
      <c r="U31">
        <v>91</v>
      </c>
      <c r="V31">
        <v>194977</v>
      </c>
      <c r="W31">
        <v>120649</v>
      </c>
      <c r="X31">
        <v>38819</v>
      </c>
      <c r="Y31">
        <v>19992</v>
      </c>
      <c r="Z31">
        <v>12331</v>
      </c>
      <c r="AA31">
        <v>2619</v>
      </c>
      <c r="AB31">
        <v>428</v>
      </c>
      <c r="AC31">
        <v>139</v>
      </c>
      <c r="AD31">
        <v>49031</v>
      </c>
      <c r="AE31">
        <v>21837</v>
      </c>
      <c r="AF31">
        <v>17364</v>
      </c>
      <c r="AG31">
        <v>6737</v>
      </c>
      <c r="AH31">
        <v>2137</v>
      </c>
      <c r="AI31">
        <v>650</v>
      </c>
      <c r="AJ31">
        <v>217</v>
      </c>
      <c r="AK31">
        <v>89</v>
      </c>
      <c r="AL31">
        <v>192296</v>
      </c>
      <c r="AM31">
        <v>118772</v>
      </c>
      <c r="AN31">
        <v>38462</v>
      </c>
      <c r="AO31">
        <v>19762</v>
      </c>
      <c r="AP31">
        <v>12160</v>
      </c>
      <c r="AQ31">
        <v>2580</v>
      </c>
      <c r="AR31">
        <v>423</v>
      </c>
      <c r="AS31">
        <v>137</v>
      </c>
      <c r="AT31">
        <v>48529</v>
      </c>
      <c r="AU31">
        <v>21496</v>
      </c>
      <c r="AV31">
        <v>17254</v>
      </c>
      <c r="AW31">
        <v>6699</v>
      </c>
      <c r="AX31">
        <v>2130</v>
      </c>
      <c r="AY31">
        <v>647</v>
      </c>
      <c r="AZ31">
        <v>215</v>
      </c>
      <c r="BA31">
        <v>88</v>
      </c>
      <c r="BB31">
        <v>63009</v>
      </c>
      <c r="BC31">
        <v>18612</v>
      </c>
      <c r="BD31">
        <v>20605</v>
      </c>
      <c r="BE31">
        <v>12720</v>
      </c>
      <c r="BF31">
        <v>8680</v>
      </c>
      <c r="BG31">
        <v>1932</v>
      </c>
      <c r="BH31">
        <v>343</v>
      </c>
      <c r="BI31">
        <v>117</v>
      </c>
      <c r="BJ31">
        <v>31638</v>
      </c>
      <c r="BK31">
        <v>9932</v>
      </c>
      <c r="BL31">
        <v>13407</v>
      </c>
      <c r="BM31">
        <v>5591</v>
      </c>
      <c r="BN31">
        <v>1848</v>
      </c>
      <c r="BO31">
        <v>573</v>
      </c>
      <c r="BP31">
        <v>206</v>
      </c>
      <c r="BQ31">
        <v>81</v>
      </c>
      <c r="BR31">
        <v>5217</v>
      </c>
      <c r="BS31">
        <v>2352</v>
      </c>
      <c r="BT31">
        <v>1701</v>
      </c>
      <c r="BU31">
        <v>734</v>
      </c>
      <c r="BV31">
        <v>336</v>
      </c>
      <c r="BW31">
        <v>77</v>
      </c>
      <c r="BX31">
        <v>13</v>
      </c>
      <c r="BY31">
        <v>4</v>
      </c>
      <c r="BZ31">
        <v>2929</v>
      </c>
      <c r="CA31">
        <v>1508</v>
      </c>
      <c r="CB31">
        <v>1108</v>
      </c>
      <c r="CC31">
        <v>259</v>
      </c>
      <c r="CD31">
        <v>41</v>
      </c>
      <c r="CE31">
        <v>11</v>
      </c>
      <c r="CF31">
        <v>1</v>
      </c>
      <c r="CG31">
        <v>1</v>
      </c>
      <c r="CH31">
        <v>119000</v>
      </c>
      <c r="CI31">
        <v>95302</v>
      </c>
      <c r="CJ31">
        <v>15248</v>
      </c>
      <c r="CK31">
        <v>5496</v>
      </c>
      <c r="CL31">
        <v>2438</v>
      </c>
      <c r="CM31">
        <v>443</v>
      </c>
      <c r="CN31">
        <v>59</v>
      </c>
      <c r="CO31">
        <v>14</v>
      </c>
      <c r="CP31">
        <v>13767</v>
      </c>
      <c r="CQ31">
        <v>9990</v>
      </c>
      <c r="CR31">
        <v>2659</v>
      </c>
      <c r="CS31">
        <v>820</v>
      </c>
      <c r="CT31">
        <v>230</v>
      </c>
      <c r="CU31">
        <v>56</v>
      </c>
      <c r="CV31">
        <v>8</v>
      </c>
      <c r="CW31">
        <v>4</v>
      </c>
      <c r="CX31">
        <v>5070</v>
      </c>
      <c r="CY31">
        <v>2506</v>
      </c>
      <c r="CZ31">
        <v>908</v>
      </c>
      <c r="DA31">
        <v>812</v>
      </c>
      <c r="DB31">
        <v>706</v>
      </c>
      <c r="DC31">
        <v>128</v>
      </c>
      <c r="DD31">
        <v>8</v>
      </c>
      <c r="DE31">
        <v>2</v>
      </c>
      <c r="DF31">
        <v>195</v>
      </c>
      <c r="DG31">
        <v>66</v>
      </c>
      <c r="DH31">
        <v>80</v>
      </c>
      <c r="DI31">
        <v>29</v>
      </c>
      <c r="DJ31">
        <v>11</v>
      </c>
      <c r="DK31">
        <v>7</v>
      </c>
      <c r="DL31" t="s">
        <v>34</v>
      </c>
      <c r="DM31">
        <v>2</v>
      </c>
      <c r="DN31">
        <v>2681</v>
      </c>
      <c r="DO31">
        <v>1877</v>
      </c>
      <c r="DP31">
        <v>357</v>
      </c>
      <c r="DQ31">
        <v>230</v>
      </c>
      <c r="DR31">
        <v>171</v>
      </c>
      <c r="DS31">
        <v>39</v>
      </c>
      <c r="DT31">
        <v>5</v>
      </c>
      <c r="DU31">
        <v>2</v>
      </c>
      <c r="DV31">
        <v>502</v>
      </c>
      <c r="DW31">
        <v>341</v>
      </c>
      <c r="DX31">
        <v>110</v>
      </c>
      <c r="DY31">
        <v>38</v>
      </c>
      <c r="DZ31">
        <v>7</v>
      </c>
      <c r="EA31">
        <v>3</v>
      </c>
      <c r="EB31">
        <v>2</v>
      </c>
      <c r="EC31">
        <v>1</v>
      </c>
    </row>
    <row r="32" spans="1:133">
      <c r="A32">
        <v>32</v>
      </c>
      <c r="B32">
        <v>1</v>
      </c>
      <c r="C32">
        <v>13115</v>
      </c>
      <c r="D32">
        <v>0</v>
      </c>
      <c r="E32" t="s">
        <v>141</v>
      </c>
      <c r="F32">
        <v>311814</v>
      </c>
      <c r="G32">
        <v>175475</v>
      </c>
      <c r="H32">
        <v>65887</v>
      </c>
      <c r="I32">
        <v>38415</v>
      </c>
      <c r="J32">
        <v>25803</v>
      </c>
      <c r="K32">
        <v>5258</v>
      </c>
      <c r="L32">
        <v>786</v>
      </c>
      <c r="M32">
        <v>190</v>
      </c>
      <c r="N32">
        <v>89685</v>
      </c>
      <c r="O32">
        <v>40797</v>
      </c>
      <c r="P32">
        <v>31250</v>
      </c>
      <c r="Q32">
        <v>12004</v>
      </c>
      <c r="R32">
        <v>3983</v>
      </c>
      <c r="S32">
        <v>1177</v>
      </c>
      <c r="T32">
        <v>362</v>
      </c>
      <c r="U32">
        <v>112</v>
      </c>
      <c r="V32">
        <v>307658</v>
      </c>
      <c r="W32">
        <v>172034</v>
      </c>
      <c r="X32">
        <v>65530</v>
      </c>
      <c r="Y32">
        <v>38228</v>
      </c>
      <c r="Z32">
        <v>25661</v>
      </c>
      <c r="AA32">
        <v>5236</v>
      </c>
      <c r="AB32">
        <v>784</v>
      </c>
      <c r="AC32">
        <v>185</v>
      </c>
      <c r="AD32">
        <v>89313</v>
      </c>
      <c r="AE32">
        <v>40610</v>
      </c>
      <c r="AF32">
        <v>31110</v>
      </c>
      <c r="AG32">
        <v>11980</v>
      </c>
      <c r="AH32">
        <v>3968</v>
      </c>
      <c r="AI32">
        <v>1175</v>
      </c>
      <c r="AJ32">
        <v>361</v>
      </c>
      <c r="AK32">
        <v>109</v>
      </c>
      <c r="AL32">
        <v>303903</v>
      </c>
      <c r="AM32">
        <v>169789</v>
      </c>
      <c r="AN32">
        <v>64876</v>
      </c>
      <c r="AO32">
        <v>37793</v>
      </c>
      <c r="AP32">
        <v>25323</v>
      </c>
      <c r="AQ32">
        <v>5165</v>
      </c>
      <c r="AR32">
        <v>775</v>
      </c>
      <c r="AS32">
        <v>182</v>
      </c>
      <c r="AT32">
        <v>88526</v>
      </c>
      <c r="AU32">
        <v>40083</v>
      </c>
      <c r="AV32">
        <v>30921</v>
      </c>
      <c r="AW32">
        <v>11936</v>
      </c>
      <c r="AX32">
        <v>3951</v>
      </c>
      <c r="AY32">
        <v>1169</v>
      </c>
      <c r="AZ32">
        <v>359</v>
      </c>
      <c r="BA32">
        <v>107</v>
      </c>
      <c r="BB32">
        <v>129785</v>
      </c>
      <c r="BC32">
        <v>39128</v>
      </c>
      <c r="BD32">
        <v>40279</v>
      </c>
      <c r="BE32">
        <v>26566</v>
      </c>
      <c r="BF32">
        <v>19096</v>
      </c>
      <c r="BG32">
        <v>3946</v>
      </c>
      <c r="BH32">
        <v>613</v>
      </c>
      <c r="BI32">
        <v>157</v>
      </c>
      <c r="BJ32">
        <v>60283</v>
      </c>
      <c r="BK32">
        <v>18838</v>
      </c>
      <c r="BL32">
        <v>25996</v>
      </c>
      <c r="BM32">
        <v>10465</v>
      </c>
      <c r="BN32">
        <v>3504</v>
      </c>
      <c r="BO32">
        <v>1052</v>
      </c>
      <c r="BP32">
        <v>324</v>
      </c>
      <c r="BQ32">
        <v>104</v>
      </c>
      <c r="BR32">
        <v>5941</v>
      </c>
      <c r="BS32">
        <v>2806</v>
      </c>
      <c r="BT32">
        <v>1934</v>
      </c>
      <c r="BU32">
        <v>720</v>
      </c>
      <c r="BV32">
        <v>364</v>
      </c>
      <c r="BW32">
        <v>98</v>
      </c>
      <c r="BX32">
        <v>16</v>
      </c>
      <c r="BY32">
        <v>3</v>
      </c>
      <c r="BZ32">
        <v>3725</v>
      </c>
      <c r="CA32">
        <v>2058</v>
      </c>
      <c r="CB32">
        <v>1324</v>
      </c>
      <c r="CC32">
        <v>279</v>
      </c>
      <c r="CD32">
        <v>51</v>
      </c>
      <c r="CE32">
        <v>12</v>
      </c>
      <c r="CF32">
        <v>1</v>
      </c>
      <c r="CG32" t="s">
        <v>34</v>
      </c>
      <c r="CH32">
        <v>159405</v>
      </c>
      <c r="CI32">
        <v>123790</v>
      </c>
      <c r="CJ32">
        <v>21117</v>
      </c>
      <c r="CK32">
        <v>9075</v>
      </c>
      <c r="CL32">
        <v>4468</v>
      </c>
      <c r="CM32">
        <v>824</v>
      </c>
      <c r="CN32">
        <v>110</v>
      </c>
      <c r="CO32">
        <v>21</v>
      </c>
      <c r="CP32">
        <v>24097</v>
      </c>
      <c r="CQ32">
        <v>19061</v>
      </c>
      <c r="CR32">
        <v>3422</v>
      </c>
      <c r="CS32">
        <v>1119</v>
      </c>
      <c r="CT32">
        <v>369</v>
      </c>
      <c r="CU32">
        <v>96</v>
      </c>
      <c r="CV32">
        <v>27</v>
      </c>
      <c r="CW32">
        <v>3</v>
      </c>
      <c r="CX32">
        <v>8772</v>
      </c>
      <c r="CY32">
        <v>4065</v>
      </c>
      <c r="CZ32">
        <v>1546</v>
      </c>
      <c r="DA32">
        <v>1432</v>
      </c>
      <c r="DB32">
        <v>1395</v>
      </c>
      <c r="DC32">
        <v>297</v>
      </c>
      <c r="DD32">
        <v>36</v>
      </c>
      <c r="DE32">
        <v>1</v>
      </c>
      <c r="DF32">
        <v>421</v>
      </c>
      <c r="DG32">
        <v>126</v>
      </c>
      <c r="DH32">
        <v>179</v>
      </c>
      <c r="DI32">
        <v>73</v>
      </c>
      <c r="DJ32">
        <v>27</v>
      </c>
      <c r="DK32">
        <v>9</v>
      </c>
      <c r="DL32">
        <v>7</v>
      </c>
      <c r="DM32" t="s">
        <v>34</v>
      </c>
      <c r="DN32">
        <v>3755</v>
      </c>
      <c r="DO32">
        <v>2245</v>
      </c>
      <c r="DP32">
        <v>654</v>
      </c>
      <c r="DQ32">
        <v>435</v>
      </c>
      <c r="DR32">
        <v>338</v>
      </c>
      <c r="DS32">
        <v>71</v>
      </c>
      <c r="DT32">
        <v>9</v>
      </c>
      <c r="DU32">
        <v>3</v>
      </c>
      <c r="DV32">
        <v>787</v>
      </c>
      <c r="DW32">
        <v>527</v>
      </c>
      <c r="DX32">
        <v>189</v>
      </c>
      <c r="DY32">
        <v>44</v>
      </c>
      <c r="DZ32">
        <v>17</v>
      </c>
      <c r="EA32">
        <v>6</v>
      </c>
      <c r="EB32">
        <v>2</v>
      </c>
      <c r="EC32">
        <v>2</v>
      </c>
    </row>
    <row r="33" spans="1:133">
      <c r="A33">
        <v>33</v>
      </c>
      <c r="B33">
        <v>1</v>
      </c>
      <c r="C33">
        <v>13116</v>
      </c>
      <c r="D33">
        <v>0</v>
      </c>
      <c r="E33" t="s">
        <v>142</v>
      </c>
      <c r="F33">
        <v>176061</v>
      </c>
      <c r="G33">
        <v>111692</v>
      </c>
      <c r="H33">
        <v>33074</v>
      </c>
      <c r="I33">
        <v>17736</v>
      </c>
      <c r="J33">
        <v>10690</v>
      </c>
      <c r="K33">
        <v>2333</v>
      </c>
      <c r="L33">
        <v>417</v>
      </c>
      <c r="M33">
        <v>119</v>
      </c>
      <c r="N33">
        <v>42253</v>
      </c>
      <c r="O33">
        <v>19403</v>
      </c>
      <c r="P33">
        <v>14571</v>
      </c>
      <c r="Q33">
        <v>5669</v>
      </c>
      <c r="R33">
        <v>1784</v>
      </c>
      <c r="S33">
        <v>539</v>
      </c>
      <c r="T33">
        <v>214</v>
      </c>
      <c r="U33">
        <v>73</v>
      </c>
      <c r="V33">
        <v>173705</v>
      </c>
      <c r="W33">
        <v>109669</v>
      </c>
      <c r="X33">
        <v>32917</v>
      </c>
      <c r="Y33">
        <v>17654</v>
      </c>
      <c r="Z33">
        <v>10621</v>
      </c>
      <c r="AA33">
        <v>2313</v>
      </c>
      <c r="AB33">
        <v>412</v>
      </c>
      <c r="AC33">
        <v>119</v>
      </c>
      <c r="AD33">
        <v>42078</v>
      </c>
      <c r="AE33">
        <v>19298</v>
      </c>
      <c r="AF33">
        <v>14521</v>
      </c>
      <c r="AG33">
        <v>5658</v>
      </c>
      <c r="AH33">
        <v>1779</v>
      </c>
      <c r="AI33">
        <v>537</v>
      </c>
      <c r="AJ33">
        <v>212</v>
      </c>
      <c r="AK33">
        <v>73</v>
      </c>
      <c r="AL33">
        <v>162246</v>
      </c>
      <c r="AM33">
        <v>99646</v>
      </c>
      <c r="AN33">
        <v>32141</v>
      </c>
      <c r="AO33">
        <v>17275</v>
      </c>
      <c r="AP33">
        <v>10393</v>
      </c>
      <c r="AQ33">
        <v>2271</v>
      </c>
      <c r="AR33">
        <v>404</v>
      </c>
      <c r="AS33">
        <v>116</v>
      </c>
      <c r="AT33">
        <v>40728</v>
      </c>
      <c r="AU33">
        <v>18246</v>
      </c>
      <c r="AV33">
        <v>14299</v>
      </c>
      <c r="AW33">
        <v>5603</v>
      </c>
      <c r="AX33">
        <v>1765</v>
      </c>
      <c r="AY33">
        <v>534</v>
      </c>
      <c r="AZ33">
        <v>210</v>
      </c>
      <c r="BA33">
        <v>71</v>
      </c>
      <c r="BB33">
        <v>56336</v>
      </c>
      <c r="BC33">
        <v>17965</v>
      </c>
      <c r="BD33">
        <v>17742</v>
      </c>
      <c r="BE33">
        <v>11263</v>
      </c>
      <c r="BF33">
        <v>7285</v>
      </c>
      <c r="BG33">
        <v>1673</v>
      </c>
      <c r="BH33">
        <v>314</v>
      </c>
      <c r="BI33">
        <v>94</v>
      </c>
      <c r="BJ33">
        <v>27087</v>
      </c>
      <c r="BK33">
        <v>9206</v>
      </c>
      <c r="BL33">
        <v>10988</v>
      </c>
      <c r="BM33">
        <v>4660</v>
      </c>
      <c r="BN33">
        <v>1499</v>
      </c>
      <c r="BO33">
        <v>475</v>
      </c>
      <c r="BP33">
        <v>194</v>
      </c>
      <c r="BQ33">
        <v>65</v>
      </c>
      <c r="BR33">
        <v>3108</v>
      </c>
      <c r="BS33">
        <v>1403</v>
      </c>
      <c r="BT33">
        <v>957</v>
      </c>
      <c r="BU33">
        <v>442</v>
      </c>
      <c r="BV33">
        <v>242</v>
      </c>
      <c r="BW33">
        <v>55</v>
      </c>
      <c r="BX33">
        <v>6</v>
      </c>
      <c r="BY33">
        <v>3</v>
      </c>
      <c r="BZ33">
        <v>1588</v>
      </c>
      <c r="CA33">
        <v>829</v>
      </c>
      <c r="CB33">
        <v>584</v>
      </c>
      <c r="CC33">
        <v>137</v>
      </c>
      <c r="CD33">
        <v>29</v>
      </c>
      <c r="CE33">
        <v>8</v>
      </c>
      <c r="CF33">
        <v>1</v>
      </c>
      <c r="CG33" t="s">
        <v>34</v>
      </c>
      <c r="CH33">
        <v>99506</v>
      </c>
      <c r="CI33">
        <v>78649</v>
      </c>
      <c r="CJ33">
        <v>12807</v>
      </c>
      <c r="CK33">
        <v>5095</v>
      </c>
      <c r="CL33">
        <v>2417</v>
      </c>
      <c r="CM33">
        <v>446</v>
      </c>
      <c r="CN33">
        <v>75</v>
      </c>
      <c r="CO33">
        <v>17</v>
      </c>
      <c r="CP33">
        <v>11850</v>
      </c>
      <c r="CQ33">
        <v>8142</v>
      </c>
      <c r="CR33">
        <v>2648</v>
      </c>
      <c r="CS33">
        <v>769</v>
      </c>
      <c r="CT33">
        <v>228</v>
      </c>
      <c r="CU33">
        <v>45</v>
      </c>
      <c r="CV33">
        <v>14</v>
      </c>
      <c r="CW33">
        <v>4</v>
      </c>
      <c r="CX33">
        <v>3296</v>
      </c>
      <c r="CY33">
        <v>1629</v>
      </c>
      <c r="CZ33">
        <v>635</v>
      </c>
      <c r="DA33">
        <v>475</v>
      </c>
      <c r="DB33">
        <v>449</v>
      </c>
      <c r="DC33">
        <v>97</v>
      </c>
      <c r="DD33">
        <v>9</v>
      </c>
      <c r="DE33">
        <v>2</v>
      </c>
      <c r="DF33">
        <v>203</v>
      </c>
      <c r="DG33">
        <v>69</v>
      </c>
      <c r="DH33">
        <v>79</v>
      </c>
      <c r="DI33">
        <v>37</v>
      </c>
      <c r="DJ33">
        <v>9</v>
      </c>
      <c r="DK33">
        <v>6</v>
      </c>
      <c r="DL33">
        <v>1</v>
      </c>
      <c r="DM33">
        <v>2</v>
      </c>
      <c r="DN33">
        <v>11459</v>
      </c>
      <c r="DO33">
        <v>10023</v>
      </c>
      <c r="DP33">
        <v>776</v>
      </c>
      <c r="DQ33">
        <v>379</v>
      </c>
      <c r="DR33">
        <v>228</v>
      </c>
      <c r="DS33">
        <v>42</v>
      </c>
      <c r="DT33">
        <v>8</v>
      </c>
      <c r="DU33">
        <v>3</v>
      </c>
      <c r="DV33">
        <v>1350</v>
      </c>
      <c r="DW33">
        <v>1052</v>
      </c>
      <c r="DX33">
        <v>222</v>
      </c>
      <c r="DY33">
        <v>55</v>
      </c>
      <c r="DZ33">
        <v>14</v>
      </c>
      <c r="EA33">
        <v>3</v>
      </c>
      <c r="EB33">
        <v>2</v>
      </c>
      <c r="EC33">
        <v>2</v>
      </c>
    </row>
    <row r="34" spans="1:133">
      <c r="A34">
        <v>34</v>
      </c>
      <c r="B34">
        <v>1</v>
      </c>
      <c r="C34">
        <v>13117</v>
      </c>
      <c r="D34">
        <v>0</v>
      </c>
      <c r="E34" t="s">
        <v>143</v>
      </c>
      <c r="F34">
        <v>178177</v>
      </c>
      <c r="G34">
        <v>90061</v>
      </c>
      <c r="H34">
        <v>43596</v>
      </c>
      <c r="I34">
        <v>24381</v>
      </c>
      <c r="J34">
        <v>15387</v>
      </c>
      <c r="K34">
        <v>3747</v>
      </c>
      <c r="L34">
        <v>780</v>
      </c>
      <c r="M34">
        <v>225</v>
      </c>
      <c r="N34">
        <v>62423</v>
      </c>
      <c r="O34">
        <v>25885</v>
      </c>
      <c r="P34">
        <v>23059</v>
      </c>
      <c r="Q34">
        <v>8894</v>
      </c>
      <c r="R34">
        <v>3081</v>
      </c>
      <c r="S34">
        <v>1005</v>
      </c>
      <c r="T34">
        <v>376</v>
      </c>
      <c r="U34">
        <v>123</v>
      </c>
      <c r="V34">
        <v>176108</v>
      </c>
      <c r="W34">
        <v>88127</v>
      </c>
      <c r="X34">
        <v>43529</v>
      </c>
      <c r="Y34">
        <v>24346</v>
      </c>
      <c r="Z34">
        <v>15361</v>
      </c>
      <c r="AA34">
        <v>3741</v>
      </c>
      <c r="AB34">
        <v>779</v>
      </c>
      <c r="AC34">
        <v>225</v>
      </c>
      <c r="AD34">
        <v>62345</v>
      </c>
      <c r="AE34">
        <v>25837</v>
      </c>
      <c r="AF34">
        <v>23035</v>
      </c>
      <c r="AG34">
        <v>8891</v>
      </c>
      <c r="AH34">
        <v>3078</v>
      </c>
      <c r="AI34">
        <v>1005</v>
      </c>
      <c r="AJ34">
        <v>376</v>
      </c>
      <c r="AK34">
        <v>123</v>
      </c>
      <c r="AL34">
        <v>173942</v>
      </c>
      <c r="AM34">
        <v>86845</v>
      </c>
      <c r="AN34">
        <v>43126</v>
      </c>
      <c r="AO34">
        <v>24101</v>
      </c>
      <c r="AP34">
        <v>15175</v>
      </c>
      <c r="AQ34">
        <v>3699</v>
      </c>
      <c r="AR34">
        <v>774</v>
      </c>
      <c r="AS34">
        <v>222</v>
      </c>
      <c r="AT34">
        <v>61770</v>
      </c>
      <c r="AU34">
        <v>25443</v>
      </c>
      <c r="AV34">
        <v>22900</v>
      </c>
      <c r="AW34">
        <v>8856</v>
      </c>
      <c r="AX34">
        <v>3068</v>
      </c>
      <c r="AY34">
        <v>1004</v>
      </c>
      <c r="AZ34">
        <v>376</v>
      </c>
      <c r="BA34">
        <v>123</v>
      </c>
      <c r="BB34">
        <v>72147</v>
      </c>
      <c r="BC34">
        <v>20714</v>
      </c>
      <c r="BD34">
        <v>22281</v>
      </c>
      <c r="BE34">
        <v>15040</v>
      </c>
      <c r="BF34">
        <v>10665</v>
      </c>
      <c r="BG34">
        <v>2691</v>
      </c>
      <c r="BH34">
        <v>589</v>
      </c>
      <c r="BI34">
        <v>167</v>
      </c>
      <c r="BJ34">
        <v>35001</v>
      </c>
      <c r="BK34">
        <v>10178</v>
      </c>
      <c r="BL34">
        <v>14396</v>
      </c>
      <c r="BM34">
        <v>6578</v>
      </c>
      <c r="BN34">
        <v>2512</v>
      </c>
      <c r="BO34">
        <v>886</v>
      </c>
      <c r="BP34">
        <v>337</v>
      </c>
      <c r="BQ34">
        <v>114</v>
      </c>
      <c r="BR34">
        <v>25668</v>
      </c>
      <c r="BS34">
        <v>11756</v>
      </c>
      <c r="BT34">
        <v>8829</v>
      </c>
      <c r="BU34">
        <v>3294</v>
      </c>
      <c r="BV34">
        <v>1374</v>
      </c>
      <c r="BW34">
        <v>317</v>
      </c>
      <c r="BX34">
        <v>76</v>
      </c>
      <c r="BY34">
        <v>22</v>
      </c>
      <c r="BZ34">
        <v>15730</v>
      </c>
      <c r="CA34">
        <v>7544</v>
      </c>
      <c r="CB34">
        <v>6246</v>
      </c>
      <c r="CC34">
        <v>1535</v>
      </c>
      <c r="CD34">
        <v>336</v>
      </c>
      <c r="CE34">
        <v>52</v>
      </c>
      <c r="CF34">
        <v>16</v>
      </c>
      <c r="CG34">
        <v>1</v>
      </c>
      <c r="CH34">
        <v>69751</v>
      </c>
      <c r="CI34">
        <v>51656</v>
      </c>
      <c r="CJ34">
        <v>10844</v>
      </c>
      <c r="CK34">
        <v>4659</v>
      </c>
      <c r="CL34">
        <v>2062</v>
      </c>
      <c r="CM34">
        <v>426</v>
      </c>
      <c r="CN34">
        <v>76</v>
      </c>
      <c r="CO34">
        <v>28</v>
      </c>
      <c r="CP34">
        <v>10809</v>
      </c>
      <c r="CQ34">
        <v>7643</v>
      </c>
      <c r="CR34">
        <v>2170</v>
      </c>
      <c r="CS34">
        <v>704</v>
      </c>
      <c r="CT34">
        <v>207</v>
      </c>
      <c r="CU34">
        <v>57</v>
      </c>
      <c r="CV34">
        <v>20</v>
      </c>
      <c r="CW34">
        <v>8</v>
      </c>
      <c r="CX34">
        <v>6376</v>
      </c>
      <c r="CY34">
        <v>2719</v>
      </c>
      <c r="CZ34">
        <v>1172</v>
      </c>
      <c r="DA34">
        <v>1108</v>
      </c>
      <c r="DB34">
        <v>1074</v>
      </c>
      <c r="DC34">
        <v>265</v>
      </c>
      <c r="DD34">
        <v>33</v>
      </c>
      <c r="DE34">
        <v>5</v>
      </c>
      <c r="DF34">
        <v>230</v>
      </c>
      <c r="DG34">
        <v>78</v>
      </c>
      <c r="DH34">
        <v>88</v>
      </c>
      <c r="DI34">
        <v>39</v>
      </c>
      <c r="DJ34">
        <v>13</v>
      </c>
      <c r="DK34">
        <v>9</v>
      </c>
      <c r="DL34">
        <v>3</v>
      </c>
      <c r="DM34" t="s">
        <v>34</v>
      </c>
      <c r="DN34">
        <v>2166</v>
      </c>
      <c r="DO34">
        <v>1282</v>
      </c>
      <c r="DP34">
        <v>403</v>
      </c>
      <c r="DQ34">
        <v>245</v>
      </c>
      <c r="DR34">
        <v>186</v>
      </c>
      <c r="DS34">
        <v>42</v>
      </c>
      <c r="DT34">
        <v>5</v>
      </c>
      <c r="DU34">
        <v>3</v>
      </c>
      <c r="DV34">
        <v>575</v>
      </c>
      <c r="DW34">
        <v>394</v>
      </c>
      <c r="DX34">
        <v>135</v>
      </c>
      <c r="DY34">
        <v>35</v>
      </c>
      <c r="DZ34">
        <v>10</v>
      </c>
      <c r="EA34">
        <v>1</v>
      </c>
      <c r="EB34" t="s">
        <v>34</v>
      </c>
      <c r="EC34" t="s">
        <v>34</v>
      </c>
    </row>
    <row r="35" spans="1:133">
      <c r="A35">
        <v>35</v>
      </c>
      <c r="B35">
        <v>1</v>
      </c>
      <c r="C35">
        <v>13118</v>
      </c>
      <c r="D35">
        <v>0</v>
      </c>
      <c r="E35" t="s">
        <v>144</v>
      </c>
      <c r="F35">
        <v>102411</v>
      </c>
      <c r="G35">
        <v>45529</v>
      </c>
      <c r="H35">
        <v>26360</v>
      </c>
      <c r="I35">
        <v>15852</v>
      </c>
      <c r="J35">
        <v>10946</v>
      </c>
      <c r="K35">
        <v>2816</v>
      </c>
      <c r="L35">
        <v>649</v>
      </c>
      <c r="M35">
        <v>259</v>
      </c>
      <c r="N35">
        <v>34378</v>
      </c>
      <c r="O35">
        <v>12576</v>
      </c>
      <c r="P35">
        <v>12779</v>
      </c>
      <c r="Q35">
        <v>5583</v>
      </c>
      <c r="R35">
        <v>2149</v>
      </c>
      <c r="S35">
        <v>811</v>
      </c>
      <c r="T35">
        <v>342</v>
      </c>
      <c r="U35">
        <v>138</v>
      </c>
      <c r="V35">
        <v>101382</v>
      </c>
      <c r="W35">
        <v>44646</v>
      </c>
      <c r="X35">
        <v>26287</v>
      </c>
      <c r="Y35">
        <v>15815</v>
      </c>
      <c r="Z35">
        <v>10919</v>
      </c>
      <c r="AA35">
        <v>2812</v>
      </c>
      <c r="AB35">
        <v>647</v>
      </c>
      <c r="AC35">
        <v>256</v>
      </c>
      <c r="AD35">
        <v>34272</v>
      </c>
      <c r="AE35">
        <v>12507</v>
      </c>
      <c r="AF35">
        <v>12754</v>
      </c>
      <c r="AG35">
        <v>5576</v>
      </c>
      <c r="AH35">
        <v>2147</v>
      </c>
      <c r="AI35">
        <v>811</v>
      </c>
      <c r="AJ35">
        <v>341</v>
      </c>
      <c r="AK35">
        <v>136</v>
      </c>
      <c r="AL35">
        <v>99194</v>
      </c>
      <c r="AM35">
        <v>43002</v>
      </c>
      <c r="AN35">
        <v>26027</v>
      </c>
      <c r="AO35">
        <v>15666</v>
      </c>
      <c r="AP35">
        <v>10819</v>
      </c>
      <c r="AQ35">
        <v>2789</v>
      </c>
      <c r="AR35">
        <v>639</v>
      </c>
      <c r="AS35">
        <v>252</v>
      </c>
      <c r="AT35">
        <v>33879</v>
      </c>
      <c r="AU35">
        <v>12256</v>
      </c>
      <c r="AV35">
        <v>12657</v>
      </c>
      <c r="AW35">
        <v>5553</v>
      </c>
      <c r="AX35">
        <v>2137</v>
      </c>
      <c r="AY35">
        <v>807</v>
      </c>
      <c r="AZ35">
        <v>336</v>
      </c>
      <c r="BA35">
        <v>133</v>
      </c>
      <c r="BB35">
        <v>51387</v>
      </c>
      <c r="BC35">
        <v>13425</v>
      </c>
      <c r="BD35">
        <v>15543</v>
      </c>
      <c r="BE35">
        <v>11074</v>
      </c>
      <c r="BF35">
        <v>8420</v>
      </c>
      <c r="BG35">
        <v>2225</v>
      </c>
      <c r="BH35">
        <v>513</v>
      </c>
      <c r="BI35">
        <v>187</v>
      </c>
      <c r="BJ35">
        <v>23830</v>
      </c>
      <c r="BK35">
        <v>6594</v>
      </c>
      <c r="BL35">
        <v>9557</v>
      </c>
      <c r="BM35">
        <v>4649</v>
      </c>
      <c r="BN35">
        <v>1879</v>
      </c>
      <c r="BO35">
        <v>723</v>
      </c>
      <c r="BP35">
        <v>308</v>
      </c>
      <c r="BQ35">
        <v>120</v>
      </c>
      <c r="BR35">
        <v>5927</v>
      </c>
      <c r="BS35">
        <v>2069</v>
      </c>
      <c r="BT35">
        <v>2106</v>
      </c>
      <c r="BU35">
        <v>955</v>
      </c>
      <c r="BV35">
        <v>569</v>
      </c>
      <c r="BW35">
        <v>173</v>
      </c>
      <c r="BX35">
        <v>40</v>
      </c>
      <c r="BY35">
        <v>15</v>
      </c>
      <c r="BZ35">
        <v>2956</v>
      </c>
      <c r="CA35">
        <v>1288</v>
      </c>
      <c r="CB35">
        <v>1222</v>
      </c>
      <c r="CC35">
        <v>320</v>
      </c>
      <c r="CD35">
        <v>86</v>
      </c>
      <c r="CE35">
        <v>25</v>
      </c>
      <c r="CF35">
        <v>11</v>
      </c>
      <c r="CG35">
        <v>4</v>
      </c>
      <c r="CH35">
        <v>39989</v>
      </c>
      <c r="CI35">
        <v>26540</v>
      </c>
      <c r="CJ35">
        <v>7988</v>
      </c>
      <c r="CK35">
        <v>3370</v>
      </c>
      <c r="CL35">
        <v>1609</v>
      </c>
      <c r="CM35">
        <v>352</v>
      </c>
      <c r="CN35">
        <v>82</v>
      </c>
      <c r="CO35">
        <v>48</v>
      </c>
      <c r="CP35">
        <v>6951</v>
      </c>
      <c r="CQ35">
        <v>4329</v>
      </c>
      <c r="CR35">
        <v>1820</v>
      </c>
      <c r="CS35">
        <v>562</v>
      </c>
      <c r="CT35">
        <v>161</v>
      </c>
      <c r="CU35">
        <v>54</v>
      </c>
      <c r="CV35">
        <v>16</v>
      </c>
      <c r="CW35">
        <v>9</v>
      </c>
      <c r="CX35">
        <v>1891</v>
      </c>
      <c r="CY35">
        <v>968</v>
      </c>
      <c r="CZ35">
        <v>390</v>
      </c>
      <c r="DA35">
        <v>267</v>
      </c>
      <c r="DB35">
        <v>221</v>
      </c>
      <c r="DC35">
        <v>39</v>
      </c>
      <c r="DD35">
        <v>4</v>
      </c>
      <c r="DE35">
        <v>2</v>
      </c>
      <c r="DF35">
        <v>142</v>
      </c>
      <c r="DG35">
        <v>45</v>
      </c>
      <c r="DH35">
        <v>58</v>
      </c>
      <c r="DI35">
        <v>22</v>
      </c>
      <c r="DJ35">
        <v>11</v>
      </c>
      <c r="DK35">
        <v>5</v>
      </c>
      <c r="DL35">
        <v>1</v>
      </c>
      <c r="DM35" t="s">
        <v>34</v>
      </c>
      <c r="DN35">
        <v>2188</v>
      </c>
      <c r="DO35">
        <v>1644</v>
      </c>
      <c r="DP35">
        <v>260</v>
      </c>
      <c r="DQ35">
        <v>149</v>
      </c>
      <c r="DR35">
        <v>100</v>
      </c>
      <c r="DS35">
        <v>23</v>
      </c>
      <c r="DT35">
        <v>8</v>
      </c>
      <c r="DU35">
        <v>4</v>
      </c>
      <c r="DV35">
        <v>393</v>
      </c>
      <c r="DW35">
        <v>251</v>
      </c>
      <c r="DX35">
        <v>97</v>
      </c>
      <c r="DY35">
        <v>23</v>
      </c>
      <c r="DZ35">
        <v>10</v>
      </c>
      <c r="EA35">
        <v>4</v>
      </c>
      <c r="EB35">
        <v>5</v>
      </c>
      <c r="EC35">
        <v>3</v>
      </c>
    </row>
    <row r="36" spans="1:133">
      <c r="A36">
        <v>36</v>
      </c>
      <c r="B36">
        <v>1</v>
      </c>
      <c r="C36">
        <v>13119</v>
      </c>
      <c r="D36">
        <v>0</v>
      </c>
      <c r="E36" t="s">
        <v>145</v>
      </c>
      <c r="F36">
        <v>291149</v>
      </c>
      <c r="G36">
        <v>149236</v>
      </c>
      <c r="H36">
        <v>67167</v>
      </c>
      <c r="I36">
        <v>39745</v>
      </c>
      <c r="J36">
        <v>27002</v>
      </c>
      <c r="K36">
        <v>6408</v>
      </c>
      <c r="L36">
        <v>1238</v>
      </c>
      <c r="M36">
        <v>353</v>
      </c>
      <c r="N36">
        <v>89776</v>
      </c>
      <c r="O36">
        <v>36516</v>
      </c>
      <c r="P36">
        <v>34017</v>
      </c>
      <c r="Q36">
        <v>13003</v>
      </c>
      <c r="R36">
        <v>4202</v>
      </c>
      <c r="S36">
        <v>1320</v>
      </c>
      <c r="T36">
        <v>541</v>
      </c>
      <c r="U36">
        <v>177</v>
      </c>
      <c r="V36">
        <v>286696</v>
      </c>
      <c r="W36">
        <v>145362</v>
      </c>
      <c r="X36">
        <v>66923</v>
      </c>
      <c r="Y36">
        <v>39566</v>
      </c>
      <c r="Z36">
        <v>26890</v>
      </c>
      <c r="AA36">
        <v>6374</v>
      </c>
      <c r="AB36">
        <v>1232</v>
      </c>
      <c r="AC36">
        <v>349</v>
      </c>
      <c r="AD36">
        <v>89496</v>
      </c>
      <c r="AE36">
        <v>36348</v>
      </c>
      <c r="AF36">
        <v>33938</v>
      </c>
      <c r="AG36">
        <v>12983</v>
      </c>
      <c r="AH36">
        <v>4197</v>
      </c>
      <c r="AI36">
        <v>1316</v>
      </c>
      <c r="AJ36">
        <v>540</v>
      </c>
      <c r="AK36">
        <v>174</v>
      </c>
      <c r="AL36">
        <v>283943</v>
      </c>
      <c r="AM36">
        <v>143727</v>
      </c>
      <c r="AN36">
        <v>66405</v>
      </c>
      <c r="AO36">
        <v>39234</v>
      </c>
      <c r="AP36">
        <v>26692</v>
      </c>
      <c r="AQ36">
        <v>6321</v>
      </c>
      <c r="AR36">
        <v>1218</v>
      </c>
      <c r="AS36">
        <v>346</v>
      </c>
      <c r="AT36">
        <v>88790</v>
      </c>
      <c r="AU36">
        <v>35910</v>
      </c>
      <c r="AV36">
        <v>33755</v>
      </c>
      <c r="AW36">
        <v>12927</v>
      </c>
      <c r="AX36">
        <v>4179</v>
      </c>
      <c r="AY36">
        <v>1309</v>
      </c>
      <c r="AZ36">
        <v>536</v>
      </c>
      <c r="BA36">
        <v>174</v>
      </c>
      <c r="BB36">
        <v>122595</v>
      </c>
      <c r="BC36">
        <v>33004</v>
      </c>
      <c r="BD36">
        <v>37829</v>
      </c>
      <c r="BE36">
        <v>25924</v>
      </c>
      <c r="BF36">
        <v>19766</v>
      </c>
      <c r="BG36">
        <v>4837</v>
      </c>
      <c r="BH36">
        <v>969</v>
      </c>
      <c r="BI36">
        <v>266</v>
      </c>
      <c r="BJ36">
        <v>54439</v>
      </c>
      <c r="BK36">
        <v>15540</v>
      </c>
      <c r="BL36">
        <v>23532</v>
      </c>
      <c r="BM36">
        <v>10036</v>
      </c>
      <c r="BN36">
        <v>3512</v>
      </c>
      <c r="BO36">
        <v>1173</v>
      </c>
      <c r="BP36">
        <v>489</v>
      </c>
      <c r="BQ36">
        <v>157</v>
      </c>
      <c r="BR36">
        <v>24337</v>
      </c>
      <c r="BS36">
        <v>11206</v>
      </c>
      <c r="BT36">
        <v>8342</v>
      </c>
      <c r="BU36">
        <v>3097</v>
      </c>
      <c r="BV36">
        <v>1295</v>
      </c>
      <c r="BW36">
        <v>294</v>
      </c>
      <c r="BX36">
        <v>71</v>
      </c>
      <c r="BY36">
        <v>32</v>
      </c>
      <c r="BZ36">
        <v>14630</v>
      </c>
      <c r="CA36">
        <v>7050</v>
      </c>
      <c r="CB36">
        <v>5849</v>
      </c>
      <c r="CC36">
        <v>1414</v>
      </c>
      <c r="CD36">
        <v>254</v>
      </c>
      <c r="CE36">
        <v>45</v>
      </c>
      <c r="CF36">
        <v>13</v>
      </c>
      <c r="CG36">
        <v>5</v>
      </c>
      <c r="CH36">
        <v>129668</v>
      </c>
      <c r="CI36">
        <v>95435</v>
      </c>
      <c r="CJ36">
        <v>19091</v>
      </c>
      <c r="CK36">
        <v>9234</v>
      </c>
      <c r="CL36">
        <v>4695</v>
      </c>
      <c r="CM36">
        <v>1010</v>
      </c>
      <c r="CN36">
        <v>158</v>
      </c>
      <c r="CO36">
        <v>45</v>
      </c>
      <c r="CP36">
        <v>19419</v>
      </c>
      <c r="CQ36">
        <v>13207</v>
      </c>
      <c r="CR36">
        <v>4254</v>
      </c>
      <c r="CS36">
        <v>1432</v>
      </c>
      <c r="CT36">
        <v>402</v>
      </c>
      <c r="CU36">
        <v>87</v>
      </c>
      <c r="CV36">
        <v>27</v>
      </c>
      <c r="CW36">
        <v>10</v>
      </c>
      <c r="CX36">
        <v>7343</v>
      </c>
      <c r="CY36">
        <v>4082</v>
      </c>
      <c r="CZ36">
        <v>1143</v>
      </c>
      <c r="DA36">
        <v>979</v>
      </c>
      <c r="DB36">
        <v>936</v>
      </c>
      <c r="DC36">
        <v>180</v>
      </c>
      <c r="DD36">
        <v>20</v>
      </c>
      <c r="DE36">
        <v>3</v>
      </c>
      <c r="DF36">
        <v>302</v>
      </c>
      <c r="DG36">
        <v>113</v>
      </c>
      <c r="DH36">
        <v>120</v>
      </c>
      <c r="DI36">
        <v>45</v>
      </c>
      <c r="DJ36">
        <v>11</v>
      </c>
      <c r="DK36">
        <v>4</v>
      </c>
      <c r="DL36">
        <v>7</v>
      </c>
      <c r="DM36">
        <v>2</v>
      </c>
      <c r="DN36">
        <v>2753</v>
      </c>
      <c r="DO36">
        <v>1635</v>
      </c>
      <c r="DP36">
        <v>518</v>
      </c>
      <c r="DQ36">
        <v>332</v>
      </c>
      <c r="DR36">
        <v>198</v>
      </c>
      <c r="DS36">
        <v>53</v>
      </c>
      <c r="DT36">
        <v>14</v>
      </c>
      <c r="DU36">
        <v>3</v>
      </c>
      <c r="DV36">
        <v>706</v>
      </c>
      <c r="DW36">
        <v>438</v>
      </c>
      <c r="DX36">
        <v>183</v>
      </c>
      <c r="DY36">
        <v>56</v>
      </c>
      <c r="DZ36">
        <v>18</v>
      </c>
      <c r="EA36">
        <v>7</v>
      </c>
      <c r="EB36">
        <v>4</v>
      </c>
      <c r="EC36" t="s">
        <v>34</v>
      </c>
    </row>
    <row r="37" spans="1:133">
      <c r="A37">
        <v>37</v>
      </c>
      <c r="B37">
        <v>1</v>
      </c>
      <c r="C37">
        <v>13120</v>
      </c>
      <c r="D37">
        <v>0</v>
      </c>
      <c r="E37" t="s">
        <v>146</v>
      </c>
      <c r="F37">
        <v>337678</v>
      </c>
      <c r="G37">
        <v>139563</v>
      </c>
      <c r="H37">
        <v>90331</v>
      </c>
      <c r="I37">
        <v>54188</v>
      </c>
      <c r="J37">
        <v>41445</v>
      </c>
      <c r="K37">
        <v>9887</v>
      </c>
      <c r="L37">
        <v>1769</v>
      </c>
      <c r="M37">
        <v>495</v>
      </c>
      <c r="N37">
        <v>106605</v>
      </c>
      <c r="O37">
        <v>34912</v>
      </c>
      <c r="P37">
        <v>45575</v>
      </c>
      <c r="Q37">
        <v>17194</v>
      </c>
      <c r="R37">
        <v>5911</v>
      </c>
      <c r="S37">
        <v>1952</v>
      </c>
      <c r="T37">
        <v>772</v>
      </c>
      <c r="U37">
        <v>289</v>
      </c>
      <c r="V37">
        <v>335355</v>
      </c>
      <c r="W37">
        <v>137680</v>
      </c>
      <c r="X37">
        <v>90147</v>
      </c>
      <c r="Y37">
        <v>54047</v>
      </c>
      <c r="Z37">
        <v>41355</v>
      </c>
      <c r="AA37">
        <v>9867</v>
      </c>
      <c r="AB37">
        <v>1766</v>
      </c>
      <c r="AC37">
        <v>493</v>
      </c>
      <c r="AD37">
        <v>106397</v>
      </c>
      <c r="AE37">
        <v>34794</v>
      </c>
      <c r="AF37">
        <v>45511</v>
      </c>
      <c r="AG37">
        <v>17179</v>
      </c>
      <c r="AH37">
        <v>5905</v>
      </c>
      <c r="AI37">
        <v>1949</v>
      </c>
      <c r="AJ37">
        <v>771</v>
      </c>
      <c r="AK37">
        <v>288</v>
      </c>
      <c r="AL37">
        <v>330443</v>
      </c>
      <c r="AM37">
        <v>135175</v>
      </c>
      <c r="AN37">
        <v>89037</v>
      </c>
      <c r="AO37">
        <v>53424</v>
      </c>
      <c r="AP37">
        <v>40824</v>
      </c>
      <c r="AQ37">
        <v>9736</v>
      </c>
      <c r="AR37">
        <v>1754</v>
      </c>
      <c r="AS37">
        <v>493</v>
      </c>
      <c r="AT37">
        <v>105078</v>
      </c>
      <c r="AU37">
        <v>34054</v>
      </c>
      <c r="AV37">
        <v>45051</v>
      </c>
      <c r="AW37">
        <v>17099</v>
      </c>
      <c r="AX37">
        <v>5873</v>
      </c>
      <c r="AY37">
        <v>1944</v>
      </c>
      <c r="AZ37">
        <v>769</v>
      </c>
      <c r="BA37">
        <v>288</v>
      </c>
      <c r="BB37">
        <v>156445</v>
      </c>
      <c r="BC37">
        <v>33109</v>
      </c>
      <c r="BD37">
        <v>51314</v>
      </c>
      <c r="BE37">
        <v>34422</v>
      </c>
      <c r="BF37">
        <v>28792</v>
      </c>
      <c r="BG37">
        <v>7113</v>
      </c>
      <c r="BH37">
        <v>1316</v>
      </c>
      <c r="BI37">
        <v>379</v>
      </c>
      <c r="BJ37">
        <v>74797</v>
      </c>
      <c r="BK37">
        <v>19581</v>
      </c>
      <c r="BL37">
        <v>33812</v>
      </c>
      <c r="BM37">
        <v>13849</v>
      </c>
      <c r="BN37">
        <v>4886</v>
      </c>
      <c r="BO37">
        <v>1707</v>
      </c>
      <c r="BP37">
        <v>699</v>
      </c>
      <c r="BQ37">
        <v>263</v>
      </c>
      <c r="BR37">
        <v>21514</v>
      </c>
      <c r="BS37">
        <v>7023</v>
      </c>
      <c r="BT37">
        <v>7585</v>
      </c>
      <c r="BU37">
        <v>3822</v>
      </c>
      <c r="BV37">
        <v>2342</v>
      </c>
      <c r="BW37">
        <v>591</v>
      </c>
      <c r="BX37">
        <v>115</v>
      </c>
      <c r="BY37">
        <v>36</v>
      </c>
      <c r="BZ37">
        <v>11448</v>
      </c>
      <c r="CA37">
        <v>4809</v>
      </c>
      <c r="CB37">
        <v>4875</v>
      </c>
      <c r="CC37">
        <v>1309</v>
      </c>
      <c r="CD37">
        <v>362</v>
      </c>
      <c r="CE37">
        <v>73</v>
      </c>
      <c r="CF37">
        <v>13</v>
      </c>
      <c r="CG37">
        <v>7</v>
      </c>
      <c r="CH37">
        <v>144005</v>
      </c>
      <c r="CI37">
        <v>91834</v>
      </c>
      <c r="CJ37">
        <v>28606</v>
      </c>
      <c r="CK37">
        <v>13688</v>
      </c>
      <c r="CL37">
        <v>7941</v>
      </c>
      <c r="CM37">
        <v>1596</v>
      </c>
      <c r="CN37">
        <v>270</v>
      </c>
      <c r="CO37">
        <v>70</v>
      </c>
      <c r="CP37">
        <v>18510</v>
      </c>
      <c r="CQ37">
        <v>9565</v>
      </c>
      <c r="CR37">
        <v>6206</v>
      </c>
      <c r="CS37">
        <v>1906</v>
      </c>
      <c r="CT37">
        <v>609</v>
      </c>
      <c r="CU37">
        <v>156</v>
      </c>
      <c r="CV37">
        <v>50</v>
      </c>
      <c r="CW37">
        <v>18</v>
      </c>
      <c r="CX37">
        <v>8479</v>
      </c>
      <c r="CY37">
        <v>3209</v>
      </c>
      <c r="CZ37">
        <v>1532</v>
      </c>
      <c r="DA37">
        <v>1492</v>
      </c>
      <c r="DB37">
        <v>1749</v>
      </c>
      <c r="DC37">
        <v>436</v>
      </c>
      <c r="DD37">
        <v>53</v>
      </c>
      <c r="DE37">
        <v>8</v>
      </c>
      <c r="DF37">
        <v>323</v>
      </c>
      <c r="DG37">
        <v>99</v>
      </c>
      <c r="DH37">
        <v>158</v>
      </c>
      <c r="DI37">
        <v>35</v>
      </c>
      <c r="DJ37">
        <v>16</v>
      </c>
      <c r="DK37">
        <v>8</v>
      </c>
      <c r="DL37">
        <v>7</v>
      </c>
      <c r="DM37" t="s">
        <v>34</v>
      </c>
      <c r="DN37">
        <v>4912</v>
      </c>
      <c r="DO37">
        <v>2505</v>
      </c>
      <c r="DP37">
        <v>1110</v>
      </c>
      <c r="DQ37">
        <v>623</v>
      </c>
      <c r="DR37">
        <v>531</v>
      </c>
      <c r="DS37">
        <v>131</v>
      </c>
      <c r="DT37">
        <v>12</v>
      </c>
      <c r="DU37" t="s">
        <v>34</v>
      </c>
      <c r="DV37">
        <v>1319</v>
      </c>
      <c r="DW37">
        <v>740</v>
      </c>
      <c r="DX37">
        <v>460</v>
      </c>
      <c r="DY37">
        <v>80</v>
      </c>
      <c r="DZ37">
        <v>32</v>
      </c>
      <c r="EA37">
        <v>5</v>
      </c>
      <c r="EB37">
        <v>2</v>
      </c>
      <c r="EC37" t="s">
        <v>34</v>
      </c>
    </row>
    <row r="38" spans="1:133">
      <c r="A38">
        <v>38</v>
      </c>
      <c r="B38">
        <v>1</v>
      </c>
      <c r="C38">
        <v>13121</v>
      </c>
      <c r="D38">
        <v>0</v>
      </c>
      <c r="E38" t="s">
        <v>147</v>
      </c>
      <c r="F38">
        <v>310434</v>
      </c>
      <c r="G38">
        <v>128406</v>
      </c>
      <c r="H38">
        <v>81050</v>
      </c>
      <c r="I38">
        <v>50743</v>
      </c>
      <c r="J38">
        <v>36568</v>
      </c>
      <c r="K38">
        <v>10365</v>
      </c>
      <c r="L38">
        <v>2484</v>
      </c>
      <c r="M38">
        <v>818</v>
      </c>
      <c r="N38">
        <v>114168</v>
      </c>
      <c r="O38">
        <v>39952</v>
      </c>
      <c r="P38">
        <v>44682</v>
      </c>
      <c r="Q38">
        <v>18618</v>
      </c>
      <c r="R38">
        <v>6742</v>
      </c>
      <c r="S38">
        <v>2502</v>
      </c>
      <c r="T38">
        <v>1192</v>
      </c>
      <c r="U38">
        <v>480</v>
      </c>
      <c r="V38">
        <v>307658</v>
      </c>
      <c r="W38">
        <v>125889</v>
      </c>
      <c r="X38">
        <v>80939</v>
      </c>
      <c r="Y38">
        <v>50677</v>
      </c>
      <c r="Z38">
        <v>36513</v>
      </c>
      <c r="AA38">
        <v>10343</v>
      </c>
      <c r="AB38">
        <v>2482</v>
      </c>
      <c r="AC38">
        <v>815</v>
      </c>
      <c r="AD38">
        <v>113947</v>
      </c>
      <c r="AE38">
        <v>39793</v>
      </c>
      <c r="AF38">
        <v>44637</v>
      </c>
      <c r="AG38">
        <v>18609</v>
      </c>
      <c r="AH38">
        <v>6740</v>
      </c>
      <c r="AI38">
        <v>2499</v>
      </c>
      <c r="AJ38">
        <v>1191</v>
      </c>
      <c r="AK38">
        <v>478</v>
      </c>
      <c r="AL38">
        <v>304983</v>
      </c>
      <c r="AM38">
        <v>124373</v>
      </c>
      <c r="AN38">
        <v>80423</v>
      </c>
      <c r="AO38">
        <v>50354</v>
      </c>
      <c r="AP38">
        <v>36272</v>
      </c>
      <c r="AQ38">
        <v>10285</v>
      </c>
      <c r="AR38">
        <v>2464</v>
      </c>
      <c r="AS38">
        <v>812</v>
      </c>
      <c r="AT38">
        <v>113244</v>
      </c>
      <c r="AU38">
        <v>39361</v>
      </c>
      <c r="AV38">
        <v>44438</v>
      </c>
      <c r="AW38">
        <v>18555</v>
      </c>
      <c r="AX38">
        <v>6729</v>
      </c>
      <c r="AY38">
        <v>2497</v>
      </c>
      <c r="AZ38">
        <v>1187</v>
      </c>
      <c r="BA38">
        <v>477</v>
      </c>
      <c r="BB38">
        <v>154885</v>
      </c>
      <c r="BC38">
        <v>35701</v>
      </c>
      <c r="BD38">
        <v>45749</v>
      </c>
      <c r="BE38">
        <v>34305</v>
      </c>
      <c r="BF38">
        <v>28074</v>
      </c>
      <c r="BG38">
        <v>8327</v>
      </c>
      <c r="BH38">
        <v>2045</v>
      </c>
      <c r="BI38">
        <v>684</v>
      </c>
      <c r="BJ38">
        <v>69362</v>
      </c>
      <c r="BK38">
        <v>16282</v>
      </c>
      <c r="BL38">
        <v>28980</v>
      </c>
      <c r="BM38">
        <v>14562</v>
      </c>
      <c r="BN38">
        <v>5674</v>
      </c>
      <c r="BO38">
        <v>2299</v>
      </c>
      <c r="BP38">
        <v>1108</v>
      </c>
      <c r="BQ38">
        <v>457</v>
      </c>
      <c r="BR38">
        <v>43331</v>
      </c>
      <c r="BS38">
        <v>17978</v>
      </c>
      <c r="BT38">
        <v>15850</v>
      </c>
      <c r="BU38">
        <v>5863</v>
      </c>
      <c r="BV38">
        <v>2695</v>
      </c>
      <c r="BW38">
        <v>727</v>
      </c>
      <c r="BX38">
        <v>160</v>
      </c>
      <c r="BY38">
        <v>58</v>
      </c>
      <c r="BZ38">
        <v>26386</v>
      </c>
      <c r="CA38">
        <v>12084</v>
      </c>
      <c r="CB38">
        <v>11114</v>
      </c>
      <c r="CC38">
        <v>2506</v>
      </c>
      <c r="CD38">
        <v>554</v>
      </c>
      <c r="CE38">
        <v>90</v>
      </c>
      <c r="CF38">
        <v>29</v>
      </c>
      <c r="CG38">
        <v>9</v>
      </c>
      <c r="CH38">
        <v>101162</v>
      </c>
      <c r="CI38">
        <v>67682</v>
      </c>
      <c r="CJ38">
        <v>17776</v>
      </c>
      <c r="CK38">
        <v>9379</v>
      </c>
      <c r="CL38">
        <v>4931</v>
      </c>
      <c r="CM38">
        <v>1088</v>
      </c>
      <c r="CN38">
        <v>242</v>
      </c>
      <c r="CO38">
        <v>64</v>
      </c>
      <c r="CP38">
        <v>17160</v>
      </c>
      <c r="CQ38">
        <v>10873</v>
      </c>
      <c r="CR38">
        <v>4218</v>
      </c>
      <c r="CS38">
        <v>1440</v>
      </c>
      <c r="CT38">
        <v>480</v>
      </c>
      <c r="CU38">
        <v>94</v>
      </c>
      <c r="CV38">
        <v>45</v>
      </c>
      <c r="CW38">
        <v>10</v>
      </c>
      <c r="CX38">
        <v>5605</v>
      </c>
      <c r="CY38">
        <v>3012</v>
      </c>
      <c r="CZ38">
        <v>1048</v>
      </c>
      <c r="DA38">
        <v>807</v>
      </c>
      <c r="DB38">
        <v>572</v>
      </c>
      <c r="DC38">
        <v>143</v>
      </c>
      <c r="DD38">
        <v>17</v>
      </c>
      <c r="DE38">
        <v>6</v>
      </c>
      <c r="DF38">
        <v>336</v>
      </c>
      <c r="DG38">
        <v>122</v>
      </c>
      <c r="DH38">
        <v>126</v>
      </c>
      <c r="DI38">
        <v>47</v>
      </c>
      <c r="DJ38">
        <v>21</v>
      </c>
      <c r="DK38">
        <v>14</v>
      </c>
      <c r="DL38">
        <v>5</v>
      </c>
      <c r="DM38">
        <v>1</v>
      </c>
      <c r="DN38">
        <v>2675</v>
      </c>
      <c r="DO38">
        <v>1516</v>
      </c>
      <c r="DP38">
        <v>516</v>
      </c>
      <c r="DQ38">
        <v>323</v>
      </c>
      <c r="DR38">
        <v>241</v>
      </c>
      <c r="DS38">
        <v>58</v>
      </c>
      <c r="DT38">
        <v>18</v>
      </c>
      <c r="DU38">
        <v>3</v>
      </c>
      <c r="DV38">
        <v>703</v>
      </c>
      <c r="DW38">
        <v>432</v>
      </c>
      <c r="DX38">
        <v>199</v>
      </c>
      <c r="DY38">
        <v>54</v>
      </c>
      <c r="DZ38">
        <v>11</v>
      </c>
      <c r="EA38">
        <v>2</v>
      </c>
      <c r="EB38">
        <v>4</v>
      </c>
      <c r="EC38">
        <v>1</v>
      </c>
    </row>
    <row r="39" spans="1:133">
      <c r="A39">
        <v>39</v>
      </c>
      <c r="B39">
        <v>1</v>
      </c>
      <c r="C39">
        <v>13122</v>
      </c>
      <c r="D39">
        <v>0</v>
      </c>
      <c r="E39" t="s">
        <v>148</v>
      </c>
      <c r="F39">
        <v>201186</v>
      </c>
      <c r="G39">
        <v>79174</v>
      </c>
      <c r="H39">
        <v>54050</v>
      </c>
      <c r="I39">
        <v>34476</v>
      </c>
      <c r="J39">
        <v>24809</v>
      </c>
      <c r="K39">
        <v>6706</v>
      </c>
      <c r="L39">
        <v>1501</v>
      </c>
      <c r="M39">
        <v>470</v>
      </c>
      <c r="N39">
        <v>75953</v>
      </c>
      <c r="O39">
        <v>26601</v>
      </c>
      <c r="P39">
        <v>29229</v>
      </c>
      <c r="Q39">
        <v>12534</v>
      </c>
      <c r="R39">
        <v>4767</v>
      </c>
      <c r="S39">
        <v>1765</v>
      </c>
      <c r="T39">
        <v>766</v>
      </c>
      <c r="U39">
        <v>291</v>
      </c>
      <c r="V39">
        <v>199498</v>
      </c>
      <c r="W39">
        <v>77936</v>
      </c>
      <c r="X39">
        <v>53857</v>
      </c>
      <c r="Y39">
        <v>34365</v>
      </c>
      <c r="Z39">
        <v>24708</v>
      </c>
      <c r="AA39">
        <v>6671</v>
      </c>
      <c r="AB39">
        <v>1494</v>
      </c>
      <c r="AC39">
        <v>467</v>
      </c>
      <c r="AD39">
        <v>75704</v>
      </c>
      <c r="AE39">
        <v>26459</v>
      </c>
      <c r="AF39">
        <v>29161</v>
      </c>
      <c r="AG39">
        <v>12515</v>
      </c>
      <c r="AH39">
        <v>4757</v>
      </c>
      <c r="AI39">
        <v>1759</v>
      </c>
      <c r="AJ39">
        <v>763</v>
      </c>
      <c r="AK39">
        <v>290</v>
      </c>
      <c r="AL39">
        <v>197340</v>
      </c>
      <c r="AM39">
        <v>76755</v>
      </c>
      <c r="AN39">
        <v>53445</v>
      </c>
      <c r="AO39">
        <v>34079</v>
      </c>
      <c r="AP39">
        <v>24495</v>
      </c>
      <c r="AQ39">
        <v>6618</v>
      </c>
      <c r="AR39">
        <v>1484</v>
      </c>
      <c r="AS39">
        <v>464</v>
      </c>
      <c r="AT39">
        <v>75029</v>
      </c>
      <c r="AU39">
        <v>26035</v>
      </c>
      <c r="AV39">
        <v>28992</v>
      </c>
      <c r="AW39">
        <v>12466</v>
      </c>
      <c r="AX39">
        <v>4738</v>
      </c>
      <c r="AY39">
        <v>1751</v>
      </c>
      <c r="AZ39">
        <v>758</v>
      </c>
      <c r="BA39">
        <v>289</v>
      </c>
      <c r="BB39">
        <v>108405</v>
      </c>
      <c r="BC39">
        <v>24956</v>
      </c>
      <c r="BD39">
        <v>33434</v>
      </c>
      <c r="BE39">
        <v>23890</v>
      </c>
      <c r="BF39">
        <v>19104</v>
      </c>
      <c r="BG39">
        <v>5400</v>
      </c>
      <c r="BH39">
        <v>1237</v>
      </c>
      <c r="BI39">
        <v>384</v>
      </c>
      <c r="BJ39">
        <v>51965</v>
      </c>
      <c r="BK39">
        <v>13492</v>
      </c>
      <c r="BL39">
        <v>21545</v>
      </c>
      <c r="BM39">
        <v>10260</v>
      </c>
      <c r="BN39">
        <v>4083</v>
      </c>
      <c r="BO39">
        <v>1596</v>
      </c>
      <c r="BP39">
        <v>711</v>
      </c>
      <c r="BQ39">
        <v>278</v>
      </c>
      <c r="BR39">
        <v>17705</v>
      </c>
      <c r="BS39">
        <v>6807</v>
      </c>
      <c r="BT39">
        <v>6147</v>
      </c>
      <c r="BU39">
        <v>2805</v>
      </c>
      <c r="BV39">
        <v>1440</v>
      </c>
      <c r="BW39">
        <v>357</v>
      </c>
      <c r="BX39">
        <v>105</v>
      </c>
      <c r="BY39">
        <v>44</v>
      </c>
      <c r="BZ39">
        <v>9865</v>
      </c>
      <c r="CA39">
        <v>4390</v>
      </c>
      <c r="CB39">
        <v>4011</v>
      </c>
      <c r="CC39">
        <v>1075</v>
      </c>
      <c r="CD39">
        <v>304</v>
      </c>
      <c r="CE39">
        <v>61</v>
      </c>
      <c r="CF39">
        <v>19</v>
      </c>
      <c r="CG39">
        <v>5</v>
      </c>
      <c r="CH39">
        <v>66302</v>
      </c>
      <c r="CI39">
        <v>42181</v>
      </c>
      <c r="CJ39">
        <v>13091</v>
      </c>
      <c r="CK39">
        <v>6752</v>
      </c>
      <c r="CL39">
        <v>3383</v>
      </c>
      <c r="CM39">
        <v>739</v>
      </c>
      <c r="CN39">
        <v>122</v>
      </c>
      <c r="CO39">
        <v>34</v>
      </c>
      <c r="CP39">
        <v>12953</v>
      </c>
      <c r="CQ39">
        <v>8055</v>
      </c>
      <c r="CR39">
        <v>3356</v>
      </c>
      <c r="CS39">
        <v>1090</v>
      </c>
      <c r="CT39">
        <v>334</v>
      </c>
      <c r="CU39">
        <v>89</v>
      </c>
      <c r="CV39">
        <v>24</v>
      </c>
      <c r="CW39">
        <v>5</v>
      </c>
      <c r="CX39">
        <v>4928</v>
      </c>
      <c r="CY39">
        <v>2811</v>
      </c>
      <c r="CZ39">
        <v>773</v>
      </c>
      <c r="DA39">
        <v>632</v>
      </c>
      <c r="DB39">
        <v>568</v>
      </c>
      <c r="DC39">
        <v>122</v>
      </c>
      <c r="DD39">
        <v>20</v>
      </c>
      <c r="DE39">
        <v>2</v>
      </c>
      <c r="DF39">
        <v>246</v>
      </c>
      <c r="DG39">
        <v>98</v>
      </c>
      <c r="DH39">
        <v>80</v>
      </c>
      <c r="DI39">
        <v>41</v>
      </c>
      <c r="DJ39">
        <v>17</v>
      </c>
      <c r="DK39">
        <v>5</v>
      </c>
      <c r="DL39">
        <v>4</v>
      </c>
      <c r="DM39">
        <v>1</v>
      </c>
      <c r="DN39">
        <v>2158</v>
      </c>
      <c r="DO39">
        <v>1181</v>
      </c>
      <c r="DP39">
        <v>412</v>
      </c>
      <c r="DQ39">
        <v>286</v>
      </c>
      <c r="DR39">
        <v>213</v>
      </c>
      <c r="DS39">
        <v>53</v>
      </c>
      <c r="DT39">
        <v>10</v>
      </c>
      <c r="DU39">
        <v>3</v>
      </c>
      <c r="DV39">
        <v>675</v>
      </c>
      <c r="DW39">
        <v>424</v>
      </c>
      <c r="DX39">
        <v>169</v>
      </c>
      <c r="DY39">
        <v>49</v>
      </c>
      <c r="DZ39">
        <v>19</v>
      </c>
      <c r="EA39">
        <v>8</v>
      </c>
      <c r="EB39">
        <v>5</v>
      </c>
      <c r="EC39">
        <v>1</v>
      </c>
    </row>
    <row r="40" spans="1:133">
      <c r="A40">
        <v>40</v>
      </c>
      <c r="B40">
        <v>1</v>
      </c>
      <c r="C40">
        <v>13123</v>
      </c>
      <c r="D40">
        <v>0</v>
      </c>
      <c r="E40" t="s">
        <v>149</v>
      </c>
      <c r="F40">
        <v>308862</v>
      </c>
      <c r="G40">
        <v>125438</v>
      </c>
      <c r="H40">
        <v>75222</v>
      </c>
      <c r="I40">
        <v>52463</v>
      </c>
      <c r="J40">
        <v>41185</v>
      </c>
      <c r="K40">
        <v>11415</v>
      </c>
      <c r="L40">
        <v>2371</v>
      </c>
      <c r="M40">
        <v>768</v>
      </c>
      <c r="N40">
        <v>96559</v>
      </c>
      <c r="O40">
        <v>31338</v>
      </c>
      <c r="P40">
        <v>37609</v>
      </c>
      <c r="Q40">
        <v>17045</v>
      </c>
      <c r="R40">
        <v>6340</v>
      </c>
      <c r="S40">
        <v>2640</v>
      </c>
      <c r="T40">
        <v>1134</v>
      </c>
      <c r="U40">
        <v>453</v>
      </c>
      <c r="V40">
        <v>302663</v>
      </c>
      <c r="W40">
        <v>119951</v>
      </c>
      <c r="X40">
        <v>74928</v>
      </c>
      <c r="Y40">
        <v>52257</v>
      </c>
      <c r="Z40">
        <v>41033</v>
      </c>
      <c r="AA40">
        <v>11366</v>
      </c>
      <c r="AB40">
        <v>2363</v>
      </c>
      <c r="AC40">
        <v>765</v>
      </c>
      <c r="AD40">
        <v>96148</v>
      </c>
      <c r="AE40">
        <v>31102</v>
      </c>
      <c r="AF40">
        <v>37489</v>
      </c>
      <c r="AG40">
        <v>17012</v>
      </c>
      <c r="AH40">
        <v>6330</v>
      </c>
      <c r="AI40">
        <v>2631</v>
      </c>
      <c r="AJ40">
        <v>1132</v>
      </c>
      <c r="AK40">
        <v>452</v>
      </c>
      <c r="AL40">
        <v>298834</v>
      </c>
      <c r="AM40">
        <v>117554</v>
      </c>
      <c r="AN40">
        <v>74314</v>
      </c>
      <c r="AO40">
        <v>51830</v>
      </c>
      <c r="AP40">
        <v>40731</v>
      </c>
      <c r="AQ40">
        <v>11300</v>
      </c>
      <c r="AR40">
        <v>2345</v>
      </c>
      <c r="AS40">
        <v>760</v>
      </c>
      <c r="AT40">
        <v>95346</v>
      </c>
      <c r="AU40">
        <v>30613</v>
      </c>
      <c r="AV40">
        <v>37278</v>
      </c>
      <c r="AW40">
        <v>16952</v>
      </c>
      <c r="AX40">
        <v>6306</v>
      </c>
      <c r="AY40">
        <v>2619</v>
      </c>
      <c r="AZ40">
        <v>1126</v>
      </c>
      <c r="BA40">
        <v>452</v>
      </c>
      <c r="BB40">
        <v>139998</v>
      </c>
      <c r="BC40">
        <v>28028</v>
      </c>
      <c r="BD40">
        <v>41427</v>
      </c>
      <c r="BE40">
        <v>31765</v>
      </c>
      <c r="BF40">
        <v>28118</v>
      </c>
      <c r="BG40">
        <v>8228</v>
      </c>
      <c r="BH40">
        <v>1830</v>
      </c>
      <c r="BI40">
        <v>602</v>
      </c>
      <c r="BJ40">
        <v>64784</v>
      </c>
      <c r="BK40">
        <v>15020</v>
      </c>
      <c r="BL40">
        <v>27215</v>
      </c>
      <c r="BM40">
        <v>13593</v>
      </c>
      <c r="BN40">
        <v>5221</v>
      </c>
      <c r="BO40">
        <v>2296</v>
      </c>
      <c r="BP40">
        <v>1024</v>
      </c>
      <c r="BQ40">
        <v>415</v>
      </c>
      <c r="BR40">
        <v>24541</v>
      </c>
      <c r="BS40">
        <v>7755</v>
      </c>
      <c r="BT40">
        <v>8439</v>
      </c>
      <c r="BU40">
        <v>4595</v>
      </c>
      <c r="BV40">
        <v>2783</v>
      </c>
      <c r="BW40">
        <v>747</v>
      </c>
      <c r="BX40">
        <v>151</v>
      </c>
      <c r="BY40">
        <v>71</v>
      </c>
      <c r="BZ40">
        <v>12159</v>
      </c>
      <c r="CA40">
        <v>4591</v>
      </c>
      <c r="CB40">
        <v>5294</v>
      </c>
      <c r="CC40">
        <v>1637</v>
      </c>
      <c r="CD40">
        <v>468</v>
      </c>
      <c r="CE40">
        <v>120</v>
      </c>
      <c r="CF40">
        <v>34</v>
      </c>
      <c r="CG40">
        <v>15</v>
      </c>
      <c r="CH40">
        <v>124228</v>
      </c>
      <c r="CI40">
        <v>77352</v>
      </c>
      <c r="CJ40">
        <v>22621</v>
      </c>
      <c r="CK40">
        <v>13795</v>
      </c>
      <c r="CL40">
        <v>8132</v>
      </c>
      <c r="CM40">
        <v>1936</v>
      </c>
      <c r="CN40">
        <v>317</v>
      </c>
      <c r="CO40">
        <v>75</v>
      </c>
      <c r="CP40">
        <v>17981</v>
      </c>
      <c r="CQ40">
        <v>10870</v>
      </c>
      <c r="CR40">
        <v>4606</v>
      </c>
      <c r="CS40">
        <v>1664</v>
      </c>
      <c r="CT40">
        <v>581</v>
      </c>
      <c r="CU40">
        <v>180</v>
      </c>
      <c r="CV40">
        <v>62</v>
      </c>
      <c r="CW40">
        <v>18</v>
      </c>
      <c r="CX40">
        <v>10067</v>
      </c>
      <c r="CY40">
        <v>4419</v>
      </c>
      <c r="CZ40">
        <v>1827</v>
      </c>
      <c r="DA40">
        <v>1675</v>
      </c>
      <c r="DB40">
        <v>1698</v>
      </c>
      <c r="DC40">
        <v>389</v>
      </c>
      <c r="DD40">
        <v>47</v>
      </c>
      <c r="DE40">
        <v>12</v>
      </c>
      <c r="DF40">
        <v>422</v>
      </c>
      <c r="DG40">
        <v>132</v>
      </c>
      <c r="DH40">
        <v>163</v>
      </c>
      <c r="DI40">
        <v>58</v>
      </c>
      <c r="DJ40">
        <v>36</v>
      </c>
      <c r="DK40">
        <v>23</v>
      </c>
      <c r="DL40">
        <v>6</v>
      </c>
      <c r="DM40">
        <v>4</v>
      </c>
      <c r="DN40">
        <v>3829</v>
      </c>
      <c r="DO40">
        <v>2397</v>
      </c>
      <c r="DP40">
        <v>614</v>
      </c>
      <c r="DQ40">
        <v>427</v>
      </c>
      <c r="DR40">
        <v>302</v>
      </c>
      <c r="DS40">
        <v>66</v>
      </c>
      <c r="DT40">
        <v>18</v>
      </c>
      <c r="DU40">
        <v>5</v>
      </c>
      <c r="DV40">
        <v>802</v>
      </c>
      <c r="DW40">
        <v>489</v>
      </c>
      <c r="DX40">
        <v>211</v>
      </c>
      <c r="DY40">
        <v>60</v>
      </c>
      <c r="DZ40">
        <v>24</v>
      </c>
      <c r="EA40">
        <v>12</v>
      </c>
      <c r="EB40">
        <v>6</v>
      </c>
      <c r="EC40" t="s">
        <v>34</v>
      </c>
    </row>
    <row r="41" spans="1:133">
      <c r="A41">
        <v>41</v>
      </c>
      <c r="B41">
        <v>1</v>
      </c>
      <c r="C41">
        <v>13201</v>
      </c>
      <c r="D41">
        <v>2</v>
      </c>
      <c r="E41" t="s">
        <v>150</v>
      </c>
      <c r="F41">
        <v>252985</v>
      </c>
      <c r="G41">
        <v>97692</v>
      </c>
      <c r="H41">
        <v>66102</v>
      </c>
      <c r="I41">
        <v>42877</v>
      </c>
      <c r="J41">
        <v>33402</v>
      </c>
      <c r="K41">
        <v>9804</v>
      </c>
      <c r="L41">
        <v>2364</v>
      </c>
      <c r="M41">
        <v>744</v>
      </c>
      <c r="N41">
        <v>90184</v>
      </c>
      <c r="O41">
        <v>23943</v>
      </c>
      <c r="P41">
        <v>39268</v>
      </c>
      <c r="Q41">
        <v>16675</v>
      </c>
      <c r="R41">
        <v>6055</v>
      </c>
      <c r="S41">
        <v>2558</v>
      </c>
      <c r="T41">
        <v>1219</v>
      </c>
      <c r="U41">
        <v>466</v>
      </c>
      <c r="V41">
        <v>249548</v>
      </c>
      <c r="W41">
        <v>94908</v>
      </c>
      <c r="X41">
        <v>65759</v>
      </c>
      <c r="Y41">
        <v>42718</v>
      </c>
      <c r="Z41">
        <v>33301</v>
      </c>
      <c r="AA41">
        <v>9764</v>
      </c>
      <c r="AB41">
        <v>2359</v>
      </c>
      <c r="AC41">
        <v>739</v>
      </c>
      <c r="AD41">
        <v>89807</v>
      </c>
      <c r="AE41">
        <v>23782</v>
      </c>
      <c r="AF41">
        <v>39103</v>
      </c>
      <c r="AG41">
        <v>16651</v>
      </c>
      <c r="AH41">
        <v>6041</v>
      </c>
      <c r="AI41">
        <v>2551</v>
      </c>
      <c r="AJ41">
        <v>1216</v>
      </c>
      <c r="AK41">
        <v>463</v>
      </c>
      <c r="AL41">
        <v>247452</v>
      </c>
      <c r="AM41">
        <v>93670</v>
      </c>
      <c r="AN41">
        <v>65387</v>
      </c>
      <c r="AO41">
        <v>42489</v>
      </c>
      <c r="AP41">
        <v>33127</v>
      </c>
      <c r="AQ41">
        <v>9705</v>
      </c>
      <c r="AR41">
        <v>2342</v>
      </c>
      <c r="AS41">
        <v>732</v>
      </c>
      <c r="AT41">
        <v>89378</v>
      </c>
      <c r="AU41">
        <v>23533</v>
      </c>
      <c r="AV41">
        <v>38979</v>
      </c>
      <c r="AW41">
        <v>16621</v>
      </c>
      <c r="AX41">
        <v>6031</v>
      </c>
      <c r="AY41">
        <v>2541</v>
      </c>
      <c r="AZ41">
        <v>1210</v>
      </c>
      <c r="BA41">
        <v>463</v>
      </c>
      <c r="BB41">
        <v>143291</v>
      </c>
      <c r="BC41">
        <v>24567</v>
      </c>
      <c r="BD41">
        <v>47510</v>
      </c>
      <c r="BE41">
        <v>32881</v>
      </c>
      <c r="BF41">
        <v>27413</v>
      </c>
      <c r="BG41">
        <v>8257</v>
      </c>
      <c r="BH41">
        <v>2025</v>
      </c>
      <c r="BI41">
        <v>638</v>
      </c>
      <c r="BJ41">
        <v>69372</v>
      </c>
      <c r="BK41">
        <v>13287</v>
      </c>
      <c r="BL41">
        <v>32149</v>
      </c>
      <c r="BM41">
        <v>14531</v>
      </c>
      <c r="BN41">
        <v>5430</v>
      </c>
      <c r="BO41">
        <v>2381</v>
      </c>
      <c r="BP41">
        <v>1149</v>
      </c>
      <c r="BQ41">
        <v>445</v>
      </c>
      <c r="BR41">
        <v>22036</v>
      </c>
      <c r="BS41">
        <v>7771</v>
      </c>
      <c r="BT41">
        <v>7390</v>
      </c>
      <c r="BU41">
        <v>3793</v>
      </c>
      <c r="BV41">
        <v>2248</v>
      </c>
      <c r="BW41">
        <v>634</v>
      </c>
      <c r="BX41">
        <v>156</v>
      </c>
      <c r="BY41">
        <v>44</v>
      </c>
      <c r="BZ41">
        <v>11353</v>
      </c>
      <c r="CA41">
        <v>4897</v>
      </c>
      <c r="CB41">
        <v>4675</v>
      </c>
      <c r="CC41">
        <v>1319</v>
      </c>
      <c r="CD41">
        <v>338</v>
      </c>
      <c r="CE41">
        <v>94</v>
      </c>
      <c r="CF41">
        <v>23</v>
      </c>
      <c r="CG41">
        <v>7</v>
      </c>
      <c r="CH41">
        <v>78858</v>
      </c>
      <c r="CI41">
        <v>59495</v>
      </c>
      <c r="CJ41">
        <v>9998</v>
      </c>
      <c r="CK41">
        <v>5399</v>
      </c>
      <c r="CL41">
        <v>3061</v>
      </c>
      <c r="CM41">
        <v>713</v>
      </c>
      <c r="CN41">
        <v>148</v>
      </c>
      <c r="CO41">
        <v>44</v>
      </c>
      <c r="CP41">
        <v>8494</v>
      </c>
      <c r="CQ41">
        <v>5291</v>
      </c>
      <c r="CR41">
        <v>2098</v>
      </c>
      <c r="CS41">
        <v>746</v>
      </c>
      <c r="CT41">
        <v>256</v>
      </c>
      <c r="CU41">
        <v>59</v>
      </c>
      <c r="CV41">
        <v>37</v>
      </c>
      <c r="CW41">
        <v>7</v>
      </c>
      <c r="CX41">
        <v>3267</v>
      </c>
      <c r="CY41">
        <v>1837</v>
      </c>
      <c r="CZ41">
        <v>489</v>
      </c>
      <c r="DA41">
        <v>416</v>
      </c>
      <c r="DB41">
        <v>405</v>
      </c>
      <c r="DC41">
        <v>101</v>
      </c>
      <c r="DD41">
        <v>13</v>
      </c>
      <c r="DE41">
        <v>6</v>
      </c>
      <c r="DF41">
        <v>159</v>
      </c>
      <c r="DG41">
        <v>58</v>
      </c>
      <c r="DH41">
        <v>57</v>
      </c>
      <c r="DI41">
        <v>25</v>
      </c>
      <c r="DJ41">
        <v>7</v>
      </c>
      <c r="DK41">
        <v>7</v>
      </c>
      <c r="DL41">
        <v>1</v>
      </c>
      <c r="DM41">
        <v>4</v>
      </c>
      <c r="DN41">
        <v>2096</v>
      </c>
      <c r="DO41">
        <v>1238</v>
      </c>
      <c r="DP41">
        <v>372</v>
      </c>
      <c r="DQ41">
        <v>229</v>
      </c>
      <c r="DR41">
        <v>174</v>
      </c>
      <c r="DS41">
        <v>59</v>
      </c>
      <c r="DT41">
        <v>17</v>
      </c>
      <c r="DU41">
        <v>7</v>
      </c>
      <c r="DV41">
        <v>429</v>
      </c>
      <c r="DW41">
        <v>249</v>
      </c>
      <c r="DX41">
        <v>124</v>
      </c>
      <c r="DY41">
        <v>30</v>
      </c>
      <c r="DZ41">
        <v>10</v>
      </c>
      <c r="EA41">
        <v>10</v>
      </c>
      <c r="EB41">
        <v>6</v>
      </c>
      <c r="EC41" t="s">
        <v>34</v>
      </c>
    </row>
    <row r="42" spans="1:133">
      <c r="A42">
        <v>42</v>
      </c>
      <c r="B42">
        <v>1</v>
      </c>
      <c r="C42">
        <v>13202</v>
      </c>
      <c r="D42">
        <v>2</v>
      </c>
      <c r="E42" t="s">
        <v>151</v>
      </c>
      <c r="F42">
        <v>83188</v>
      </c>
      <c r="G42">
        <v>36519</v>
      </c>
      <c r="H42">
        <v>20633</v>
      </c>
      <c r="I42">
        <v>13065</v>
      </c>
      <c r="J42">
        <v>9751</v>
      </c>
      <c r="K42">
        <v>2533</v>
      </c>
      <c r="L42">
        <v>511</v>
      </c>
      <c r="M42">
        <v>176</v>
      </c>
      <c r="N42">
        <v>27334</v>
      </c>
      <c r="O42">
        <v>9475</v>
      </c>
      <c r="P42">
        <v>10967</v>
      </c>
      <c r="Q42">
        <v>4489</v>
      </c>
      <c r="R42">
        <v>1524</v>
      </c>
      <c r="S42">
        <v>545</v>
      </c>
      <c r="T42">
        <v>222</v>
      </c>
      <c r="U42">
        <v>112</v>
      </c>
      <c r="V42">
        <v>81829</v>
      </c>
      <c r="W42">
        <v>35355</v>
      </c>
      <c r="X42">
        <v>20512</v>
      </c>
      <c r="Y42">
        <v>13032</v>
      </c>
      <c r="Z42">
        <v>9719</v>
      </c>
      <c r="AA42">
        <v>2525</v>
      </c>
      <c r="AB42">
        <v>510</v>
      </c>
      <c r="AC42">
        <v>176</v>
      </c>
      <c r="AD42">
        <v>27205</v>
      </c>
      <c r="AE42">
        <v>9432</v>
      </c>
      <c r="AF42">
        <v>10893</v>
      </c>
      <c r="AG42">
        <v>4482</v>
      </c>
      <c r="AH42">
        <v>1521</v>
      </c>
      <c r="AI42">
        <v>544</v>
      </c>
      <c r="AJ42">
        <v>221</v>
      </c>
      <c r="AK42">
        <v>112</v>
      </c>
      <c r="AL42">
        <v>81246</v>
      </c>
      <c r="AM42">
        <v>35031</v>
      </c>
      <c r="AN42">
        <v>20402</v>
      </c>
      <c r="AO42">
        <v>12950</v>
      </c>
      <c r="AP42">
        <v>9674</v>
      </c>
      <c r="AQ42">
        <v>2509</v>
      </c>
      <c r="AR42">
        <v>506</v>
      </c>
      <c r="AS42">
        <v>174</v>
      </c>
      <c r="AT42">
        <v>27069</v>
      </c>
      <c r="AU42">
        <v>9350</v>
      </c>
      <c r="AV42">
        <v>10859</v>
      </c>
      <c r="AW42">
        <v>4473</v>
      </c>
      <c r="AX42">
        <v>1515</v>
      </c>
      <c r="AY42">
        <v>540</v>
      </c>
      <c r="AZ42">
        <v>220</v>
      </c>
      <c r="BA42">
        <v>112</v>
      </c>
      <c r="BB42">
        <v>39881</v>
      </c>
      <c r="BC42">
        <v>9288</v>
      </c>
      <c r="BD42">
        <v>11983</v>
      </c>
      <c r="BE42">
        <v>8725</v>
      </c>
      <c r="BF42">
        <v>7354</v>
      </c>
      <c r="BG42">
        <v>1974</v>
      </c>
      <c r="BH42">
        <v>403</v>
      </c>
      <c r="BI42">
        <v>154</v>
      </c>
      <c r="BJ42">
        <v>16831</v>
      </c>
      <c r="BK42">
        <v>3820</v>
      </c>
      <c r="BL42">
        <v>7425</v>
      </c>
      <c r="BM42">
        <v>3523</v>
      </c>
      <c r="BN42">
        <v>1259</v>
      </c>
      <c r="BO42">
        <v>493</v>
      </c>
      <c r="BP42">
        <v>206</v>
      </c>
      <c r="BQ42">
        <v>105</v>
      </c>
      <c r="BR42">
        <v>11437</v>
      </c>
      <c r="BS42">
        <v>4791</v>
      </c>
      <c r="BT42">
        <v>3900</v>
      </c>
      <c r="BU42">
        <v>1642</v>
      </c>
      <c r="BV42">
        <v>831</v>
      </c>
      <c r="BW42">
        <v>226</v>
      </c>
      <c r="BX42">
        <v>41</v>
      </c>
      <c r="BY42">
        <v>6</v>
      </c>
      <c r="BZ42">
        <v>5940</v>
      </c>
      <c r="CA42">
        <v>2523</v>
      </c>
      <c r="CB42">
        <v>2569</v>
      </c>
      <c r="CC42">
        <v>652</v>
      </c>
      <c r="CD42">
        <v>156</v>
      </c>
      <c r="CE42">
        <v>29</v>
      </c>
      <c r="CF42">
        <v>7</v>
      </c>
      <c r="CG42">
        <v>4</v>
      </c>
      <c r="CH42">
        <v>27582</v>
      </c>
      <c r="CI42">
        <v>19720</v>
      </c>
      <c r="CJ42">
        <v>4205</v>
      </c>
      <c r="CK42">
        <v>2216</v>
      </c>
      <c r="CL42">
        <v>1156</v>
      </c>
      <c r="CM42">
        <v>220</v>
      </c>
      <c r="CN42">
        <v>54</v>
      </c>
      <c r="CO42">
        <v>11</v>
      </c>
      <c r="CP42">
        <v>4256</v>
      </c>
      <c r="CQ42">
        <v>2992</v>
      </c>
      <c r="CR42">
        <v>851</v>
      </c>
      <c r="CS42">
        <v>292</v>
      </c>
      <c r="CT42">
        <v>93</v>
      </c>
      <c r="CU42">
        <v>18</v>
      </c>
      <c r="CV42">
        <v>7</v>
      </c>
      <c r="CW42">
        <v>3</v>
      </c>
      <c r="CX42">
        <v>2346</v>
      </c>
      <c r="CY42">
        <v>1232</v>
      </c>
      <c r="CZ42">
        <v>314</v>
      </c>
      <c r="DA42">
        <v>367</v>
      </c>
      <c r="DB42">
        <v>333</v>
      </c>
      <c r="DC42">
        <v>89</v>
      </c>
      <c r="DD42">
        <v>8</v>
      </c>
      <c r="DE42">
        <v>3</v>
      </c>
      <c r="DF42">
        <v>42</v>
      </c>
      <c r="DG42">
        <v>15</v>
      </c>
      <c r="DH42">
        <v>14</v>
      </c>
      <c r="DI42">
        <v>6</v>
      </c>
      <c r="DJ42">
        <v>7</v>
      </c>
      <c r="DK42" t="s">
        <v>34</v>
      </c>
      <c r="DL42" t="s">
        <v>34</v>
      </c>
      <c r="DM42" t="s">
        <v>34</v>
      </c>
      <c r="DN42">
        <v>583</v>
      </c>
      <c r="DO42">
        <v>324</v>
      </c>
      <c r="DP42">
        <v>110</v>
      </c>
      <c r="DQ42">
        <v>82</v>
      </c>
      <c r="DR42">
        <v>45</v>
      </c>
      <c r="DS42">
        <v>16</v>
      </c>
      <c r="DT42">
        <v>4</v>
      </c>
      <c r="DU42">
        <v>2</v>
      </c>
      <c r="DV42">
        <v>136</v>
      </c>
      <c r="DW42">
        <v>82</v>
      </c>
      <c r="DX42">
        <v>34</v>
      </c>
      <c r="DY42">
        <v>9</v>
      </c>
      <c r="DZ42">
        <v>6</v>
      </c>
      <c r="EA42">
        <v>4</v>
      </c>
      <c r="EB42">
        <v>1</v>
      </c>
      <c r="EC42" t="s">
        <v>34</v>
      </c>
    </row>
    <row r="43" spans="1:133">
      <c r="A43">
        <v>43</v>
      </c>
      <c r="B43">
        <v>1</v>
      </c>
      <c r="C43">
        <v>13203</v>
      </c>
      <c r="D43">
        <v>2</v>
      </c>
      <c r="E43" t="s">
        <v>152</v>
      </c>
      <c r="F43">
        <v>73960</v>
      </c>
      <c r="G43">
        <v>36642</v>
      </c>
      <c r="H43">
        <v>17285</v>
      </c>
      <c r="I43">
        <v>10786</v>
      </c>
      <c r="J43">
        <v>7469</v>
      </c>
      <c r="K43">
        <v>1482</v>
      </c>
      <c r="L43">
        <v>223</v>
      </c>
      <c r="M43">
        <v>73</v>
      </c>
      <c r="N43">
        <v>21225</v>
      </c>
      <c r="O43">
        <v>8097</v>
      </c>
      <c r="P43">
        <v>8551</v>
      </c>
      <c r="Q43">
        <v>3162</v>
      </c>
      <c r="R43">
        <v>993</v>
      </c>
      <c r="S43">
        <v>289</v>
      </c>
      <c r="T43">
        <v>92</v>
      </c>
      <c r="U43">
        <v>41</v>
      </c>
      <c r="V43">
        <v>72702</v>
      </c>
      <c r="W43">
        <v>35596</v>
      </c>
      <c r="X43">
        <v>17183</v>
      </c>
      <c r="Y43">
        <v>10727</v>
      </c>
      <c r="Z43">
        <v>7430</v>
      </c>
      <c r="AA43">
        <v>1470</v>
      </c>
      <c r="AB43">
        <v>223</v>
      </c>
      <c r="AC43">
        <v>73</v>
      </c>
      <c r="AD43">
        <v>21119</v>
      </c>
      <c r="AE43">
        <v>8036</v>
      </c>
      <c r="AF43">
        <v>8513</v>
      </c>
      <c r="AG43">
        <v>3156</v>
      </c>
      <c r="AH43">
        <v>992</v>
      </c>
      <c r="AI43">
        <v>289</v>
      </c>
      <c r="AJ43">
        <v>92</v>
      </c>
      <c r="AK43">
        <v>41</v>
      </c>
      <c r="AL43">
        <v>71825</v>
      </c>
      <c r="AM43">
        <v>35085</v>
      </c>
      <c r="AN43">
        <v>17031</v>
      </c>
      <c r="AO43">
        <v>10612</v>
      </c>
      <c r="AP43">
        <v>7343</v>
      </c>
      <c r="AQ43">
        <v>1461</v>
      </c>
      <c r="AR43">
        <v>221</v>
      </c>
      <c r="AS43">
        <v>72</v>
      </c>
      <c r="AT43">
        <v>20927</v>
      </c>
      <c r="AU43">
        <v>7905</v>
      </c>
      <c r="AV43">
        <v>8470</v>
      </c>
      <c r="AW43">
        <v>3142</v>
      </c>
      <c r="AX43">
        <v>988</v>
      </c>
      <c r="AY43">
        <v>289</v>
      </c>
      <c r="AZ43">
        <v>92</v>
      </c>
      <c r="BA43">
        <v>41</v>
      </c>
      <c r="BB43">
        <v>32314</v>
      </c>
      <c r="BC43">
        <v>8149</v>
      </c>
      <c r="BD43">
        <v>10432</v>
      </c>
      <c r="BE43">
        <v>7104</v>
      </c>
      <c r="BF43">
        <v>5334</v>
      </c>
      <c r="BG43">
        <v>1066</v>
      </c>
      <c r="BH43">
        <v>173</v>
      </c>
      <c r="BI43">
        <v>56</v>
      </c>
      <c r="BJ43">
        <v>15350</v>
      </c>
      <c r="BK43">
        <v>4549</v>
      </c>
      <c r="BL43">
        <v>6872</v>
      </c>
      <c r="BM43">
        <v>2661</v>
      </c>
      <c r="BN43">
        <v>877</v>
      </c>
      <c r="BO43">
        <v>262</v>
      </c>
      <c r="BP43">
        <v>89</v>
      </c>
      <c r="BQ43">
        <v>40</v>
      </c>
      <c r="BR43">
        <v>3828</v>
      </c>
      <c r="BS43">
        <v>1632</v>
      </c>
      <c r="BT43">
        <v>1192</v>
      </c>
      <c r="BU43">
        <v>587</v>
      </c>
      <c r="BV43">
        <v>307</v>
      </c>
      <c r="BW43">
        <v>88</v>
      </c>
      <c r="BX43">
        <v>16</v>
      </c>
      <c r="BY43">
        <v>6</v>
      </c>
      <c r="BZ43">
        <v>2317</v>
      </c>
      <c r="CA43">
        <v>1225</v>
      </c>
      <c r="CB43">
        <v>841</v>
      </c>
      <c r="CC43">
        <v>211</v>
      </c>
      <c r="CD43">
        <v>33</v>
      </c>
      <c r="CE43">
        <v>5</v>
      </c>
      <c r="CF43">
        <v>2</v>
      </c>
      <c r="CG43" t="s">
        <v>34</v>
      </c>
      <c r="CH43">
        <v>32829</v>
      </c>
      <c r="CI43">
        <v>24520</v>
      </c>
      <c r="CJ43">
        <v>4759</v>
      </c>
      <c r="CK43">
        <v>2229</v>
      </c>
      <c r="CL43">
        <v>1102</v>
      </c>
      <c r="CM43">
        <v>189</v>
      </c>
      <c r="CN43">
        <v>22</v>
      </c>
      <c r="CO43">
        <v>8</v>
      </c>
      <c r="CP43">
        <v>3175</v>
      </c>
      <c r="CQ43">
        <v>2106</v>
      </c>
      <c r="CR43">
        <v>724</v>
      </c>
      <c r="CS43">
        <v>257</v>
      </c>
      <c r="CT43">
        <v>69</v>
      </c>
      <c r="CU43">
        <v>18</v>
      </c>
      <c r="CV43" t="s">
        <v>34</v>
      </c>
      <c r="CW43">
        <v>1</v>
      </c>
      <c r="CX43">
        <v>2854</v>
      </c>
      <c r="CY43">
        <v>784</v>
      </c>
      <c r="CZ43">
        <v>648</v>
      </c>
      <c r="DA43">
        <v>692</v>
      </c>
      <c r="DB43">
        <v>600</v>
      </c>
      <c r="DC43">
        <v>118</v>
      </c>
      <c r="DD43">
        <v>10</v>
      </c>
      <c r="DE43">
        <v>2</v>
      </c>
      <c r="DF43">
        <v>85</v>
      </c>
      <c r="DG43">
        <v>25</v>
      </c>
      <c r="DH43">
        <v>33</v>
      </c>
      <c r="DI43">
        <v>13</v>
      </c>
      <c r="DJ43">
        <v>9</v>
      </c>
      <c r="DK43">
        <v>4</v>
      </c>
      <c r="DL43">
        <v>1</v>
      </c>
      <c r="DM43" t="s">
        <v>34</v>
      </c>
      <c r="DN43">
        <v>877</v>
      </c>
      <c r="DO43">
        <v>511</v>
      </c>
      <c r="DP43">
        <v>152</v>
      </c>
      <c r="DQ43">
        <v>115</v>
      </c>
      <c r="DR43">
        <v>87</v>
      </c>
      <c r="DS43">
        <v>9</v>
      </c>
      <c r="DT43">
        <v>2</v>
      </c>
      <c r="DU43">
        <v>1</v>
      </c>
      <c r="DV43">
        <v>192</v>
      </c>
      <c r="DW43">
        <v>131</v>
      </c>
      <c r="DX43">
        <v>43</v>
      </c>
      <c r="DY43">
        <v>14</v>
      </c>
      <c r="DZ43">
        <v>4</v>
      </c>
      <c r="EA43" t="s">
        <v>34</v>
      </c>
      <c r="EB43" t="s">
        <v>34</v>
      </c>
      <c r="EC43" t="s">
        <v>34</v>
      </c>
    </row>
    <row r="44" spans="1:133">
      <c r="A44">
        <v>44</v>
      </c>
      <c r="B44">
        <v>1</v>
      </c>
      <c r="C44">
        <v>13204</v>
      </c>
      <c r="D44">
        <v>2</v>
      </c>
      <c r="E44" t="s">
        <v>153</v>
      </c>
      <c r="F44">
        <v>90093</v>
      </c>
      <c r="G44">
        <v>41490</v>
      </c>
      <c r="H44">
        <v>21321</v>
      </c>
      <c r="I44">
        <v>13927</v>
      </c>
      <c r="J44">
        <v>10502</v>
      </c>
      <c r="K44">
        <v>2385</v>
      </c>
      <c r="L44">
        <v>374</v>
      </c>
      <c r="M44">
        <v>94</v>
      </c>
      <c r="N44">
        <v>25892</v>
      </c>
      <c r="O44">
        <v>8895</v>
      </c>
      <c r="P44">
        <v>10681</v>
      </c>
      <c r="Q44">
        <v>4270</v>
      </c>
      <c r="R44">
        <v>1373</v>
      </c>
      <c r="S44">
        <v>455</v>
      </c>
      <c r="T44">
        <v>165</v>
      </c>
      <c r="U44">
        <v>53</v>
      </c>
      <c r="V44">
        <v>87629</v>
      </c>
      <c r="W44">
        <v>39302</v>
      </c>
      <c r="X44">
        <v>21159</v>
      </c>
      <c r="Y44">
        <v>13870</v>
      </c>
      <c r="Z44">
        <v>10457</v>
      </c>
      <c r="AA44">
        <v>2376</v>
      </c>
      <c r="AB44">
        <v>371</v>
      </c>
      <c r="AC44">
        <v>94</v>
      </c>
      <c r="AD44">
        <v>25706</v>
      </c>
      <c r="AE44">
        <v>8819</v>
      </c>
      <c r="AF44">
        <v>10581</v>
      </c>
      <c r="AG44">
        <v>4263</v>
      </c>
      <c r="AH44">
        <v>1373</v>
      </c>
      <c r="AI44">
        <v>453</v>
      </c>
      <c r="AJ44">
        <v>164</v>
      </c>
      <c r="AK44">
        <v>53</v>
      </c>
      <c r="AL44">
        <v>86642</v>
      </c>
      <c r="AM44">
        <v>38677</v>
      </c>
      <c r="AN44">
        <v>21004</v>
      </c>
      <c r="AO44">
        <v>13762</v>
      </c>
      <c r="AP44">
        <v>10379</v>
      </c>
      <c r="AQ44">
        <v>2360</v>
      </c>
      <c r="AR44">
        <v>368</v>
      </c>
      <c r="AS44">
        <v>92</v>
      </c>
      <c r="AT44">
        <v>25459</v>
      </c>
      <c r="AU44">
        <v>8654</v>
      </c>
      <c r="AV44">
        <v>10525</v>
      </c>
      <c r="AW44">
        <v>4244</v>
      </c>
      <c r="AX44">
        <v>1369</v>
      </c>
      <c r="AY44">
        <v>452</v>
      </c>
      <c r="AZ44">
        <v>163</v>
      </c>
      <c r="BA44">
        <v>52</v>
      </c>
      <c r="BB44">
        <v>40435</v>
      </c>
      <c r="BC44">
        <v>8597</v>
      </c>
      <c r="BD44">
        <v>12668</v>
      </c>
      <c r="BE44">
        <v>9262</v>
      </c>
      <c r="BF44">
        <v>7762</v>
      </c>
      <c r="BG44">
        <v>1785</v>
      </c>
      <c r="BH44">
        <v>294</v>
      </c>
      <c r="BI44">
        <v>67</v>
      </c>
      <c r="BJ44">
        <v>18088</v>
      </c>
      <c r="BK44">
        <v>4837</v>
      </c>
      <c r="BL44">
        <v>8021</v>
      </c>
      <c r="BM44">
        <v>3457</v>
      </c>
      <c r="BN44">
        <v>1164</v>
      </c>
      <c r="BO44">
        <v>412</v>
      </c>
      <c r="BP44">
        <v>150</v>
      </c>
      <c r="BQ44">
        <v>47</v>
      </c>
      <c r="BR44">
        <v>6389</v>
      </c>
      <c r="BS44">
        <v>2399</v>
      </c>
      <c r="BT44">
        <v>2213</v>
      </c>
      <c r="BU44">
        <v>1014</v>
      </c>
      <c r="BV44">
        <v>551</v>
      </c>
      <c r="BW44">
        <v>175</v>
      </c>
      <c r="BX44">
        <v>27</v>
      </c>
      <c r="BY44">
        <v>10</v>
      </c>
      <c r="BZ44">
        <v>3486</v>
      </c>
      <c r="CA44">
        <v>1596</v>
      </c>
      <c r="CB44">
        <v>1414</v>
      </c>
      <c r="CC44">
        <v>372</v>
      </c>
      <c r="CD44">
        <v>80</v>
      </c>
      <c r="CE44">
        <v>20</v>
      </c>
      <c r="CF44">
        <v>3</v>
      </c>
      <c r="CG44">
        <v>1</v>
      </c>
      <c r="CH44">
        <v>38007</v>
      </c>
      <c r="CI44">
        <v>27114</v>
      </c>
      <c r="CJ44">
        <v>5757</v>
      </c>
      <c r="CK44">
        <v>3106</v>
      </c>
      <c r="CL44">
        <v>1659</v>
      </c>
      <c r="CM44">
        <v>319</v>
      </c>
      <c r="CN44">
        <v>40</v>
      </c>
      <c r="CO44">
        <v>12</v>
      </c>
      <c r="CP44">
        <v>3794</v>
      </c>
      <c r="CQ44">
        <v>2199</v>
      </c>
      <c r="CR44">
        <v>1044</v>
      </c>
      <c r="CS44">
        <v>400</v>
      </c>
      <c r="CT44">
        <v>122</v>
      </c>
      <c r="CU44">
        <v>17</v>
      </c>
      <c r="CV44">
        <v>9</v>
      </c>
      <c r="CW44">
        <v>3</v>
      </c>
      <c r="CX44">
        <v>1811</v>
      </c>
      <c r="CY44">
        <v>567</v>
      </c>
      <c r="CZ44">
        <v>366</v>
      </c>
      <c r="DA44">
        <v>380</v>
      </c>
      <c r="DB44">
        <v>407</v>
      </c>
      <c r="DC44">
        <v>81</v>
      </c>
      <c r="DD44">
        <v>7</v>
      </c>
      <c r="DE44">
        <v>3</v>
      </c>
      <c r="DF44">
        <v>91</v>
      </c>
      <c r="DG44">
        <v>22</v>
      </c>
      <c r="DH44">
        <v>46</v>
      </c>
      <c r="DI44">
        <v>15</v>
      </c>
      <c r="DJ44">
        <v>3</v>
      </c>
      <c r="DK44">
        <v>3</v>
      </c>
      <c r="DL44">
        <v>1</v>
      </c>
      <c r="DM44">
        <v>1</v>
      </c>
      <c r="DN44">
        <v>987</v>
      </c>
      <c r="DO44">
        <v>625</v>
      </c>
      <c r="DP44">
        <v>155</v>
      </c>
      <c r="DQ44">
        <v>108</v>
      </c>
      <c r="DR44">
        <v>78</v>
      </c>
      <c r="DS44">
        <v>16</v>
      </c>
      <c r="DT44">
        <v>3</v>
      </c>
      <c r="DU44">
        <v>2</v>
      </c>
      <c r="DV44">
        <v>247</v>
      </c>
      <c r="DW44">
        <v>165</v>
      </c>
      <c r="DX44">
        <v>56</v>
      </c>
      <c r="DY44">
        <v>19</v>
      </c>
      <c r="DZ44">
        <v>4</v>
      </c>
      <c r="EA44">
        <v>1</v>
      </c>
      <c r="EB44">
        <v>1</v>
      </c>
      <c r="EC44">
        <v>1</v>
      </c>
    </row>
    <row r="45" spans="1:133">
      <c r="A45">
        <v>45</v>
      </c>
      <c r="B45">
        <v>1</v>
      </c>
      <c r="C45">
        <v>13205</v>
      </c>
      <c r="D45">
        <v>2</v>
      </c>
      <c r="E45" t="s">
        <v>154</v>
      </c>
      <c r="F45">
        <v>54196</v>
      </c>
      <c r="G45">
        <v>16166</v>
      </c>
      <c r="H45">
        <v>16157</v>
      </c>
      <c r="I45">
        <v>10479</v>
      </c>
      <c r="J45">
        <v>7839</v>
      </c>
      <c r="K45">
        <v>2598</v>
      </c>
      <c r="L45">
        <v>740</v>
      </c>
      <c r="M45">
        <v>217</v>
      </c>
      <c r="N45">
        <v>22457</v>
      </c>
      <c r="O45">
        <v>5561</v>
      </c>
      <c r="P45">
        <v>9739</v>
      </c>
      <c r="Q45">
        <v>4228</v>
      </c>
      <c r="R45">
        <v>1566</v>
      </c>
      <c r="S45">
        <v>778</v>
      </c>
      <c r="T45">
        <v>441</v>
      </c>
      <c r="U45">
        <v>144</v>
      </c>
      <c r="V45">
        <v>52841</v>
      </c>
      <c r="W45">
        <v>14943</v>
      </c>
      <c r="X45">
        <v>16093</v>
      </c>
      <c r="Y45">
        <v>10447</v>
      </c>
      <c r="Z45">
        <v>7815</v>
      </c>
      <c r="AA45">
        <v>2588</v>
      </c>
      <c r="AB45">
        <v>738</v>
      </c>
      <c r="AC45">
        <v>217</v>
      </c>
      <c r="AD45">
        <v>22378</v>
      </c>
      <c r="AE45">
        <v>5525</v>
      </c>
      <c r="AF45">
        <v>9708</v>
      </c>
      <c r="AG45">
        <v>4223</v>
      </c>
      <c r="AH45">
        <v>1563</v>
      </c>
      <c r="AI45">
        <v>776</v>
      </c>
      <c r="AJ45">
        <v>439</v>
      </c>
      <c r="AK45">
        <v>144</v>
      </c>
      <c r="AL45">
        <v>52469</v>
      </c>
      <c r="AM45">
        <v>14727</v>
      </c>
      <c r="AN45">
        <v>16026</v>
      </c>
      <c r="AO45">
        <v>10408</v>
      </c>
      <c r="AP45">
        <v>7781</v>
      </c>
      <c r="AQ45">
        <v>2575</v>
      </c>
      <c r="AR45">
        <v>735</v>
      </c>
      <c r="AS45">
        <v>217</v>
      </c>
      <c r="AT45">
        <v>22283</v>
      </c>
      <c r="AU45">
        <v>5464</v>
      </c>
      <c r="AV45">
        <v>9682</v>
      </c>
      <c r="AW45">
        <v>4220</v>
      </c>
      <c r="AX45">
        <v>1560</v>
      </c>
      <c r="AY45">
        <v>775</v>
      </c>
      <c r="AZ45">
        <v>438</v>
      </c>
      <c r="BA45">
        <v>144</v>
      </c>
      <c r="BB45">
        <v>37811</v>
      </c>
      <c r="BC45">
        <v>6849</v>
      </c>
      <c r="BD45">
        <v>12617</v>
      </c>
      <c r="BE45">
        <v>8481</v>
      </c>
      <c r="BF45">
        <v>6691</v>
      </c>
      <c r="BG45">
        <v>2300</v>
      </c>
      <c r="BH45">
        <v>680</v>
      </c>
      <c r="BI45">
        <v>193</v>
      </c>
      <c r="BJ45">
        <v>18957</v>
      </c>
      <c r="BK45">
        <v>3720</v>
      </c>
      <c r="BL45">
        <v>8529</v>
      </c>
      <c r="BM45">
        <v>3905</v>
      </c>
      <c r="BN45">
        <v>1481</v>
      </c>
      <c r="BO45">
        <v>754</v>
      </c>
      <c r="BP45">
        <v>426</v>
      </c>
      <c r="BQ45">
        <v>142</v>
      </c>
      <c r="BR45">
        <v>1966</v>
      </c>
      <c r="BS45">
        <v>849</v>
      </c>
      <c r="BT45">
        <v>718</v>
      </c>
      <c r="BU45">
        <v>257</v>
      </c>
      <c r="BV45">
        <v>107</v>
      </c>
      <c r="BW45">
        <v>27</v>
      </c>
      <c r="BX45">
        <v>7</v>
      </c>
      <c r="BY45">
        <v>1</v>
      </c>
      <c r="BZ45">
        <v>1132</v>
      </c>
      <c r="CA45">
        <v>553</v>
      </c>
      <c r="CB45">
        <v>478</v>
      </c>
      <c r="CC45">
        <v>88</v>
      </c>
      <c r="CD45">
        <v>12</v>
      </c>
      <c r="CE45" t="s">
        <v>34</v>
      </c>
      <c r="CF45">
        <v>1</v>
      </c>
      <c r="CG45" t="s">
        <v>34</v>
      </c>
      <c r="CH45">
        <v>12144</v>
      </c>
      <c r="CI45">
        <v>6740</v>
      </c>
      <c r="CJ45">
        <v>2601</v>
      </c>
      <c r="CK45">
        <v>1603</v>
      </c>
      <c r="CL45">
        <v>903</v>
      </c>
      <c r="CM45">
        <v>233</v>
      </c>
      <c r="CN45">
        <v>43</v>
      </c>
      <c r="CO45">
        <v>21</v>
      </c>
      <c r="CP45">
        <v>2158</v>
      </c>
      <c r="CQ45">
        <v>1181</v>
      </c>
      <c r="CR45">
        <v>661</v>
      </c>
      <c r="CS45">
        <v>219</v>
      </c>
      <c r="CT45">
        <v>65</v>
      </c>
      <c r="CU45">
        <v>20</v>
      </c>
      <c r="CV45">
        <v>10</v>
      </c>
      <c r="CW45">
        <v>2</v>
      </c>
      <c r="CX45">
        <v>548</v>
      </c>
      <c r="CY45">
        <v>289</v>
      </c>
      <c r="CZ45">
        <v>90</v>
      </c>
      <c r="DA45">
        <v>67</v>
      </c>
      <c r="DB45">
        <v>80</v>
      </c>
      <c r="DC45">
        <v>15</v>
      </c>
      <c r="DD45">
        <v>5</v>
      </c>
      <c r="DE45">
        <v>2</v>
      </c>
      <c r="DF45">
        <v>36</v>
      </c>
      <c r="DG45">
        <v>10</v>
      </c>
      <c r="DH45">
        <v>14</v>
      </c>
      <c r="DI45">
        <v>8</v>
      </c>
      <c r="DJ45">
        <v>2</v>
      </c>
      <c r="DK45">
        <v>1</v>
      </c>
      <c r="DL45">
        <v>1</v>
      </c>
      <c r="DM45" t="s">
        <v>34</v>
      </c>
      <c r="DN45">
        <v>372</v>
      </c>
      <c r="DO45">
        <v>216</v>
      </c>
      <c r="DP45">
        <v>67</v>
      </c>
      <c r="DQ45">
        <v>39</v>
      </c>
      <c r="DR45">
        <v>34</v>
      </c>
      <c r="DS45">
        <v>13</v>
      </c>
      <c r="DT45">
        <v>3</v>
      </c>
      <c r="DU45" t="s">
        <v>34</v>
      </c>
      <c r="DV45">
        <v>95</v>
      </c>
      <c r="DW45">
        <v>61</v>
      </c>
      <c r="DX45">
        <v>26</v>
      </c>
      <c r="DY45">
        <v>3</v>
      </c>
      <c r="DZ45">
        <v>3</v>
      </c>
      <c r="EA45">
        <v>1</v>
      </c>
      <c r="EB45">
        <v>1</v>
      </c>
      <c r="EC45" t="s">
        <v>34</v>
      </c>
    </row>
    <row r="46" spans="1:133">
      <c r="A46">
        <v>46</v>
      </c>
      <c r="B46">
        <v>1</v>
      </c>
      <c r="C46">
        <v>13206</v>
      </c>
      <c r="D46">
        <v>2</v>
      </c>
      <c r="E46" t="s">
        <v>155</v>
      </c>
      <c r="F46">
        <v>119435</v>
      </c>
      <c r="G46">
        <v>50657</v>
      </c>
      <c r="H46">
        <v>28644</v>
      </c>
      <c r="I46">
        <v>19784</v>
      </c>
      <c r="J46">
        <v>15470</v>
      </c>
      <c r="K46">
        <v>3963</v>
      </c>
      <c r="L46">
        <v>735</v>
      </c>
      <c r="M46">
        <v>182</v>
      </c>
      <c r="N46">
        <v>35674</v>
      </c>
      <c r="O46">
        <v>11362</v>
      </c>
      <c r="P46">
        <v>14892</v>
      </c>
      <c r="Q46">
        <v>6153</v>
      </c>
      <c r="R46">
        <v>2067</v>
      </c>
      <c r="S46">
        <v>796</v>
      </c>
      <c r="T46">
        <v>299</v>
      </c>
      <c r="U46">
        <v>105</v>
      </c>
      <c r="V46">
        <v>114899</v>
      </c>
      <c r="W46">
        <v>46419</v>
      </c>
      <c r="X46">
        <v>28519</v>
      </c>
      <c r="Y46">
        <v>19691</v>
      </c>
      <c r="Z46">
        <v>15417</v>
      </c>
      <c r="AA46">
        <v>3945</v>
      </c>
      <c r="AB46">
        <v>727</v>
      </c>
      <c r="AC46">
        <v>181</v>
      </c>
      <c r="AD46">
        <v>35547</v>
      </c>
      <c r="AE46">
        <v>11292</v>
      </c>
      <c r="AF46">
        <v>14851</v>
      </c>
      <c r="AG46">
        <v>6143</v>
      </c>
      <c r="AH46">
        <v>2063</v>
      </c>
      <c r="AI46">
        <v>795</v>
      </c>
      <c r="AJ46">
        <v>298</v>
      </c>
      <c r="AK46">
        <v>105</v>
      </c>
      <c r="AL46">
        <v>113804</v>
      </c>
      <c r="AM46">
        <v>45833</v>
      </c>
      <c r="AN46">
        <v>28328</v>
      </c>
      <c r="AO46">
        <v>19534</v>
      </c>
      <c r="AP46">
        <v>15288</v>
      </c>
      <c r="AQ46">
        <v>3917</v>
      </c>
      <c r="AR46">
        <v>725</v>
      </c>
      <c r="AS46">
        <v>179</v>
      </c>
      <c r="AT46">
        <v>35263</v>
      </c>
      <c r="AU46">
        <v>11106</v>
      </c>
      <c r="AV46">
        <v>14786</v>
      </c>
      <c r="AW46">
        <v>6125</v>
      </c>
      <c r="AX46">
        <v>2051</v>
      </c>
      <c r="AY46">
        <v>794</v>
      </c>
      <c r="AZ46">
        <v>297</v>
      </c>
      <c r="BA46">
        <v>104</v>
      </c>
      <c r="BB46">
        <v>59675</v>
      </c>
      <c r="BC46">
        <v>11688</v>
      </c>
      <c r="BD46">
        <v>18568</v>
      </c>
      <c r="BE46">
        <v>13806</v>
      </c>
      <c r="BF46">
        <v>11813</v>
      </c>
      <c r="BG46">
        <v>3065</v>
      </c>
      <c r="BH46">
        <v>587</v>
      </c>
      <c r="BI46">
        <v>148</v>
      </c>
      <c r="BJ46">
        <v>25986</v>
      </c>
      <c r="BK46">
        <v>6179</v>
      </c>
      <c r="BL46">
        <v>11743</v>
      </c>
      <c r="BM46">
        <v>5196</v>
      </c>
      <c r="BN46">
        <v>1760</v>
      </c>
      <c r="BO46">
        <v>726</v>
      </c>
      <c r="BP46">
        <v>281</v>
      </c>
      <c r="BQ46">
        <v>101</v>
      </c>
      <c r="BR46">
        <v>6111</v>
      </c>
      <c r="BS46">
        <v>2232</v>
      </c>
      <c r="BT46">
        <v>2027</v>
      </c>
      <c r="BU46">
        <v>1036</v>
      </c>
      <c r="BV46">
        <v>564</v>
      </c>
      <c r="BW46">
        <v>192</v>
      </c>
      <c r="BX46">
        <v>44</v>
      </c>
      <c r="BY46">
        <v>16</v>
      </c>
      <c r="BZ46">
        <v>3495</v>
      </c>
      <c r="CA46">
        <v>1579</v>
      </c>
      <c r="CB46">
        <v>1434</v>
      </c>
      <c r="CC46">
        <v>363</v>
      </c>
      <c r="CD46">
        <v>96</v>
      </c>
      <c r="CE46">
        <v>16</v>
      </c>
      <c r="CF46">
        <v>7</v>
      </c>
      <c r="CG46" t="s">
        <v>34</v>
      </c>
      <c r="CH46">
        <v>44282</v>
      </c>
      <c r="CI46">
        <v>30069</v>
      </c>
      <c r="CJ46">
        <v>7168</v>
      </c>
      <c r="CK46">
        <v>4079</v>
      </c>
      <c r="CL46">
        <v>2344</v>
      </c>
      <c r="CM46">
        <v>528</v>
      </c>
      <c r="CN46">
        <v>80</v>
      </c>
      <c r="CO46">
        <v>14</v>
      </c>
      <c r="CP46">
        <v>5686</v>
      </c>
      <c r="CQ46">
        <v>3321</v>
      </c>
      <c r="CR46">
        <v>1576</v>
      </c>
      <c r="CS46">
        <v>544</v>
      </c>
      <c r="CT46">
        <v>186</v>
      </c>
      <c r="CU46">
        <v>48</v>
      </c>
      <c r="CV46">
        <v>8</v>
      </c>
      <c r="CW46">
        <v>3</v>
      </c>
      <c r="CX46">
        <v>3736</v>
      </c>
      <c r="CY46">
        <v>1844</v>
      </c>
      <c r="CZ46">
        <v>565</v>
      </c>
      <c r="DA46">
        <v>613</v>
      </c>
      <c r="DB46">
        <v>567</v>
      </c>
      <c r="DC46">
        <v>132</v>
      </c>
      <c r="DD46">
        <v>14</v>
      </c>
      <c r="DE46">
        <v>1</v>
      </c>
      <c r="DF46">
        <v>96</v>
      </c>
      <c r="DG46">
        <v>27</v>
      </c>
      <c r="DH46">
        <v>33</v>
      </c>
      <c r="DI46">
        <v>22</v>
      </c>
      <c r="DJ46">
        <v>9</v>
      </c>
      <c r="DK46">
        <v>4</v>
      </c>
      <c r="DL46">
        <v>1</v>
      </c>
      <c r="DM46" t="s">
        <v>34</v>
      </c>
      <c r="DN46">
        <v>1095</v>
      </c>
      <c r="DO46">
        <v>586</v>
      </c>
      <c r="DP46">
        <v>191</v>
      </c>
      <c r="DQ46">
        <v>157</v>
      </c>
      <c r="DR46">
        <v>129</v>
      </c>
      <c r="DS46">
        <v>28</v>
      </c>
      <c r="DT46">
        <v>2</v>
      </c>
      <c r="DU46">
        <v>2</v>
      </c>
      <c r="DV46">
        <v>284</v>
      </c>
      <c r="DW46">
        <v>186</v>
      </c>
      <c r="DX46">
        <v>65</v>
      </c>
      <c r="DY46">
        <v>18</v>
      </c>
      <c r="DZ46">
        <v>12</v>
      </c>
      <c r="EA46">
        <v>1</v>
      </c>
      <c r="EB46">
        <v>1</v>
      </c>
      <c r="EC46">
        <v>1</v>
      </c>
    </row>
    <row r="47" spans="1:133">
      <c r="A47">
        <v>47</v>
      </c>
      <c r="B47">
        <v>1</v>
      </c>
      <c r="C47">
        <v>13207</v>
      </c>
      <c r="D47">
        <v>2</v>
      </c>
      <c r="E47" t="s">
        <v>156</v>
      </c>
      <c r="F47">
        <v>48208</v>
      </c>
      <c r="G47">
        <v>16672</v>
      </c>
      <c r="H47">
        <v>13672</v>
      </c>
      <c r="I47">
        <v>8891</v>
      </c>
      <c r="J47">
        <v>6577</v>
      </c>
      <c r="K47">
        <v>1888</v>
      </c>
      <c r="L47">
        <v>396</v>
      </c>
      <c r="M47">
        <v>112</v>
      </c>
      <c r="N47">
        <v>18305</v>
      </c>
      <c r="O47">
        <v>5682</v>
      </c>
      <c r="P47">
        <v>7655</v>
      </c>
      <c r="Q47">
        <v>3186</v>
      </c>
      <c r="R47">
        <v>1106</v>
      </c>
      <c r="S47">
        <v>424</v>
      </c>
      <c r="T47">
        <v>189</v>
      </c>
      <c r="U47">
        <v>63</v>
      </c>
      <c r="V47">
        <v>47454</v>
      </c>
      <c r="W47">
        <v>16056</v>
      </c>
      <c r="X47">
        <v>13617</v>
      </c>
      <c r="Y47">
        <v>8856</v>
      </c>
      <c r="Z47">
        <v>6540</v>
      </c>
      <c r="AA47">
        <v>1880</v>
      </c>
      <c r="AB47">
        <v>394</v>
      </c>
      <c r="AC47">
        <v>111</v>
      </c>
      <c r="AD47">
        <v>18245</v>
      </c>
      <c r="AE47">
        <v>5642</v>
      </c>
      <c r="AF47">
        <v>7643</v>
      </c>
      <c r="AG47">
        <v>3184</v>
      </c>
      <c r="AH47">
        <v>1102</v>
      </c>
      <c r="AI47">
        <v>424</v>
      </c>
      <c r="AJ47">
        <v>188</v>
      </c>
      <c r="AK47">
        <v>62</v>
      </c>
      <c r="AL47">
        <v>47060</v>
      </c>
      <c r="AM47">
        <v>15838</v>
      </c>
      <c r="AN47">
        <v>13543</v>
      </c>
      <c r="AO47">
        <v>8801</v>
      </c>
      <c r="AP47">
        <v>6509</v>
      </c>
      <c r="AQ47">
        <v>1867</v>
      </c>
      <c r="AR47">
        <v>393</v>
      </c>
      <c r="AS47">
        <v>109</v>
      </c>
      <c r="AT47">
        <v>18139</v>
      </c>
      <c r="AU47">
        <v>5568</v>
      </c>
      <c r="AV47">
        <v>7620</v>
      </c>
      <c r="AW47">
        <v>3179</v>
      </c>
      <c r="AX47">
        <v>1100</v>
      </c>
      <c r="AY47">
        <v>422</v>
      </c>
      <c r="AZ47">
        <v>188</v>
      </c>
      <c r="BA47">
        <v>62</v>
      </c>
      <c r="BB47">
        <v>25693</v>
      </c>
      <c r="BC47">
        <v>4424</v>
      </c>
      <c r="BD47">
        <v>8321</v>
      </c>
      <c r="BE47">
        <v>6085</v>
      </c>
      <c r="BF47">
        <v>5033</v>
      </c>
      <c r="BG47">
        <v>1440</v>
      </c>
      <c r="BH47">
        <v>300</v>
      </c>
      <c r="BI47">
        <v>90</v>
      </c>
      <c r="BJ47">
        <v>12304</v>
      </c>
      <c r="BK47">
        <v>2609</v>
      </c>
      <c r="BL47">
        <v>5535</v>
      </c>
      <c r="BM47">
        <v>2593</v>
      </c>
      <c r="BN47">
        <v>950</v>
      </c>
      <c r="BO47">
        <v>378</v>
      </c>
      <c r="BP47">
        <v>177</v>
      </c>
      <c r="BQ47">
        <v>62</v>
      </c>
      <c r="BR47">
        <v>5982</v>
      </c>
      <c r="BS47">
        <v>2552</v>
      </c>
      <c r="BT47">
        <v>1930</v>
      </c>
      <c r="BU47">
        <v>855</v>
      </c>
      <c r="BV47">
        <v>432</v>
      </c>
      <c r="BW47">
        <v>161</v>
      </c>
      <c r="BX47">
        <v>43</v>
      </c>
      <c r="BY47">
        <v>9</v>
      </c>
      <c r="BZ47">
        <v>3423</v>
      </c>
      <c r="CA47">
        <v>1680</v>
      </c>
      <c r="CB47">
        <v>1306</v>
      </c>
      <c r="CC47">
        <v>339</v>
      </c>
      <c r="CD47">
        <v>76</v>
      </c>
      <c r="CE47">
        <v>16</v>
      </c>
      <c r="CF47">
        <v>6</v>
      </c>
      <c r="CG47" t="s">
        <v>34</v>
      </c>
      <c r="CH47">
        <v>14519</v>
      </c>
      <c r="CI47">
        <v>8505</v>
      </c>
      <c r="CJ47">
        <v>3131</v>
      </c>
      <c r="CK47">
        <v>1722</v>
      </c>
      <c r="CL47">
        <v>889</v>
      </c>
      <c r="CM47">
        <v>224</v>
      </c>
      <c r="CN47">
        <v>41</v>
      </c>
      <c r="CO47">
        <v>7</v>
      </c>
      <c r="CP47">
        <v>2390</v>
      </c>
      <c r="CQ47">
        <v>1277</v>
      </c>
      <c r="CR47">
        <v>766</v>
      </c>
      <c r="CS47">
        <v>243</v>
      </c>
      <c r="CT47">
        <v>72</v>
      </c>
      <c r="CU47">
        <v>27</v>
      </c>
      <c r="CV47">
        <v>5</v>
      </c>
      <c r="CW47" t="s">
        <v>34</v>
      </c>
      <c r="CX47">
        <v>866</v>
      </c>
      <c r="CY47">
        <v>357</v>
      </c>
      <c r="CZ47">
        <v>161</v>
      </c>
      <c r="DA47">
        <v>139</v>
      </c>
      <c r="DB47">
        <v>155</v>
      </c>
      <c r="DC47">
        <v>42</v>
      </c>
      <c r="DD47">
        <v>9</v>
      </c>
      <c r="DE47">
        <v>3</v>
      </c>
      <c r="DF47">
        <v>22</v>
      </c>
      <c r="DG47">
        <v>2</v>
      </c>
      <c r="DH47">
        <v>13</v>
      </c>
      <c r="DI47">
        <v>4</v>
      </c>
      <c r="DJ47">
        <v>2</v>
      </c>
      <c r="DK47">
        <v>1</v>
      </c>
      <c r="DL47" t="s">
        <v>34</v>
      </c>
      <c r="DM47" t="s">
        <v>34</v>
      </c>
      <c r="DN47">
        <v>394</v>
      </c>
      <c r="DO47">
        <v>218</v>
      </c>
      <c r="DP47">
        <v>74</v>
      </c>
      <c r="DQ47">
        <v>55</v>
      </c>
      <c r="DR47">
        <v>31</v>
      </c>
      <c r="DS47">
        <v>13</v>
      </c>
      <c r="DT47">
        <v>1</v>
      </c>
      <c r="DU47">
        <v>2</v>
      </c>
      <c r="DV47">
        <v>106</v>
      </c>
      <c r="DW47">
        <v>74</v>
      </c>
      <c r="DX47">
        <v>23</v>
      </c>
      <c r="DY47">
        <v>5</v>
      </c>
      <c r="DZ47">
        <v>2</v>
      </c>
      <c r="EA47">
        <v>2</v>
      </c>
      <c r="EB47" t="s">
        <v>34</v>
      </c>
      <c r="EC47" t="s">
        <v>34</v>
      </c>
    </row>
    <row r="48" spans="1:133">
      <c r="A48">
        <v>48</v>
      </c>
      <c r="B48">
        <v>1</v>
      </c>
      <c r="C48">
        <v>13208</v>
      </c>
      <c r="D48">
        <v>2</v>
      </c>
      <c r="E48" t="s">
        <v>157</v>
      </c>
      <c r="F48">
        <v>110450</v>
      </c>
      <c r="G48">
        <v>49815</v>
      </c>
      <c r="H48">
        <v>27228</v>
      </c>
      <c r="I48">
        <v>17182</v>
      </c>
      <c r="J48">
        <v>12793</v>
      </c>
      <c r="K48">
        <v>2823</v>
      </c>
      <c r="L48">
        <v>484</v>
      </c>
      <c r="M48">
        <v>125</v>
      </c>
      <c r="N48">
        <v>32556</v>
      </c>
      <c r="O48">
        <v>11133</v>
      </c>
      <c r="P48">
        <v>13585</v>
      </c>
      <c r="Q48">
        <v>5241</v>
      </c>
      <c r="R48">
        <v>1664</v>
      </c>
      <c r="S48">
        <v>618</v>
      </c>
      <c r="T48">
        <v>234</v>
      </c>
      <c r="U48">
        <v>81</v>
      </c>
      <c r="V48">
        <v>108997</v>
      </c>
      <c r="W48">
        <v>48645</v>
      </c>
      <c r="X48">
        <v>27087</v>
      </c>
      <c r="Y48">
        <v>17111</v>
      </c>
      <c r="Z48">
        <v>12736</v>
      </c>
      <c r="AA48">
        <v>2814</v>
      </c>
      <c r="AB48">
        <v>481</v>
      </c>
      <c r="AC48">
        <v>123</v>
      </c>
      <c r="AD48">
        <v>32420</v>
      </c>
      <c r="AE48">
        <v>11065</v>
      </c>
      <c r="AF48">
        <v>13531</v>
      </c>
      <c r="AG48">
        <v>5236</v>
      </c>
      <c r="AH48">
        <v>1659</v>
      </c>
      <c r="AI48">
        <v>617</v>
      </c>
      <c r="AJ48">
        <v>232</v>
      </c>
      <c r="AK48">
        <v>80</v>
      </c>
      <c r="AL48">
        <v>108154</v>
      </c>
      <c r="AM48">
        <v>48141</v>
      </c>
      <c r="AN48">
        <v>26935</v>
      </c>
      <c r="AO48">
        <v>17021</v>
      </c>
      <c r="AP48">
        <v>12654</v>
      </c>
      <c r="AQ48">
        <v>2800</v>
      </c>
      <c r="AR48">
        <v>480</v>
      </c>
      <c r="AS48">
        <v>123</v>
      </c>
      <c r="AT48">
        <v>32245</v>
      </c>
      <c r="AU48">
        <v>10954</v>
      </c>
      <c r="AV48">
        <v>13491</v>
      </c>
      <c r="AW48">
        <v>5223</v>
      </c>
      <c r="AX48">
        <v>1650</v>
      </c>
      <c r="AY48">
        <v>615</v>
      </c>
      <c r="AZ48">
        <v>232</v>
      </c>
      <c r="BA48">
        <v>80</v>
      </c>
      <c r="BB48">
        <v>49889</v>
      </c>
      <c r="BC48">
        <v>10365</v>
      </c>
      <c r="BD48">
        <v>15835</v>
      </c>
      <c r="BE48">
        <v>11498</v>
      </c>
      <c r="BF48">
        <v>9524</v>
      </c>
      <c r="BG48">
        <v>2167</v>
      </c>
      <c r="BH48">
        <v>398</v>
      </c>
      <c r="BI48">
        <v>102</v>
      </c>
      <c r="BJ48">
        <v>22282</v>
      </c>
      <c r="BK48">
        <v>5958</v>
      </c>
      <c r="BL48">
        <v>9930</v>
      </c>
      <c r="BM48">
        <v>4183</v>
      </c>
      <c r="BN48">
        <v>1385</v>
      </c>
      <c r="BO48">
        <v>540</v>
      </c>
      <c r="BP48">
        <v>215</v>
      </c>
      <c r="BQ48">
        <v>71</v>
      </c>
      <c r="BR48">
        <v>8146</v>
      </c>
      <c r="BS48">
        <v>3146</v>
      </c>
      <c r="BT48">
        <v>2997</v>
      </c>
      <c r="BU48">
        <v>1221</v>
      </c>
      <c r="BV48">
        <v>597</v>
      </c>
      <c r="BW48">
        <v>156</v>
      </c>
      <c r="BX48">
        <v>23</v>
      </c>
      <c r="BY48">
        <v>6</v>
      </c>
      <c r="BZ48">
        <v>4748</v>
      </c>
      <c r="CA48">
        <v>1972</v>
      </c>
      <c r="CB48">
        <v>2104</v>
      </c>
      <c r="CC48">
        <v>539</v>
      </c>
      <c r="CD48">
        <v>105</v>
      </c>
      <c r="CE48">
        <v>24</v>
      </c>
      <c r="CF48">
        <v>4</v>
      </c>
      <c r="CG48" t="s">
        <v>34</v>
      </c>
      <c r="CH48">
        <v>47520</v>
      </c>
      <c r="CI48">
        <v>33577</v>
      </c>
      <c r="CJ48">
        <v>7643</v>
      </c>
      <c r="CK48">
        <v>3799</v>
      </c>
      <c r="CL48">
        <v>2061</v>
      </c>
      <c r="CM48">
        <v>381</v>
      </c>
      <c r="CN48">
        <v>49</v>
      </c>
      <c r="CO48">
        <v>10</v>
      </c>
      <c r="CP48">
        <v>5117</v>
      </c>
      <c r="CQ48">
        <v>2989</v>
      </c>
      <c r="CR48">
        <v>1429</v>
      </c>
      <c r="CS48">
        <v>479</v>
      </c>
      <c r="CT48">
        <v>153</v>
      </c>
      <c r="CU48">
        <v>47</v>
      </c>
      <c r="CV48">
        <v>13</v>
      </c>
      <c r="CW48">
        <v>7</v>
      </c>
      <c r="CX48">
        <v>2599</v>
      </c>
      <c r="CY48">
        <v>1053</v>
      </c>
      <c r="CZ48">
        <v>460</v>
      </c>
      <c r="DA48">
        <v>503</v>
      </c>
      <c r="DB48">
        <v>472</v>
      </c>
      <c r="DC48">
        <v>96</v>
      </c>
      <c r="DD48">
        <v>10</v>
      </c>
      <c r="DE48">
        <v>5</v>
      </c>
      <c r="DF48">
        <v>98</v>
      </c>
      <c r="DG48">
        <v>35</v>
      </c>
      <c r="DH48">
        <v>28</v>
      </c>
      <c r="DI48">
        <v>22</v>
      </c>
      <c r="DJ48">
        <v>7</v>
      </c>
      <c r="DK48">
        <v>4</v>
      </c>
      <c r="DL48" t="s">
        <v>34</v>
      </c>
      <c r="DM48">
        <v>2</v>
      </c>
      <c r="DN48">
        <v>843</v>
      </c>
      <c r="DO48">
        <v>504</v>
      </c>
      <c r="DP48">
        <v>152</v>
      </c>
      <c r="DQ48">
        <v>90</v>
      </c>
      <c r="DR48">
        <v>82</v>
      </c>
      <c r="DS48">
        <v>14</v>
      </c>
      <c r="DT48">
        <v>1</v>
      </c>
      <c r="DU48" t="s">
        <v>34</v>
      </c>
      <c r="DV48">
        <v>175</v>
      </c>
      <c r="DW48">
        <v>111</v>
      </c>
      <c r="DX48">
        <v>40</v>
      </c>
      <c r="DY48">
        <v>13</v>
      </c>
      <c r="DZ48">
        <v>9</v>
      </c>
      <c r="EA48">
        <v>2</v>
      </c>
      <c r="EB48" t="s">
        <v>34</v>
      </c>
      <c r="EC48" t="s">
        <v>34</v>
      </c>
    </row>
    <row r="49" spans="1:133">
      <c r="A49">
        <v>49</v>
      </c>
      <c r="B49">
        <v>1</v>
      </c>
      <c r="C49">
        <v>13209</v>
      </c>
      <c r="D49">
        <v>2</v>
      </c>
      <c r="E49" t="s">
        <v>158</v>
      </c>
      <c r="F49">
        <v>186454</v>
      </c>
      <c r="G49">
        <v>65506</v>
      </c>
      <c r="H49">
        <v>51734</v>
      </c>
      <c r="I49">
        <v>33626</v>
      </c>
      <c r="J49">
        <v>26742</v>
      </c>
      <c r="K49">
        <v>7075</v>
      </c>
      <c r="L49">
        <v>1406</v>
      </c>
      <c r="M49">
        <v>365</v>
      </c>
      <c r="N49">
        <v>70173</v>
      </c>
      <c r="O49">
        <v>20481</v>
      </c>
      <c r="P49">
        <v>31360</v>
      </c>
      <c r="Q49">
        <v>12212</v>
      </c>
      <c r="R49">
        <v>3833</v>
      </c>
      <c r="S49">
        <v>1444</v>
      </c>
      <c r="T49">
        <v>644</v>
      </c>
      <c r="U49">
        <v>199</v>
      </c>
      <c r="V49">
        <v>185162</v>
      </c>
      <c r="W49">
        <v>64717</v>
      </c>
      <c r="X49">
        <v>51456</v>
      </c>
      <c r="Y49">
        <v>33497</v>
      </c>
      <c r="Z49">
        <v>26670</v>
      </c>
      <c r="AA49">
        <v>7056</v>
      </c>
      <c r="AB49">
        <v>1402</v>
      </c>
      <c r="AC49">
        <v>364</v>
      </c>
      <c r="AD49">
        <v>69866</v>
      </c>
      <c r="AE49">
        <v>20388</v>
      </c>
      <c r="AF49">
        <v>31169</v>
      </c>
      <c r="AG49">
        <v>12192</v>
      </c>
      <c r="AH49">
        <v>3831</v>
      </c>
      <c r="AI49">
        <v>1444</v>
      </c>
      <c r="AJ49">
        <v>643</v>
      </c>
      <c r="AK49">
        <v>199</v>
      </c>
      <c r="AL49">
        <v>180283</v>
      </c>
      <c r="AM49">
        <v>61439</v>
      </c>
      <c r="AN49">
        <v>50723</v>
      </c>
      <c r="AO49">
        <v>33072</v>
      </c>
      <c r="AP49">
        <v>26336</v>
      </c>
      <c r="AQ49">
        <v>6966</v>
      </c>
      <c r="AR49">
        <v>1387</v>
      </c>
      <c r="AS49">
        <v>360</v>
      </c>
      <c r="AT49">
        <v>68626</v>
      </c>
      <c r="AU49">
        <v>19462</v>
      </c>
      <c r="AV49">
        <v>30908</v>
      </c>
      <c r="AW49">
        <v>12149</v>
      </c>
      <c r="AX49">
        <v>3824</v>
      </c>
      <c r="AY49">
        <v>1442</v>
      </c>
      <c r="AZ49">
        <v>642</v>
      </c>
      <c r="BA49">
        <v>199</v>
      </c>
      <c r="BB49">
        <v>105624</v>
      </c>
      <c r="BC49">
        <v>17512</v>
      </c>
      <c r="BD49">
        <v>34524</v>
      </c>
      <c r="BE49">
        <v>24679</v>
      </c>
      <c r="BF49">
        <v>21625</v>
      </c>
      <c r="BG49">
        <v>5822</v>
      </c>
      <c r="BH49">
        <v>1172</v>
      </c>
      <c r="BI49">
        <v>290</v>
      </c>
      <c r="BJ49">
        <v>49259</v>
      </c>
      <c r="BK49">
        <v>10112</v>
      </c>
      <c r="BL49">
        <v>23478</v>
      </c>
      <c r="BM49">
        <v>10140</v>
      </c>
      <c r="BN49">
        <v>3375</v>
      </c>
      <c r="BO49">
        <v>1349</v>
      </c>
      <c r="BP49">
        <v>614</v>
      </c>
      <c r="BQ49">
        <v>191</v>
      </c>
      <c r="BR49">
        <v>24373</v>
      </c>
      <c r="BS49">
        <v>10822</v>
      </c>
      <c r="BT49">
        <v>8284</v>
      </c>
      <c r="BU49">
        <v>3243</v>
      </c>
      <c r="BV49">
        <v>1497</v>
      </c>
      <c r="BW49">
        <v>409</v>
      </c>
      <c r="BX49">
        <v>84</v>
      </c>
      <c r="BY49">
        <v>34</v>
      </c>
      <c r="BZ49">
        <v>13769</v>
      </c>
      <c r="CA49">
        <v>6369</v>
      </c>
      <c r="CB49">
        <v>5750</v>
      </c>
      <c r="CC49">
        <v>1360</v>
      </c>
      <c r="CD49">
        <v>240</v>
      </c>
      <c r="CE49">
        <v>40</v>
      </c>
      <c r="CF49">
        <v>6</v>
      </c>
      <c r="CG49">
        <v>4</v>
      </c>
      <c r="CH49">
        <v>48480</v>
      </c>
      <c r="CI49">
        <v>32364</v>
      </c>
      <c r="CJ49">
        <v>7584</v>
      </c>
      <c r="CK49">
        <v>4836</v>
      </c>
      <c r="CL49">
        <v>2887</v>
      </c>
      <c r="CM49">
        <v>658</v>
      </c>
      <c r="CN49">
        <v>115</v>
      </c>
      <c r="CO49">
        <v>36</v>
      </c>
      <c r="CP49">
        <v>5508</v>
      </c>
      <c r="CQ49">
        <v>2960</v>
      </c>
      <c r="CR49">
        <v>1635</v>
      </c>
      <c r="CS49">
        <v>636</v>
      </c>
      <c r="CT49">
        <v>201</v>
      </c>
      <c r="CU49">
        <v>51</v>
      </c>
      <c r="CV49">
        <v>21</v>
      </c>
      <c r="CW49">
        <v>4</v>
      </c>
      <c r="CX49">
        <v>1806</v>
      </c>
      <c r="CY49">
        <v>741</v>
      </c>
      <c r="CZ49">
        <v>331</v>
      </c>
      <c r="DA49">
        <v>314</v>
      </c>
      <c r="DB49">
        <v>327</v>
      </c>
      <c r="DC49">
        <v>77</v>
      </c>
      <c r="DD49">
        <v>16</v>
      </c>
      <c r="DE49" t="s">
        <v>34</v>
      </c>
      <c r="DF49">
        <v>90</v>
      </c>
      <c r="DG49">
        <v>21</v>
      </c>
      <c r="DH49">
        <v>45</v>
      </c>
      <c r="DI49">
        <v>13</v>
      </c>
      <c r="DJ49">
        <v>8</v>
      </c>
      <c r="DK49">
        <v>2</v>
      </c>
      <c r="DL49">
        <v>1</v>
      </c>
      <c r="DM49" t="s">
        <v>34</v>
      </c>
      <c r="DN49">
        <v>4879</v>
      </c>
      <c r="DO49">
        <v>3278</v>
      </c>
      <c r="DP49">
        <v>733</v>
      </c>
      <c r="DQ49">
        <v>425</v>
      </c>
      <c r="DR49">
        <v>334</v>
      </c>
      <c r="DS49">
        <v>90</v>
      </c>
      <c r="DT49">
        <v>15</v>
      </c>
      <c r="DU49">
        <v>4</v>
      </c>
      <c r="DV49">
        <v>1240</v>
      </c>
      <c r="DW49">
        <v>926</v>
      </c>
      <c r="DX49">
        <v>261</v>
      </c>
      <c r="DY49">
        <v>43</v>
      </c>
      <c r="DZ49">
        <v>7</v>
      </c>
      <c r="EA49">
        <v>2</v>
      </c>
      <c r="EB49">
        <v>1</v>
      </c>
      <c r="EC49" t="s">
        <v>34</v>
      </c>
    </row>
    <row r="50" spans="1:133">
      <c r="A50">
        <v>50</v>
      </c>
      <c r="B50">
        <v>1</v>
      </c>
      <c r="C50">
        <v>13210</v>
      </c>
      <c r="D50">
        <v>2</v>
      </c>
      <c r="E50" t="s">
        <v>159</v>
      </c>
      <c r="F50">
        <v>59692</v>
      </c>
      <c r="G50">
        <v>28111</v>
      </c>
      <c r="H50">
        <v>13898</v>
      </c>
      <c r="I50">
        <v>9133</v>
      </c>
      <c r="J50">
        <v>6764</v>
      </c>
      <c r="K50">
        <v>1525</v>
      </c>
      <c r="L50">
        <v>205</v>
      </c>
      <c r="M50">
        <v>56</v>
      </c>
      <c r="N50">
        <v>16400</v>
      </c>
      <c r="O50">
        <v>5590</v>
      </c>
      <c r="P50">
        <v>7001</v>
      </c>
      <c r="Q50">
        <v>2620</v>
      </c>
      <c r="R50">
        <v>781</v>
      </c>
      <c r="S50">
        <v>298</v>
      </c>
      <c r="T50">
        <v>79</v>
      </c>
      <c r="U50">
        <v>31</v>
      </c>
      <c r="V50">
        <v>58998</v>
      </c>
      <c r="W50">
        <v>27547</v>
      </c>
      <c r="X50">
        <v>13832</v>
      </c>
      <c r="Y50">
        <v>9101</v>
      </c>
      <c r="Z50">
        <v>6739</v>
      </c>
      <c r="AA50">
        <v>1518</v>
      </c>
      <c r="AB50">
        <v>205</v>
      </c>
      <c r="AC50">
        <v>56</v>
      </c>
      <c r="AD50">
        <v>16316</v>
      </c>
      <c r="AE50">
        <v>5537</v>
      </c>
      <c r="AF50">
        <v>6977</v>
      </c>
      <c r="AG50">
        <v>2617</v>
      </c>
      <c r="AH50">
        <v>779</v>
      </c>
      <c r="AI50">
        <v>296</v>
      </c>
      <c r="AJ50">
        <v>79</v>
      </c>
      <c r="AK50">
        <v>31</v>
      </c>
      <c r="AL50">
        <v>58362</v>
      </c>
      <c r="AM50">
        <v>27178</v>
      </c>
      <c r="AN50">
        <v>13726</v>
      </c>
      <c r="AO50">
        <v>9021</v>
      </c>
      <c r="AP50">
        <v>6674</v>
      </c>
      <c r="AQ50">
        <v>1506</v>
      </c>
      <c r="AR50">
        <v>201</v>
      </c>
      <c r="AS50">
        <v>56</v>
      </c>
      <c r="AT50">
        <v>16200</v>
      </c>
      <c r="AU50">
        <v>5455</v>
      </c>
      <c r="AV50">
        <v>6955</v>
      </c>
      <c r="AW50">
        <v>2606</v>
      </c>
      <c r="AX50">
        <v>778</v>
      </c>
      <c r="AY50">
        <v>296</v>
      </c>
      <c r="AZ50">
        <v>79</v>
      </c>
      <c r="BA50">
        <v>31</v>
      </c>
      <c r="BB50">
        <v>27395</v>
      </c>
      <c r="BC50">
        <v>6024</v>
      </c>
      <c r="BD50">
        <v>8823</v>
      </c>
      <c r="BE50">
        <v>6211</v>
      </c>
      <c r="BF50">
        <v>4938</v>
      </c>
      <c r="BG50">
        <v>1189</v>
      </c>
      <c r="BH50">
        <v>163</v>
      </c>
      <c r="BI50">
        <v>47</v>
      </c>
      <c r="BJ50">
        <v>12511</v>
      </c>
      <c r="BK50">
        <v>3379</v>
      </c>
      <c r="BL50">
        <v>5815</v>
      </c>
      <c r="BM50">
        <v>2238</v>
      </c>
      <c r="BN50">
        <v>688</v>
      </c>
      <c r="BO50">
        <v>283</v>
      </c>
      <c r="BP50">
        <v>78</v>
      </c>
      <c r="BQ50">
        <v>30</v>
      </c>
      <c r="BR50">
        <v>2469</v>
      </c>
      <c r="BS50">
        <v>1026</v>
      </c>
      <c r="BT50">
        <v>777</v>
      </c>
      <c r="BU50">
        <v>384</v>
      </c>
      <c r="BV50">
        <v>231</v>
      </c>
      <c r="BW50">
        <v>42</v>
      </c>
      <c r="BX50">
        <v>7</v>
      </c>
      <c r="BY50">
        <v>2</v>
      </c>
      <c r="BZ50">
        <v>1301</v>
      </c>
      <c r="CA50">
        <v>622</v>
      </c>
      <c r="CB50">
        <v>511</v>
      </c>
      <c r="CC50">
        <v>135</v>
      </c>
      <c r="CD50">
        <v>31</v>
      </c>
      <c r="CE50">
        <v>1</v>
      </c>
      <c r="CF50" t="s">
        <v>34</v>
      </c>
      <c r="CG50">
        <v>1</v>
      </c>
      <c r="CH50">
        <v>25947</v>
      </c>
      <c r="CI50">
        <v>19157</v>
      </c>
      <c r="CJ50">
        <v>3683</v>
      </c>
      <c r="CK50">
        <v>1913</v>
      </c>
      <c r="CL50">
        <v>991</v>
      </c>
      <c r="CM50">
        <v>174</v>
      </c>
      <c r="CN50">
        <v>22</v>
      </c>
      <c r="CO50">
        <v>7</v>
      </c>
      <c r="CP50">
        <v>2341</v>
      </c>
      <c r="CQ50">
        <v>1433</v>
      </c>
      <c r="CR50">
        <v>614</v>
      </c>
      <c r="CS50">
        <v>225</v>
      </c>
      <c r="CT50">
        <v>56</v>
      </c>
      <c r="CU50">
        <v>12</v>
      </c>
      <c r="CV50">
        <v>1</v>
      </c>
      <c r="CW50" t="s">
        <v>34</v>
      </c>
      <c r="CX50">
        <v>2551</v>
      </c>
      <c r="CY50">
        <v>971</v>
      </c>
      <c r="CZ50">
        <v>443</v>
      </c>
      <c r="DA50">
        <v>513</v>
      </c>
      <c r="DB50">
        <v>514</v>
      </c>
      <c r="DC50">
        <v>101</v>
      </c>
      <c r="DD50">
        <v>9</v>
      </c>
      <c r="DE50" t="s">
        <v>34</v>
      </c>
      <c r="DF50">
        <v>47</v>
      </c>
      <c r="DG50">
        <v>21</v>
      </c>
      <c r="DH50">
        <v>15</v>
      </c>
      <c r="DI50">
        <v>8</v>
      </c>
      <c r="DJ50">
        <v>3</v>
      </c>
      <c r="DK50" t="s">
        <v>34</v>
      </c>
      <c r="DL50" t="s">
        <v>34</v>
      </c>
      <c r="DM50" t="s">
        <v>34</v>
      </c>
      <c r="DN50">
        <v>636</v>
      </c>
      <c r="DO50">
        <v>369</v>
      </c>
      <c r="DP50">
        <v>106</v>
      </c>
      <c r="DQ50">
        <v>80</v>
      </c>
      <c r="DR50">
        <v>65</v>
      </c>
      <c r="DS50">
        <v>12</v>
      </c>
      <c r="DT50">
        <v>4</v>
      </c>
      <c r="DU50" t="s">
        <v>34</v>
      </c>
      <c r="DV50">
        <v>116</v>
      </c>
      <c r="DW50">
        <v>82</v>
      </c>
      <c r="DX50">
        <v>22</v>
      </c>
      <c r="DY50">
        <v>11</v>
      </c>
      <c r="DZ50">
        <v>1</v>
      </c>
      <c r="EA50" t="s">
        <v>34</v>
      </c>
      <c r="EB50" t="s">
        <v>34</v>
      </c>
      <c r="EC50" t="s">
        <v>34</v>
      </c>
    </row>
    <row r="51" spans="1:133">
      <c r="A51">
        <v>51</v>
      </c>
      <c r="B51">
        <v>1</v>
      </c>
      <c r="C51">
        <v>13211</v>
      </c>
      <c r="D51">
        <v>2</v>
      </c>
      <c r="E51" t="s">
        <v>160</v>
      </c>
      <c r="F51">
        <v>82768</v>
      </c>
      <c r="G51">
        <v>31095</v>
      </c>
      <c r="H51">
        <v>21706</v>
      </c>
      <c r="I51">
        <v>14835</v>
      </c>
      <c r="J51">
        <v>11570</v>
      </c>
      <c r="K51">
        <v>2878</v>
      </c>
      <c r="L51">
        <v>545</v>
      </c>
      <c r="M51">
        <v>139</v>
      </c>
      <c r="N51">
        <v>27699</v>
      </c>
      <c r="O51">
        <v>8486</v>
      </c>
      <c r="P51">
        <v>12079</v>
      </c>
      <c r="Q51">
        <v>4757</v>
      </c>
      <c r="R51">
        <v>1528</v>
      </c>
      <c r="S51">
        <v>530</v>
      </c>
      <c r="T51">
        <v>241</v>
      </c>
      <c r="U51">
        <v>78</v>
      </c>
      <c r="V51">
        <v>81661</v>
      </c>
      <c r="W51">
        <v>30151</v>
      </c>
      <c r="X51">
        <v>21639</v>
      </c>
      <c r="Y51">
        <v>14790</v>
      </c>
      <c r="Z51">
        <v>11536</v>
      </c>
      <c r="AA51">
        <v>2864</v>
      </c>
      <c r="AB51">
        <v>542</v>
      </c>
      <c r="AC51">
        <v>139</v>
      </c>
      <c r="AD51">
        <v>27615</v>
      </c>
      <c r="AE51">
        <v>8443</v>
      </c>
      <c r="AF51">
        <v>12049</v>
      </c>
      <c r="AG51">
        <v>4752</v>
      </c>
      <c r="AH51">
        <v>1525</v>
      </c>
      <c r="AI51">
        <v>528</v>
      </c>
      <c r="AJ51">
        <v>240</v>
      </c>
      <c r="AK51">
        <v>78</v>
      </c>
      <c r="AL51">
        <v>80955</v>
      </c>
      <c r="AM51">
        <v>29751</v>
      </c>
      <c r="AN51">
        <v>21507</v>
      </c>
      <c r="AO51">
        <v>14704</v>
      </c>
      <c r="AP51">
        <v>11466</v>
      </c>
      <c r="AQ51">
        <v>2848</v>
      </c>
      <c r="AR51">
        <v>540</v>
      </c>
      <c r="AS51">
        <v>139</v>
      </c>
      <c r="AT51">
        <v>27468</v>
      </c>
      <c r="AU51">
        <v>8354</v>
      </c>
      <c r="AV51">
        <v>12003</v>
      </c>
      <c r="AW51">
        <v>4744</v>
      </c>
      <c r="AX51">
        <v>1522</v>
      </c>
      <c r="AY51">
        <v>528</v>
      </c>
      <c r="AZ51">
        <v>239</v>
      </c>
      <c r="BA51">
        <v>78</v>
      </c>
      <c r="BB51">
        <v>43486</v>
      </c>
      <c r="BC51">
        <v>7639</v>
      </c>
      <c r="BD51">
        <v>14047</v>
      </c>
      <c r="BE51">
        <v>10317</v>
      </c>
      <c r="BF51">
        <v>8770</v>
      </c>
      <c r="BG51">
        <v>2197</v>
      </c>
      <c r="BH51">
        <v>408</v>
      </c>
      <c r="BI51">
        <v>108</v>
      </c>
      <c r="BJ51">
        <v>20082</v>
      </c>
      <c r="BK51">
        <v>4693</v>
      </c>
      <c r="BL51">
        <v>9375</v>
      </c>
      <c r="BM51">
        <v>3936</v>
      </c>
      <c r="BN51">
        <v>1295</v>
      </c>
      <c r="BO51">
        <v>483</v>
      </c>
      <c r="BP51">
        <v>225</v>
      </c>
      <c r="BQ51">
        <v>75</v>
      </c>
      <c r="BR51">
        <v>7620</v>
      </c>
      <c r="BS51">
        <v>3028</v>
      </c>
      <c r="BT51">
        <v>2390</v>
      </c>
      <c r="BU51">
        <v>1209</v>
      </c>
      <c r="BV51">
        <v>663</v>
      </c>
      <c r="BW51">
        <v>231</v>
      </c>
      <c r="BX51">
        <v>80</v>
      </c>
      <c r="BY51">
        <v>19</v>
      </c>
      <c r="BZ51">
        <v>4215</v>
      </c>
      <c r="CA51">
        <v>2003</v>
      </c>
      <c r="CB51">
        <v>1646</v>
      </c>
      <c r="CC51">
        <v>440</v>
      </c>
      <c r="CD51">
        <v>100</v>
      </c>
      <c r="CE51">
        <v>20</v>
      </c>
      <c r="CF51">
        <v>3</v>
      </c>
      <c r="CG51">
        <v>3</v>
      </c>
      <c r="CH51">
        <v>27446</v>
      </c>
      <c r="CI51">
        <v>18215</v>
      </c>
      <c r="CJ51">
        <v>4646</v>
      </c>
      <c r="CK51">
        <v>2678</v>
      </c>
      <c r="CL51">
        <v>1533</v>
      </c>
      <c r="CM51">
        <v>324</v>
      </c>
      <c r="CN51">
        <v>40</v>
      </c>
      <c r="CO51">
        <v>10</v>
      </c>
      <c r="CP51">
        <v>3122</v>
      </c>
      <c r="CQ51">
        <v>1645</v>
      </c>
      <c r="CR51">
        <v>966</v>
      </c>
      <c r="CS51">
        <v>358</v>
      </c>
      <c r="CT51">
        <v>121</v>
      </c>
      <c r="CU51">
        <v>25</v>
      </c>
      <c r="CV51">
        <v>7</v>
      </c>
      <c r="CW51" t="s">
        <v>34</v>
      </c>
      <c r="CX51">
        <v>2403</v>
      </c>
      <c r="CY51">
        <v>869</v>
      </c>
      <c r="CZ51">
        <v>424</v>
      </c>
      <c r="DA51">
        <v>500</v>
      </c>
      <c r="DB51">
        <v>500</v>
      </c>
      <c r="DC51">
        <v>96</v>
      </c>
      <c r="DD51">
        <v>12</v>
      </c>
      <c r="DE51">
        <v>2</v>
      </c>
      <c r="DF51">
        <v>49</v>
      </c>
      <c r="DG51">
        <v>13</v>
      </c>
      <c r="DH51">
        <v>16</v>
      </c>
      <c r="DI51">
        <v>10</v>
      </c>
      <c r="DJ51">
        <v>6</v>
      </c>
      <c r="DK51" t="s">
        <v>34</v>
      </c>
      <c r="DL51">
        <v>4</v>
      </c>
      <c r="DM51" t="s">
        <v>34</v>
      </c>
      <c r="DN51">
        <v>706</v>
      </c>
      <c r="DO51">
        <v>400</v>
      </c>
      <c r="DP51">
        <v>132</v>
      </c>
      <c r="DQ51">
        <v>86</v>
      </c>
      <c r="DR51">
        <v>70</v>
      </c>
      <c r="DS51">
        <v>16</v>
      </c>
      <c r="DT51">
        <v>2</v>
      </c>
      <c r="DU51" t="s">
        <v>34</v>
      </c>
      <c r="DV51">
        <v>147</v>
      </c>
      <c r="DW51">
        <v>89</v>
      </c>
      <c r="DX51">
        <v>46</v>
      </c>
      <c r="DY51">
        <v>8</v>
      </c>
      <c r="DZ51">
        <v>3</v>
      </c>
      <c r="EA51" t="s">
        <v>34</v>
      </c>
      <c r="EB51">
        <v>1</v>
      </c>
      <c r="EC51" t="s">
        <v>34</v>
      </c>
    </row>
    <row r="52" spans="1:133">
      <c r="A52">
        <v>52</v>
      </c>
      <c r="B52">
        <v>1</v>
      </c>
      <c r="C52">
        <v>13212</v>
      </c>
      <c r="D52">
        <v>2</v>
      </c>
      <c r="E52" t="s">
        <v>161</v>
      </c>
      <c r="F52">
        <v>84823</v>
      </c>
      <c r="G52">
        <v>34270</v>
      </c>
      <c r="H52">
        <v>22038</v>
      </c>
      <c r="I52">
        <v>13988</v>
      </c>
      <c r="J52">
        <v>11036</v>
      </c>
      <c r="K52">
        <v>2845</v>
      </c>
      <c r="L52">
        <v>515</v>
      </c>
      <c r="M52">
        <v>131</v>
      </c>
      <c r="N52">
        <v>28762</v>
      </c>
      <c r="O52">
        <v>8823</v>
      </c>
      <c r="P52">
        <v>12654</v>
      </c>
      <c r="Q52">
        <v>4745</v>
      </c>
      <c r="R52">
        <v>1599</v>
      </c>
      <c r="S52">
        <v>616</v>
      </c>
      <c r="T52">
        <v>247</v>
      </c>
      <c r="U52">
        <v>78</v>
      </c>
      <c r="V52">
        <v>83241</v>
      </c>
      <c r="W52">
        <v>32825</v>
      </c>
      <c r="X52">
        <v>21979</v>
      </c>
      <c r="Y52">
        <v>13950</v>
      </c>
      <c r="Z52">
        <v>11006</v>
      </c>
      <c r="AA52">
        <v>2836</v>
      </c>
      <c r="AB52">
        <v>514</v>
      </c>
      <c r="AC52">
        <v>131</v>
      </c>
      <c r="AD52">
        <v>28693</v>
      </c>
      <c r="AE52">
        <v>8795</v>
      </c>
      <c r="AF52">
        <v>12622</v>
      </c>
      <c r="AG52">
        <v>4744</v>
      </c>
      <c r="AH52">
        <v>1593</v>
      </c>
      <c r="AI52">
        <v>614</v>
      </c>
      <c r="AJ52">
        <v>247</v>
      </c>
      <c r="AK52">
        <v>78</v>
      </c>
      <c r="AL52">
        <v>81233</v>
      </c>
      <c r="AM52">
        <v>31833</v>
      </c>
      <c r="AN52">
        <v>21587</v>
      </c>
      <c r="AO52">
        <v>13675</v>
      </c>
      <c r="AP52">
        <v>10733</v>
      </c>
      <c r="AQ52">
        <v>2767</v>
      </c>
      <c r="AR52">
        <v>508</v>
      </c>
      <c r="AS52">
        <v>130</v>
      </c>
      <c r="AT52">
        <v>28060</v>
      </c>
      <c r="AU52">
        <v>8393</v>
      </c>
      <c r="AV52">
        <v>12436</v>
      </c>
      <c r="AW52">
        <v>4713</v>
      </c>
      <c r="AX52">
        <v>1582</v>
      </c>
      <c r="AY52">
        <v>612</v>
      </c>
      <c r="AZ52">
        <v>246</v>
      </c>
      <c r="BA52">
        <v>78</v>
      </c>
      <c r="BB52">
        <v>43219</v>
      </c>
      <c r="BC52">
        <v>7384</v>
      </c>
      <c r="BD52">
        <v>14412</v>
      </c>
      <c r="BE52">
        <v>9995</v>
      </c>
      <c r="BF52">
        <v>8630</v>
      </c>
      <c r="BG52">
        <v>2269</v>
      </c>
      <c r="BH52">
        <v>419</v>
      </c>
      <c r="BI52">
        <v>110</v>
      </c>
      <c r="BJ52">
        <v>20516</v>
      </c>
      <c r="BK52">
        <v>4261</v>
      </c>
      <c r="BL52">
        <v>9932</v>
      </c>
      <c r="BM52">
        <v>4027</v>
      </c>
      <c r="BN52">
        <v>1424</v>
      </c>
      <c r="BO52">
        <v>563</v>
      </c>
      <c r="BP52">
        <v>234</v>
      </c>
      <c r="BQ52">
        <v>75</v>
      </c>
      <c r="BR52">
        <v>7846</v>
      </c>
      <c r="BS52">
        <v>3597</v>
      </c>
      <c r="BT52">
        <v>2539</v>
      </c>
      <c r="BU52">
        <v>1038</v>
      </c>
      <c r="BV52">
        <v>484</v>
      </c>
      <c r="BW52">
        <v>154</v>
      </c>
      <c r="BX52">
        <v>28</v>
      </c>
      <c r="BY52">
        <v>6</v>
      </c>
      <c r="BZ52">
        <v>4496</v>
      </c>
      <c r="CA52">
        <v>2238</v>
      </c>
      <c r="CB52">
        <v>1735</v>
      </c>
      <c r="CC52">
        <v>408</v>
      </c>
      <c r="CD52">
        <v>87</v>
      </c>
      <c r="CE52">
        <v>22</v>
      </c>
      <c r="CF52">
        <v>4</v>
      </c>
      <c r="CG52">
        <v>2</v>
      </c>
      <c r="CH52">
        <v>28851</v>
      </c>
      <c r="CI52">
        <v>20322</v>
      </c>
      <c r="CJ52">
        <v>4410</v>
      </c>
      <c r="CK52">
        <v>2407</v>
      </c>
      <c r="CL52">
        <v>1359</v>
      </c>
      <c r="CM52">
        <v>291</v>
      </c>
      <c r="CN52">
        <v>50</v>
      </c>
      <c r="CO52">
        <v>12</v>
      </c>
      <c r="CP52">
        <v>3021</v>
      </c>
      <c r="CQ52">
        <v>1888</v>
      </c>
      <c r="CR52">
        <v>757</v>
      </c>
      <c r="CS52">
        <v>272</v>
      </c>
      <c r="CT52">
        <v>69</v>
      </c>
      <c r="CU52">
        <v>26</v>
      </c>
      <c r="CV52">
        <v>8</v>
      </c>
      <c r="CW52">
        <v>1</v>
      </c>
      <c r="CX52">
        <v>1317</v>
      </c>
      <c r="CY52">
        <v>530</v>
      </c>
      <c r="CZ52">
        <v>226</v>
      </c>
      <c r="DA52">
        <v>235</v>
      </c>
      <c r="DB52">
        <v>260</v>
      </c>
      <c r="DC52">
        <v>53</v>
      </c>
      <c r="DD52">
        <v>11</v>
      </c>
      <c r="DE52">
        <v>2</v>
      </c>
      <c r="DF52">
        <v>27</v>
      </c>
      <c r="DG52">
        <v>6</v>
      </c>
      <c r="DH52">
        <v>12</v>
      </c>
      <c r="DI52">
        <v>6</v>
      </c>
      <c r="DJ52">
        <v>2</v>
      </c>
      <c r="DK52">
        <v>1</v>
      </c>
      <c r="DL52" t="s">
        <v>34</v>
      </c>
      <c r="DM52" t="s">
        <v>34</v>
      </c>
      <c r="DN52">
        <v>2008</v>
      </c>
      <c r="DO52">
        <v>992</v>
      </c>
      <c r="DP52">
        <v>392</v>
      </c>
      <c r="DQ52">
        <v>275</v>
      </c>
      <c r="DR52">
        <v>273</v>
      </c>
      <c r="DS52">
        <v>69</v>
      </c>
      <c r="DT52">
        <v>6</v>
      </c>
      <c r="DU52">
        <v>1</v>
      </c>
      <c r="DV52">
        <v>633</v>
      </c>
      <c r="DW52">
        <v>402</v>
      </c>
      <c r="DX52">
        <v>186</v>
      </c>
      <c r="DY52">
        <v>31</v>
      </c>
      <c r="DZ52">
        <v>11</v>
      </c>
      <c r="EA52">
        <v>2</v>
      </c>
      <c r="EB52">
        <v>1</v>
      </c>
      <c r="EC52" t="s">
        <v>34</v>
      </c>
    </row>
    <row r="53" spans="1:133">
      <c r="A53">
        <v>53</v>
      </c>
      <c r="B53">
        <v>1</v>
      </c>
      <c r="C53">
        <v>13213</v>
      </c>
      <c r="D53">
        <v>2</v>
      </c>
      <c r="E53" t="s">
        <v>162</v>
      </c>
      <c r="F53">
        <v>64521</v>
      </c>
      <c r="G53">
        <v>22478</v>
      </c>
      <c r="H53">
        <v>18339</v>
      </c>
      <c r="I53">
        <v>11688</v>
      </c>
      <c r="J53">
        <v>8880</v>
      </c>
      <c r="K53">
        <v>2484</v>
      </c>
      <c r="L53">
        <v>493</v>
      </c>
      <c r="M53">
        <v>159</v>
      </c>
      <c r="N53">
        <v>24839</v>
      </c>
      <c r="O53">
        <v>7760</v>
      </c>
      <c r="P53">
        <v>10765</v>
      </c>
      <c r="Q53">
        <v>4129</v>
      </c>
      <c r="R53">
        <v>1334</v>
      </c>
      <c r="S53">
        <v>532</v>
      </c>
      <c r="T53">
        <v>232</v>
      </c>
      <c r="U53">
        <v>87</v>
      </c>
      <c r="V53">
        <v>63674</v>
      </c>
      <c r="W53">
        <v>21780</v>
      </c>
      <c r="X53">
        <v>18265</v>
      </c>
      <c r="Y53">
        <v>11643</v>
      </c>
      <c r="Z53">
        <v>8856</v>
      </c>
      <c r="AA53">
        <v>2479</v>
      </c>
      <c r="AB53">
        <v>492</v>
      </c>
      <c r="AC53">
        <v>159</v>
      </c>
      <c r="AD53">
        <v>24593</v>
      </c>
      <c r="AE53">
        <v>7566</v>
      </c>
      <c r="AF53">
        <v>10719</v>
      </c>
      <c r="AG53">
        <v>4123</v>
      </c>
      <c r="AH53">
        <v>1334</v>
      </c>
      <c r="AI53">
        <v>532</v>
      </c>
      <c r="AJ53">
        <v>232</v>
      </c>
      <c r="AK53">
        <v>87</v>
      </c>
      <c r="AL53">
        <v>63152</v>
      </c>
      <c r="AM53">
        <v>21493</v>
      </c>
      <c r="AN53">
        <v>18162</v>
      </c>
      <c r="AO53">
        <v>11575</v>
      </c>
      <c r="AP53">
        <v>8811</v>
      </c>
      <c r="AQ53">
        <v>2463</v>
      </c>
      <c r="AR53">
        <v>490</v>
      </c>
      <c r="AS53">
        <v>158</v>
      </c>
      <c r="AT53">
        <v>24457</v>
      </c>
      <c r="AU53">
        <v>7488</v>
      </c>
      <c r="AV53">
        <v>10680</v>
      </c>
      <c r="AW53">
        <v>4110</v>
      </c>
      <c r="AX53">
        <v>1332</v>
      </c>
      <c r="AY53">
        <v>529</v>
      </c>
      <c r="AZ53">
        <v>231</v>
      </c>
      <c r="BA53">
        <v>87</v>
      </c>
      <c r="BB53">
        <v>37951</v>
      </c>
      <c r="BC53">
        <v>7437</v>
      </c>
      <c r="BD53">
        <v>12331</v>
      </c>
      <c r="BE53">
        <v>8471</v>
      </c>
      <c r="BF53">
        <v>7145</v>
      </c>
      <c r="BG53">
        <v>2031</v>
      </c>
      <c r="BH53">
        <v>410</v>
      </c>
      <c r="BI53">
        <v>126</v>
      </c>
      <c r="BJ53">
        <v>17857</v>
      </c>
      <c r="BK53">
        <v>4149</v>
      </c>
      <c r="BL53">
        <v>8283</v>
      </c>
      <c r="BM53">
        <v>3445</v>
      </c>
      <c r="BN53">
        <v>1194</v>
      </c>
      <c r="BO53">
        <v>491</v>
      </c>
      <c r="BP53">
        <v>217</v>
      </c>
      <c r="BQ53">
        <v>78</v>
      </c>
      <c r="BR53">
        <v>7539</v>
      </c>
      <c r="BS53">
        <v>2985</v>
      </c>
      <c r="BT53">
        <v>2477</v>
      </c>
      <c r="BU53">
        <v>1199</v>
      </c>
      <c r="BV53">
        <v>593</v>
      </c>
      <c r="BW53">
        <v>217</v>
      </c>
      <c r="BX53">
        <v>48</v>
      </c>
      <c r="BY53">
        <v>20</v>
      </c>
      <c r="BZ53">
        <v>4191</v>
      </c>
      <c r="CA53">
        <v>1974</v>
      </c>
      <c r="CB53">
        <v>1689</v>
      </c>
      <c r="CC53">
        <v>421</v>
      </c>
      <c r="CD53">
        <v>73</v>
      </c>
      <c r="CE53">
        <v>23</v>
      </c>
      <c r="CF53">
        <v>7</v>
      </c>
      <c r="CG53">
        <v>4</v>
      </c>
      <c r="CH53">
        <v>16381</v>
      </c>
      <c r="CI53">
        <v>10540</v>
      </c>
      <c r="CJ53">
        <v>3123</v>
      </c>
      <c r="CK53">
        <v>1672</v>
      </c>
      <c r="CL53">
        <v>850</v>
      </c>
      <c r="CM53">
        <v>157</v>
      </c>
      <c r="CN53">
        <v>28</v>
      </c>
      <c r="CO53">
        <v>11</v>
      </c>
      <c r="CP53">
        <v>2375</v>
      </c>
      <c r="CQ53">
        <v>1356</v>
      </c>
      <c r="CR53">
        <v>692</v>
      </c>
      <c r="CS53">
        <v>238</v>
      </c>
      <c r="CT53">
        <v>63</v>
      </c>
      <c r="CU53">
        <v>14</v>
      </c>
      <c r="CV53">
        <v>7</v>
      </c>
      <c r="CW53">
        <v>5</v>
      </c>
      <c r="CX53">
        <v>1281</v>
      </c>
      <c r="CY53">
        <v>531</v>
      </c>
      <c r="CZ53">
        <v>231</v>
      </c>
      <c r="DA53">
        <v>233</v>
      </c>
      <c r="DB53">
        <v>223</v>
      </c>
      <c r="DC53">
        <v>58</v>
      </c>
      <c r="DD53">
        <v>4</v>
      </c>
      <c r="DE53">
        <v>1</v>
      </c>
      <c r="DF53">
        <v>34</v>
      </c>
      <c r="DG53">
        <v>9</v>
      </c>
      <c r="DH53">
        <v>16</v>
      </c>
      <c r="DI53">
        <v>6</v>
      </c>
      <c r="DJ53">
        <v>2</v>
      </c>
      <c r="DK53">
        <v>1</v>
      </c>
      <c r="DL53" t="s">
        <v>34</v>
      </c>
      <c r="DM53" t="s">
        <v>34</v>
      </c>
      <c r="DN53">
        <v>522</v>
      </c>
      <c r="DO53">
        <v>287</v>
      </c>
      <c r="DP53">
        <v>103</v>
      </c>
      <c r="DQ53">
        <v>68</v>
      </c>
      <c r="DR53">
        <v>45</v>
      </c>
      <c r="DS53">
        <v>16</v>
      </c>
      <c r="DT53">
        <v>2</v>
      </c>
      <c r="DU53">
        <v>1</v>
      </c>
      <c r="DV53">
        <v>136</v>
      </c>
      <c r="DW53">
        <v>78</v>
      </c>
      <c r="DX53">
        <v>39</v>
      </c>
      <c r="DY53">
        <v>13</v>
      </c>
      <c r="DZ53">
        <v>2</v>
      </c>
      <c r="EA53">
        <v>3</v>
      </c>
      <c r="EB53">
        <v>1</v>
      </c>
      <c r="EC53" t="s">
        <v>34</v>
      </c>
    </row>
    <row r="54" spans="1:133">
      <c r="A54">
        <v>54</v>
      </c>
      <c r="B54">
        <v>1</v>
      </c>
      <c r="C54">
        <v>13214</v>
      </c>
      <c r="D54">
        <v>2</v>
      </c>
      <c r="E54" t="s">
        <v>163</v>
      </c>
      <c r="F54">
        <v>59089</v>
      </c>
      <c r="G54">
        <v>26469</v>
      </c>
      <c r="H54">
        <v>14310</v>
      </c>
      <c r="I54">
        <v>9365</v>
      </c>
      <c r="J54">
        <v>7040</v>
      </c>
      <c r="K54">
        <v>1602</v>
      </c>
      <c r="L54">
        <v>239</v>
      </c>
      <c r="M54">
        <v>64</v>
      </c>
      <c r="N54">
        <v>17042</v>
      </c>
      <c r="O54">
        <v>5219</v>
      </c>
      <c r="P54">
        <v>7449</v>
      </c>
      <c r="Q54">
        <v>2934</v>
      </c>
      <c r="R54">
        <v>965</v>
      </c>
      <c r="S54">
        <v>322</v>
      </c>
      <c r="T54">
        <v>108</v>
      </c>
      <c r="U54">
        <v>45</v>
      </c>
      <c r="V54">
        <v>58186</v>
      </c>
      <c r="W54">
        <v>25699</v>
      </c>
      <c r="X54">
        <v>14257</v>
      </c>
      <c r="Y54">
        <v>9326</v>
      </c>
      <c r="Z54">
        <v>7004</v>
      </c>
      <c r="AA54">
        <v>1599</v>
      </c>
      <c r="AB54">
        <v>237</v>
      </c>
      <c r="AC54">
        <v>64</v>
      </c>
      <c r="AD54">
        <v>16983</v>
      </c>
      <c r="AE54">
        <v>5190</v>
      </c>
      <c r="AF54">
        <v>7424</v>
      </c>
      <c r="AG54">
        <v>2932</v>
      </c>
      <c r="AH54">
        <v>963</v>
      </c>
      <c r="AI54">
        <v>321</v>
      </c>
      <c r="AJ54">
        <v>108</v>
      </c>
      <c r="AK54">
        <v>45</v>
      </c>
      <c r="AL54">
        <v>57668</v>
      </c>
      <c r="AM54">
        <v>25381</v>
      </c>
      <c r="AN54">
        <v>14165</v>
      </c>
      <c r="AO54">
        <v>9264</v>
      </c>
      <c r="AP54">
        <v>6967</v>
      </c>
      <c r="AQ54">
        <v>1591</v>
      </c>
      <c r="AR54">
        <v>236</v>
      </c>
      <c r="AS54">
        <v>64</v>
      </c>
      <c r="AT54">
        <v>16862</v>
      </c>
      <c r="AU54">
        <v>5108</v>
      </c>
      <c r="AV54">
        <v>7397</v>
      </c>
      <c r="AW54">
        <v>2923</v>
      </c>
      <c r="AX54">
        <v>962</v>
      </c>
      <c r="AY54">
        <v>320</v>
      </c>
      <c r="AZ54">
        <v>107</v>
      </c>
      <c r="BA54">
        <v>45</v>
      </c>
      <c r="BB54">
        <v>29874</v>
      </c>
      <c r="BC54">
        <v>6299</v>
      </c>
      <c r="BD54">
        <v>9777</v>
      </c>
      <c r="BE54">
        <v>6807</v>
      </c>
      <c r="BF54">
        <v>5462</v>
      </c>
      <c r="BG54">
        <v>1285</v>
      </c>
      <c r="BH54">
        <v>190</v>
      </c>
      <c r="BI54">
        <v>54</v>
      </c>
      <c r="BJ54">
        <v>13867</v>
      </c>
      <c r="BK54">
        <v>3513</v>
      </c>
      <c r="BL54">
        <v>6428</v>
      </c>
      <c r="BM54">
        <v>2618</v>
      </c>
      <c r="BN54">
        <v>866</v>
      </c>
      <c r="BO54">
        <v>300</v>
      </c>
      <c r="BP54">
        <v>100</v>
      </c>
      <c r="BQ54">
        <v>42</v>
      </c>
      <c r="BR54">
        <v>2794</v>
      </c>
      <c r="BS54">
        <v>915</v>
      </c>
      <c r="BT54">
        <v>912</v>
      </c>
      <c r="BU54">
        <v>528</v>
      </c>
      <c r="BV54">
        <v>331</v>
      </c>
      <c r="BW54">
        <v>90</v>
      </c>
      <c r="BX54">
        <v>14</v>
      </c>
      <c r="BY54">
        <v>4</v>
      </c>
      <c r="BZ54">
        <v>1125</v>
      </c>
      <c r="CA54">
        <v>498</v>
      </c>
      <c r="CB54">
        <v>470</v>
      </c>
      <c r="CC54">
        <v>114</v>
      </c>
      <c r="CD54">
        <v>36</v>
      </c>
      <c r="CE54">
        <v>4</v>
      </c>
      <c r="CF54">
        <v>3</v>
      </c>
      <c r="CG54" t="s">
        <v>34</v>
      </c>
      <c r="CH54">
        <v>23298</v>
      </c>
      <c r="CI54">
        <v>17464</v>
      </c>
      <c r="CJ54">
        <v>3231</v>
      </c>
      <c r="CK54">
        <v>1607</v>
      </c>
      <c r="CL54">
        <v>825</v>
      </c>
      <c r="CM54">
        <v>150</v>
      </c>
      <c r="CN54">
        <v>16</v>
      </c>
      <c r="CO54">
        <v>5</v>
      </c>
      <c r="CP54">
        <v>1824</v>
      </c>
      <c r="CQ54">
        <v>1084</v>
      </c>
      <c r="CR54">
        <v>485</v>
      </c>
      <c r="CS54">
        <v>184</v>
      </c>
      <c r="CT54">
        <v>55</v>
      </c>
      <c r="CU54">
        <v>13</v>
      </c>
      <c r="CV54">
        <v>1</v>
      </c>
      <c r="CW54">
        <v>2</v>
      </c>
      <c r="CX54">
        <v>1702</v>
      </c>
      <c r="CY54">
        <v>703</v>
      </c>
      <c r="CZ54">
        <v>245</v>
      </c>
      <c r="DA54">
        <v>322</v>
      </c>
      <c r="DB54">
        <v>349</v>
      </c>
      <c r="DC54">
        <v>66</v>
      </c>
      <c r="DD54">
        <v>16</v>
      </c>
      <c r="DE54">
        <v>1</v>
      </c>
      <c r="DF54">
        <v>46</v>
      </c>
      <c r="DG54">
        <v>13</v>
      </c>
      <c r="DH54">
        <v>14</v>
      </c>
      <c r="DI54">
        <v>7</v>
      </c>
      <c r="DJ54">
        <v>5</v>
      </c>
      <c r="DK54">
        <v>3</v>
      </c>
      <c r="DL54">
        <v>3</v>
      </c>
      <c r="DM54">
        <v>1</v>
      </c>
      <c r="DN54">
        <v>518</v>
      </c>
      <c r="DO54">
        <v>318</v>
      </c>
      <c r="DP54">
        <v>92</v>
      </c>
      <c r="DQ54">
        <v>62</v>
      </c>
      <c r="DR54">
        <v>37</v>
      </c>
      <c r="DS54">
        <v>8</v>
      </c>
      <c r="DT54">
        <v>1</v>
      </c>
      <c r="DU54" t="s">
        <v>34</v>
      </c>
      <c r="DV54">
        <v>121</v>
      </c>
      <c r="DW54">
        <v>82</v>
      </c>
      <c r="DX54">
        <v>27</v>
      </c>
      <c r="DY54">
        <v>9</v>
      </c>
      <c r="DZ54">
        <v>1</v>
      </c>
      <c r="EA54">
        <v>1</v>
      </c>
      <c r="EB54">
        <v>1</v>
      </c>
      <c r="EC54" t="s">
        <v>34</v>
      </c>
    </row>
    <row r="55" spans="1:133">
      <c r="A55">
        <v>55</v>
      </c>
      <c r="B55">
        <v>1</v>
      </c>
      <c r="C55">
        <v>13215</v>
      </c>
      <c r="D55">
        <v>2</v>
      </c>
      <c r="E55" t="s">
        <v>164</v>
      </c>
      <c r="F55">
        <v>34019</v>
      </c>
      <c r="G55">
        <v>13906</v>
      </c>
      <c r="H55">
        <v>8839</v>
      </c>
      <c r="I55">
        <v>5896</v>
      </c>
      <c r="J55">
        <v>4186</v>
      </c>
      <c r="K55">
        <v>952</v>
      </c>
      <c r="L55">
        <v>176</v>
      </c>
      <c r="M55">
        <v>64</v>
      </c>
      <c r="N55">
        <v>11040</v>
      </c>
      <c r="O55">
        <v>3696</v>
      </c>
      <c r="P55">
        <v>4633</v>
      </c>
      <c r="Q55">
        <v>1809</v>
      </c>
      <c r="R55">
        <v>590</v>
      </c>
      <c r="S55">
        <v>188</v>
      </c>
      <c r="T55">
        <v>83</v>
      </c>
      <c r="U55">
        <v>41</v>
      </c>
      <c r="V55">
        <v>33483</v>
      </c>
      <c r="W55">
        <v>13453</v>
      </c>
      <c r="X55">
        <v>8796</v>
      </c>
      <c r="Y55">
        <v>5872</v>
      </c>
      <c r="Z55">
        <v>4171</v>
      </c>
      <c r="AA55">
        <v>951</v>
      </c>
      <c r="AB55">
        <v>176</v>
      </c>
      <c r="AC55">
        <v>64</v>
      </c>
      <c r="AD55">
        <v>11002</v>
      </c>
      <c r="AE55">
        <v>3684</v>
      </c>
      <c r="AF55">
        <v>4610</v>
      </c>
      <c r="AG55">
        <v>1806</v>
      </c>
      <c r="AH55">
        <v>590</v>
      </c>
      <c r="AI55">
        <v>188</v>
      </c>
      <c r="AJ55">
        <v>83</v>
      </c>
      <c r="AK55">
        <v>41</v>
      </c>
      <c r="AL55">
        <v>32978</v>
      </c>
      <c r="AM55">
        <v>13149</v>
      </c>
      <c r="AN55">
        <v>8718</v>
      </c>
      <c r="AO55">
        <v>5806</v>
      </c>
      <c r="AP55">
        <v>4130</v>
      </c>
      <c r="AQ55">
        <v>938</v>
      </c>
      <c r="AR55">
        <v>174</v>
      </c>
      <c r="AS55">
        <v>63</v>
      </c>
      <c r="AT55">
        <v>10866</v>
      </c>
      <c r="AU55">
        <v>3584</v>
      </c>
      <c r="AV55">
        <v>4583</v>
      </c>
      <c r="AW55">
        <v>1800</v>
      </c>
      <c r="AX55">
        <v>587</v>
      </c>
      <c r="AY55">
        <v>188</v>
      </c>
      <c r="AZ55">
        <v>83</v>
      </c>
      <c r="BA55">
        <v>41</v>
      </c>
      <c r="BB55">
        <v>16253</v>
      </c>
      <c r="BC55">
        <v>3231</v>
      </c>
      <c r="BD55">
        <v>5212</v>
      </c>
      <c r="BE55">
        <v>3809</v>
      </c>
      <c r="BF55">
        <v>3093</v>
      </c>
      <c r="BG55">
        <v>717</v>
      </c>
      <c r="BH55">
        <v>138</v>
      </c>
      <c r="BI55">
        <v>53</v>
      </c>
      <c r="BJ55">
        <v>7233</v>
      </c>
      <c r="BK55">
        <v>1816</v>
      </c>
      <c r="BL55">
        <v>3254</v>
      </c>
      <c r="BM55">
        <v>1379</v>
      </c>
      <c r="BN55">
        <v>502</v>
      </c>
      <c r="BO55">
        <v>166</v>
      </c>
      <c r="BP55">
        <v>77</v>
      </c>
      <c r="BQ55">
        <v>39</v>
      </c>
      <c r="BR55">
        <v>4183</v>
      </c>
      <c r="BS55">
        <v>1625</v>
      </c>
      <c r="BT55">
        <v>1449</v>
      </c>
      <c r="BU55">
        <v>707</v>
      </c>
      <c r="BV55">
        <v>307</v>
      </c>
      <c r="BW55">
        <v>71</v>
      </c>
      <c r="BX55">
        <v>19</v>
      </c>
      <c r="BY55">
        <v>5</v>
      </c>
      <c r="BZ55">
        <v>2396</v>
      </c>
      <c r="CA55">
        <v>1056</v>
      </c>
      <c r="CB55">
        <v>994</v>
      </c>
      <c r="CC55">
        <v>278</v>
      </c>
      <c r="CD55">
        <v>52</v>
      </c>
      <c r="CE55">
        <v>12</v>
      </c>
      <c r="CF55">
        <v>3</v>
      </c>
      <c r="CG55">
        <v>1</v>
      </c>
      <c r="CH55">
        <v>11712</v>
      </c>
      <c r="CI55">
        <v>7959</v>
      </c>
      <c r="CJ55">
        <v>1898</v>
      </c>
      <c r="CK55">
        <v>1153</v>
      </c>
      <c r="CL55">
        <v>572</v>
      </c>
      <c r="CM55">
        <v>110</v>
      </c>
      <c r="CN55">
        <v>15</v>
      </c>
      <c r="CO55">
        <v>5</v>
      </c>
      <c r="CP55">
        <v>1206</v>
      </c>
      <c r="CQ55">
        <v>708</v>
      </c>
      <c r="CR55">
        <v>322</v>
      </c>
      <c r="CS55">
        <v>138</v>
      </c>
      <c r="CT55">
        <v>29</v>
      </c>
      <c r="CU55">
        <v>6</v>
      </c>
      <c r="CV55">
        <v>2</v>
      </c>
      <c r="CW55">
        <v>1</v>
      </c>
      <c r="CX55">
        <v>830</v>
      </c>
      <c r="CY55">
        <v>334</v>
      </c>
      <c r="CZ55">
        <v>159</v>
      </c>
      <c r="DA55">
        <v>137</v>
      </c>
      <c r="DB55">
        <v>158</v>
      </c>
      <c r="DC55">
        <v>40</v>
      </c>
      <c r="DD55">
        <v>2</v>
      </c>
      <c r="DE55" t="s">
        <v>34</v>
      </c>
      <c r="DF55">
        <v>31</v>
      </c>
      <c r="DG55">
        <v>4</v>
      </c>
      <c r="DH55">
        <v>13</v>
      </c>
      <c r="DI55">
        <v>5</v>
      </c>
      <c r="DJ55">
        <v>4</v>
      </c>
      <c r="DK55">
        <v>4</v>
      </c>
      <c r="DL55">
        <v>1</v>
      </c>
      <c r="DM55" t="s">
        <v>34</v>
      </c>
      <c r="DN55">
        <v>505</v>
      </c>
      <c r="DO55">
        <v>304</v>
      </c>
      <c r="DP55">
        <v>78</v>
      </c>
      <c r="DQ55">
        <v>66</v>
      </c>
      <c r="DR55">
        <v>41</v>
      </c>
      <c r="DS55">
        <v>13</v>
      </c>
      <c r="DT55">
        <v>2</v>
      </c>
      <c r="DU55">
        <v>1</v>
      </c>
      <c r="DV55">
        <v>136</v>
      </c>
      <c r="DW55">
        <v>100</v>
      </c>
      <c r="DX55">
        <v>27</v>
      </c>
      <c r="DY55">
        <v>6</v>
      </c>
      <c r="DZ55">
        <v>3</v>
      </c>
      <c r="EA55" t="s">
        <v>34</v>
      </c>
      <c r="EB55" t="s">
        <v>34</v>
      </c>
      <c r="EC55" t="s">
        <v>34</v>
      </c>
    </row>
    <row r="56" spans="1:133">
      <c r="A56">
        <v>56</v>
      </c>
      <c r="B56">
        <v>1</v>
      </c>
      <c r="C56">
        <v>13218</v>
      </c>
      <c r="D56">
        <v>2</v>
      </c>
      <c r="E56" t="s">
        <v>165</v>
      </c>
      <c r="F56">
        <v>27220</v>
      </c>
      <c r="G56">
        <v>11247</v>
      </c>
      <c r="H56">
        <v>7518</v>
      </c>
      <c r="I56">
        <v>4285</v>
      </c>
      <c r="J56">
        <v>3064</v>
      </c>
      <c r="K56">
        <v>862</v>
      </c>
      <c r="L56">
        <v>193</v>
      </c>
      <c r="M56">
        <v>51</v>
      </c>
      <c r="N56">
        <v>9108</v>
      </c>
      <c r="O56">
        <v>3071</v>
      </c>
      <c r="P56">
        <v>3762</v>
      </c>
      <c r="Q56">
        <v>1414</v>
      </c>
      <c r="R56">
        <v>521</v>
      </c>
      <c r="S56">
        <v>213</v>
      </c>
      <c r="T56">
        <v>95</v>
      </c>
      <c r="U56">
        <v>32</v>
      </c>
      <c r="V56">
        <v>26840</v>
      </c>
      <c r="W56">
        <v>10901</v>
      </c>
      <c r="X56">
        <v>7505</v>
      </c>
      <c r="Y56">
        <v>4271</v>
      </c>
      <c r="Z56">
        <v>3059</v>
      </c>
      <c r="AA56">
        <v>861</v>
      </c>
      <c r="AB56">
        <v>192</v>
      </c>
      <c r="AC56">
        <v>51</v>
      </c>
      <c r="AD56">
        <v>9089</v>
      </c>
      <c r="AE56">
        <v>3059</v>
      </c>
      <c r="AF56">
        <v>3757</v>
      </c>
      <c r="AG56">
        <v>1412</v>
      </c>
      <c r="AH56">
        <v>521</v>
      </c>
      <c r="AI56">
        <v>213</v>
      </c>
      <c r="AJ56">
        <v>95</v>
      </c>
      <c r="AK56">
        <v>32</v>
      </c>
      <c r="AL56">
        <v>26624</v>
      </c>
      <c r="AM56">
        <v>10773</v>
      </c>
      <c r="AN56">
        <v>7471</v>
      </c>
      <c r="AO56">
        <v>4249</v>
      </c>
      <c r="AP56">
        <v>3037</v>
      </c>
      <c r="AQ56">
        <v>852</v>
      </c>
      <c r="AR56">
        <v>192</v>
      </c>
      <c r="AS56">
        <v>50</v>
      </c>
      <c r="AT56">
        <v>9042</v>
      </c>
      <c r="AU56">
        <v>3033</v>
      </c>
      <c r="AV56">
        <v>3741</v>
      </c>
      <c r="AW56">
        <v>1411</v>
      </c>
      <c r="AX56">
        <v>517</v>
      </c>
      <c r="AY56">
        <v>213</v>
      </c>
      <c r="AZ56">
        <v>95</v>
      </c>
      <c r="BA56">
        <v>32</v>
      </c>
      <c r="BB56">
        <v>12711</v>
      </c>
      <c r="BC56">
        <v>2831</v>
      </c>
      <c r="BD56">
        <v>4171</v>
      </c>
      <c r="BE56">
        <v>2668</v>
      </c>
      <c r="BF56">
        <v>2214</v>
      </c>
      <c r="BG56">
        <v>633</v>
      </c>
      <c r="BH56">
        <v>155</v>
      </c>
      <c r="BI56">
        <v>39</v>
      </c>
      <c r="BJ56">
        <v>5786</v>
      </c>
      <c r="BK56">
        <v>1252</v>
      </c>
      <c r="BL56">
        <v>2632</v>
      </c>
      <c r="BM56">
        <v>1120</v>
      </c>
      <c r="BN56">
        <v>465</v>
      </c>
      <c r="BO56">
        <v>198</v>
      </c>
      <c r="BP56">
        <v>88</v>
      </c>
      <c r="BQ56">
        <v>31</v>
      </c>
      <c r="BR56">
        <v>3384</v>
      </c>
      <c r="BS56">
        <v>1578</v>
      </c>
      <c r="BT56">
        <v>1095</v>
      </c>
      <c r="BU56">
        <v>435</v>
      </c>
      <c r="BV56">
        <v>199</v>
      </c>
      <c r="BW56">
        <v>69</v>
      </c>
      <c r="BX56">
        <v>6</v>
      </c>
      <c r="BY56">
        <v>2</v>
      </c>
      <c r="BZ56">
        <v>1565</v>
      </c>
      <c r="CA56">
        <v>781</v>
      </c>
      <c r="CB56">
        <v>622</v>
      </c>
      <c r="CC56">
        <v>138</v>
      </c>
      <c r="CD56">
        <v>17</v>
      </c>
      <c r="CE56">
        <v>6</v>
      </c>
      <c r="CF56">
        <v>1</v>
      </c>
      <c r="CG56" t="s">
        <v>34</v>
      </c>
      <c r="CH56">
        <v>10117</v>
      </c>
      <c r="CI56">
        <v>6061</v>
      </c>
      <c r="CJ56">
        <v>2166</v>
      </c>
      <c r="CK56">
        <v>1107</v>
      </c>
      <c r="CL56">
        <v>601</v>
      </c>
      <c r="CM56">
        <v>145</v>
      </c>
      <c r="CN56">
        <v>28</v>
      </c>
      <c r="CO56">
        <v>9</v>
      </c>
      <c r="CP56">
        <v>1671</v>
      </c>
      <c r="CQ56">
        <v>992</v>
      </c>
      <c r="CR56">
        <v>477</v>
      </c>
      <c r="CS56">
        <v>152</v>
      </c>
      <c r="CT56">
        <v>35</v>
      </c>
      <c r="CU56">
        <v>9</v>
      </c>
      <c r="CV56">
        <v>5</v>
      </c>
      <c r="CW56">
        <v>1</v>
      </c>
      <c r="CX56">
        <v>412</v>
      </c>
      <c r="CY56">
        <v>303</v>
      </c>
      <c r="CZ56">
        <v>39</v>
      </c>
      <c r="DA56">
        <v>39</v>
      </c>
      <c r="DB56">
        <v>23</v>
      </c>
      <c r="DC56">
        <v>5</v>
      </c>
      <c r="DD56">
        <v>3</v>
      </c>
      <c r="DE56" t="s">
        <v>34</v>
      </c>
      <c r="DF56">
        <v>20</v>
      </c>
      <c r="DG56">
        <v>8</v>
      </c>
      <c r="DH56">
        <v>10</v>
      </c>
      <c r="DI56">
        <v>1</v>
      </c>
      <c r="DJ56" t="s">
        <v>34</v>
      </c>
      <c r="DK56" t="s">
        <v>34</v>
      </c>
      <c r="DL56">
        <v>1</v>
      </c>
      <c r="DM56" t="s">
        <v>34</v>
      </c>
      <c r="DN56">
        <v>216</v>
      </c>
      <c r="DO56">
        <v>128</v>
      </c>
      <c r="DP56">
        <v>34</v>
      </c>
      <c r="DQ56">
        <v>22</v>
      </c>
      <c r="DR56">
        <v>22</v>
      </c>
      <c r="DS56">
        <v>9</v>
      </c>
      <c r="DT56" t="s">
        <v>34</v>
      </c>
      <c r="DU56">
        <v>1</v>
      </c>
      <c r="DV56">
        <v>47</v>
      </c>
      <c r="DW56">
        <v>26</v>
      </c>
      <c r="DX56">
        <v>16</v>
      </c>
      <c r="DY56">
        <v>1</v>
      </c>
      <c r="DZ56">
        <v>4</v>
      </c>
      <c r="EA56" t="s">
        <v>34</v>
      </c>
      <c r="EB56" t="s">
        <v>34</v>
      </c>
      <c r="EC56" t="s">
        <v>34</v>
      </c>
    </row>
    <row r="57" spans="1:133">
      <c r="A57">
        <v>57</v>
      </c>
      <c r="B57">
        <v>1</v>
      </c>
      <c r="C57">
        <v>13219</v>
      </c>
      <c r="D57">
        <v>2</v>
      </c>
      <c r="E57" t="s">
        <v>166</v>
      </c>
      <c r="F57">
        <v>39434</v>
      </c>
      <c r="G57">
        <v>17943</v>
      </c>
      <c r="H57">
        <v>9887</v>
      </c>
      <c r="I57">
        <v>6208</v>
      </c>
      <c r="J57">
        <v>4279</v>
      </c>
      <c r="K57">
        <v>926</v>
      </c>
      <c r="L57">
        <v>153</v>
      </c>
      <c r="M57">
        <v>38</v>
      </c>
      <c r="N57">
        <v>13033</v>
      </c>
      <c r="O57">
        <v>4652</v>
      </c>
      <c r="P57">
        <v>5469</v>
      </c>
      <c r="Q57">
        <v>2026</v>
      </c>
      <c r="R57">
        <v>577</v>
      </c>
      <c r="S57">
        <v>211</v>
      </c>
      <c r="T57">
        <v>69</v>
      </c>
      <c r="U57">
        <v>29</v>
      </c>
      <c r="V57">
        <v>38957</v>
      </c>
      <c r="W57">
        <v>17559</v>
      </c>
      <c r="X57">
        <v>9854</v>
      </c>
      <c r="Y57">
        <v>6172</v>
      </c>
      <c r="Z57">
        <v>4262</v>
      </c>
      <c r="AA57">
        <v>919</v>
      </c>
      <c r="AB57">
        <v>153</v>
      </c>
      <c r="AC57">
        <v>38</v>
      </c>
      <c r="AD57">
        <v>12989</v>
      </c>
      <c r="AE57">
        <v>4634</v>
      </c>
      <c r="AF57">
        <v>5451</v>
      </c>
      <c r="AG57">
        <v>2020</v>
      </c>
      <c r="AH57">
        <v>576</v>
      </c>
      <c r="AI57">
        <v>210</v>
      </c>
      <c r="AJ57">
        <v>69</v>
      </c>
      <c r="AK57">
        <v>29</v>
      </c>
      <c r="AL57">
        <v>38547</v>
      </c>
      <c r="AM57">
        <v>17314</v>
      </c>
      <c r="AN57">
        <v>9794</v>
      </c>
      <c r="AO57">
        <v>6129</v>
      </c>
      <c r="AP57">
        <v>4207</v>
      </c>
      <c r="AQ57">
        <v>913</v>
      </c>
      <c r="AR57">
        <v>152</v>
      </c>
      <c r="AS57">
        <v>38</v>
      </c>
      <c r="AT57">
        <v>12899</v>
      </c>
      <c r="AU57">
        <v>4566</v>
      </c>
      <c r="AV57">
        <v>5435</v>
      </c>
      <c r="AW57">
        <v>2015</v>
      </c>
      <c r="AX57">
        <v>576</v>
      </c>
      <c r="AY57">
        <v>209</v>
      </c>
      <c r="AZ57">
        <v>69</v>
      </c>
      <c r="BA57">
        <v>29</v>
      </c>
      <c r="BB57">
        <v>19223</v>
      </c>
      <c r="BC57">
        <v>4181</v>
      </c>
      <c r="BD57">
        <v>6327</v>
      </c>
      <c r="BE57">
        <v>4459</v>
      </c>
      <c r="BF57">
        <v>3360</v>
      </c>
      <c r="BG57">
        <v>746</v>
      </c>
      <c r="BH57">
        <v>117</v>
      </c>
      <c r="BI57">
        <v>33</v>
      </c>
      <c r="BJ57">
        <v>9261</v>
      </c>
      <c r="BK57">
        <v>2502</v>
      </c>
      <c r="BL57">
        <v>4239</v>
      </c>
      <c r="BM57">
        <v>1719</v>
      </c>
      <c r="BN57">
        <v>511</v>
      </c>
      <c r="BO57">
        <v>200</v>
      </c>
      <c r="BP57">
        <v>63</v>
      </c>
      <c r="BQ57">
        <v>27</v>
      </c>
      <c r="BR57">
        <v>2652</v>
      </c>
      <c r="BS57">
        <v>1332</v>
      </c>
      <c r="BT57">
        <v>943</v>
      </c>
      <c r="BU57">
        <v>253</v>
      </c>
      <c r="BV57">
        <v>94</v>
      </c>
      <c r="BW57">
        <v>20</v>
      </c>
      <c r="BX57">
        <v>9</v>
      </c>
      <c r="BY57">
        <v>1</v>
      </c>
      <c r="BZ57">
        <v>1873</v>
      </c>
      <c r="CA57">
        <v>982</v>
      </c>
      <c r="CB57">
        <v>741</v>
      </c>
      <c r="CC57">
        <v>129</v>
      </c>
      <c r="CD57">
        <v>18</v>
      </c>
      <c r="CE57">
        <v>2</v>
      </c>
      <c r="CF57">
        <v>1</v>
      </c>
      <c r="CG57" t="s">
        <v>34</v>
      </c>
      <c r="CH57">
        <v>16187</v>
      </c>
      <c r="CI57">
        <v>11605</v>
      </c>
      <c r="CJ57">
        <v>2442</v>
      </c>
      <c r="CK57">
        <v>1313</v>
      </c>
      <c r="CL57">
        <v>669</v>
      </c>
      <c r="CM57">
        <v>131</v>
      </c>
      <c r="CN57">
        <v>23</v>
      </c>
      <c r="CO57">
        <v>4</v>
      </c>
      <c r="CP57">
        <v>1739</v>
      </c>
      <c r="CQ57">
        <v>1077</v>
      </c>
      <c r="CR57">
        <v>442</v>
      </c>
      <c r="CS57">
        <v>165</v>
      </c>
      <c r="CT57">
        <v>42</v>
      </c>
      <c r="CU57">
        <v>6</v>
      </c>
      <c r="CV57">
        <v>5</v>
      </c>
      <c r="CW57">
        <v>2</v>
      </c>
      <c r="CX57">
        <v>485</v>
      </c>
      <c r="CY57">
        <v>196</v>
      </c>
      <c r="CZ57">
        <v>82</v>
      </c>
      <c r="DA57">
        <v>104</v>
      </c>
      <c r="DB57">
        <v>84</v>
      </c>
      <c r="DC57">
        <v>16</v>
      </c>
      <c r="DD57">
        <v>3</v>
      </c>
      <c r="DE57" t="s">
        <v>34</v>
      </c>
      <c r="DF57">
        <v>26</v>
      </c>
      <c r="DG57">
        <v>5</v>
      </c>
      <c r="DH57">
        <v>13</v>
      </c>
      <c r="DI57">
        <v>2</v>
      </c>
      <c r="DJ57">
        <v>5</v>
      </c>
      <c r="DK57">
        <v>1</v>
      </c>
      <c r="DL57" t="s">
        <v>34</v>
      </c>
      <c r="DM57" t="s">
        <v>34</v>
      </c>
      <c r="DN57">
        <v>410</v>
      </c>
      <c r="DO57">
        <v>245</v>
      </c>
      <c r="DP57">
        <v>60</v>
      </c>
      <c r="DQ57">
        <v>43</v>
      </c>
      <c r="DR57">
        <v>55</v>
      </c>
      <c r="DS57">
        <v>6</v>
      </c>
      <c r="DT57">
        <v>1</v>
      </c>
      <c r="DU57" t="s">
        <v>34</v>
      </c>
      <c r="DV57">
        <v>90</v>
      </c>
      <c r="DW57">
        <v>68</v>
      </c>
      <c r="DX57">
        <v>16</v>
      </c>
      <c r="DY57">
        <v>5</v>
      </c>
      <c r="DZ57" t="s">
        <v>34</v>
      </c>
      <c r="EA57">
        <v>1</v>
      </c>
      <c r="EB57" t="s">
        <v>34</v>
      </c>
      <c r="EC57" t="s">
        <v>34</v>
      </c>
    </row>
    <row r="58" spans="1:133">
      <c r="A58">
        <v>58</v>
      </c>
      <c r="B58">
        <v>1</v>
      </c>
      <c r="C58">
        <v>13220</v>
      </c>
      <c r="D58">
        <v>2</v>
      </c>
      <c r="E58" t="s">
        <v>167</v>
      </c>
      <c r="F58">
        <v>35524</v>
      </c>
      <c r="G58">
        <v>10556</v>
      </c>
      <c r="H58">
        <v>10776</v>
      </c>
      <c r="I58">
        <v>7059</v>
      </c>
      <c r="J58">
        <v>5199</v>
      </c>
      <c r="K58">
        <v>1511</v>
      </c>
      <c r="L58">
        <v>329</v>
      </c>
      <c r="M58">
        <v>94</v>
      </c>
      <c r="N58">
        <v>14365</v>
      </c>
      <c r="O58">
        <v>4157</v>
      </c>
      <c r="P58">
        <v>6403</v>
      </c>
      <c r="Q58">
        <v>2492</v>
      </c>
      <c r="R58">
        <v>782</v>
      </c>
      <c r="S58">
        <v>339</v>
      </c>
      <c r="T58">
        <v>144</v>
      </c>
      <c r="U58">
        <v>48</v>
      </c>
      <c r="V58">
        <v>35296</v>
      </c>
      <c r="W58">
        <v>10389</v>
      </c>
      <c r="X58">
        <v>10755</v>
      </c>
      <c r="Y58">
        <v>7035</v>
      </c>
      <c r="Z58">
        <v>5188</v>
      </c>
      <c r="AA58">
        <v>1506</v>
      </c>
      <c r="AB58">
        <v>329</v>
      </c>
      <c r="AC58">
        <v>94</v>
      </c>
      <c r="AD58">
        <v>14337</v>
      </c>
      <c r="AE58">
        <v>4144</v>
      </c>
      <c r="AF58">
        <v>6396</v>
      </c>
      <c r="AG58">
        <v>2485</v>
      </c>
      <c r="AH58">
        <v>781</v>
      </c>
      <c r="AI58">
        <v>339</v>
      </c>
      <c r="AJ58">
        <v>144</v>
      </c>
      <c r="AK58">
        <v>48</v>
      </c>
      <c r="AL58">
        <v>35049</v>
      </c>
      <c r="AM58">
        <v>10297</v>
      </c>
      <c r="AN58">
        <v>10691</v>
      </c>
      <c r="AO58">
        <v>6979</v>
      </c>
      <c r="AP58">
        <v>5167</v>
      </c>
      <c r="AQ58">
        <v>1494</v>
      </c>
      <c r="AR58">
        <v>327</v>
      </c>
      <c r="AS58">
        <v>94</v>
      </c>
      <c r="AT58">
        <v>14272</v>
      </c>
      <c r="AU58">
        <v>4103</v>
      </c>
      <c r="AV58">
        <v>6376</v>
      </c>
      <c r="AW58">
        <v>2481</v>
      </c>
      <c r="AX58">
        <v>781</v>
      </c>
      <c r="AY58">
        <v>339</v>
      </c>
      <c r="AZ58">
        <v>144</v>
      </c>
      <c r="BA58">
        <v>48</v>
      </c>
      <c r="BB58">
        <v>21544</v>
      </c>
      <c r="BC58">
        <v>3710</v>
      </c>
      <c r="BD58">
        <v>7101</v>
      </c>
      <c r="BE58">
        <v>5016</v>
      </c>
      <c r="BF58">
        <v>4154</v>
      </c>
      <c r="BG58">
        <v>1222</v>
      </c>
      <c r="BH58">
        <v>268</v>
      </c>
      <c r="BI58">
        <v>73</v>
      </c>
      <c r="BJ58">
        <v>10173</v>
      </c>
      <c r="BK58">
        <v>2119</v>
      </c>
      <c r="BL58">
        <v>4827</v>
      </c>
      <c r="BM58">
        <v>2044</v>
      </c>
      <c r="BN58">
        <v>692</v>
      </c>
      <c r="BO58">
        <v>307</v>
      </c>
      <c r="BP58">
        <v>138</v>
      </c>
      <c r="BQ58">
        <v>46</v>
      </c>
      <c r="BR58">
        <v>4863</v>
      </c>
      <c r="BS58">
        <v>1958</v>
      </c>
      <c r="BT58">
        <v>1660</v>
      </c>
      <c r="BU58">
        <v>709</v>
      </c>
      <c r="BV58">
        <v>359</v>
      </c>
      <c r="BW58">
        <v>130</v>
      </c>
      <c r="BX58">
        <v>35</v>
      </c>
      <c r="BY58">
        <v>12</v>
      </c>
      <c r="BZ58">
        <v>2869</v>
      </c>
      <c r="CA58">
        <v>1309</v>
      </c>
      <c r="CB58">
        <v>1172</v>
      </c>
      <c r="CC58">
        <v>308</v>
      </c>
      <c r="CD58">
        <v>56</v>
      </c>
      <c r="CE58">
        <v>19</v>
      </c>
      <c r="CF58">
        <v>4</v>
      </c>
      <c r="CG58">
        <v>1</v>
      </c>
      <c r="CH58">
        <v>7981</v>
      </c>
      <c r="CI58">
        <v>4503</v>
      </c>
      <c r="CJ58">
        <v>1645</v>
      </c>
      <c r="CK58">
        <v>1062</v>
      </c>
      <c r="CL58">
        <v>609</v>
      </c>
      <c r="CM58">
        <v>133</v>
      </c>
      <c r="CN58">
        <v>22</v>
      </c>
      <c r="CO58">
        <v>7</v>
      </c>
      <c r="CP58">
        <v>1219</v>
      </c>
      <c r="CQ58">
        <v>672</v>
      </c>
      <c r="CR58">
        <v>372</v>
      </c>
      <c r="CS58">
        <v>126</v>
      </c>
      <c r="CT58">
        <v>33</v>
      </c>
      <c r="CU58">
        <v>13</v>
      </c>
      <c r="CV58">
        <v>2</v>
      </c>
      <c r="CW58">
        <v>1</v>
      </c>
      <c r="CX58">
        <v>661</v>
      </c>
      <c r="CY58">
        <v>126</v>
      </c>
      <c r="CZ58">
        <v>285</v>
      </c>
      <c r="DA58">
        <v>192</v>
      </c>
      <c r="DB58">
        <v>45</v>
      </c>
      <c r="DC58">
        <v>9</v>
      </c>
      <c r="DD58">
        <v>2</v>
      </c>
      <c r="DE58">
        <v>2</v>
      </c>
      <c r="DF58">
        <v>11</v>
      </c>
      <c r="DG58">
        <v>3</v>
      </c>
      <c r="DH58">
        <v>5</v>
      </c>
      <c r="DI58">
        <v>3</v>
      </c>
      <c r="DJ58" t="s">
        <v>34</v>
      </c>
      <c r="DK58" t="s">
        <v>34</v>
      </c>
      <c r="DL58" t="s">
        <v>34</v>
      </c>
      <c r="DM58" t="s">
        <v>34</v>
      </c>
      <c r="DN58">
        <v>247</v>
      </c>
      <c r="DO58">
        <v>92</v>
      </c>
      <c r="DP58">
        <v>64</v>
      </c>
      <c r="DQ58">
        <v>56</v>
      </c>
      <c r="DR58">
        <v>21</v>
      </c>
      <c r="DS58">
        <v>12</v>
      </c>
      <c r="DT58">
        <v>2</v>
      </c>
      <c r="DU58" t="s">
        <v>34</v>
      </c>
      <c r="DV58">
        <v>65</v>
      </c>
      <c r="DW58">
        <v>41</v>
      </c>
      <c r="DX58">
        <v>20</v>
      </c>
      <c r="DY58">
        <v>4</v>
      </c>
      <c r="DZ58" t="s">
        <v>34</v>
      </c>
      <c r="EA58" t="s">
        <v>34</v>
      </c>
      <c r="EB58" t="s">
        <v>34</v>
      </c>
      <c r="EC58" t="s">
        <v>34</v>
      </c>
    </row>
    <row r="59" spans="1:133">
      <c r="A59">
        <v>59</v>
      </c>
      <c r="B59">
        <v>1</v>
      </c>
      <c r="C59">
        <v>13221</v>
      </c>
      <c r="D59">
        <v>2</v>
      </c>
      <c r="E59" t="s">
        <v>168</v>
      </c>
      <c r="F59">
        <v>32290</v>
      </c>
      <c r="G59">
        <v>11627</v>
      </c>
      <c r="H59">
        <v>9085</v>
      </c>
      <c r="I59">
        <v>5692</v>
      </c>
      <c r="J59">
        <v>4364</v>
      </c>
      <c r="K59">
        <v>1172</v>
      </c>
      <c r="L59">
        <v>264</v>
      </c>
      <c r="M59">
        <v>86</v>
      </c>
      <c r="N59">
        <v>13160</v>
      </c>
      <c r="O59">
        <v>4377</v>
      </c>
      <c r="P59">
        <v>5601</v>
      </c>
      <c r="Q59">
        <v>2071</v>
      </c>
      <c r="R59">
        <v>686</v>
      </c>
      <c r="S59">
        <v>255</v>
      </c>
      <c r="T59">
        <v>118</v>
      </c>
      <c r="U59">
        <v>52</v>
      </c>
      <c r="V59">
        <v>32118</v>
      </c>
      <c r="W59">
        <v>11521</v>
      </c>
      <c r="X59">
        <v>9052</v>
      </c>
      <c r="Y59">
        <v>5677</v>
      </c>
      <c r="Z59">
        <v>4350</v>
      </c>
      <c r="AA59">
        <v>1169</v>
      </c>
      <c r="AB59">
        <v>263</v>
      </c>
      <c r="AC59">
        <v>86</v>
      </c>
      <c r="AD59">
        <v>13127</v>
      </c>
      <c r="AE59">
        <v>4369</v>
      </c>
      <c r="AF59">
        <v>5581</v>
      </c>
      <c r="AG59">
        <v>2067</v>
      </c>
      <c r="AH59">
        <v>686</v>
      </c>
      <c r="AI59">
        <v>255</v>
      </c>
      <c r="AJ59">
        <v>117</v>
      </c>
      <c r="AK59">
        <v>52</v>
      </c>
      <c r="AL59">
        <v>31573</v>
      </c>
      <c r="AM59">
        <v>11248</v>
      </c>
      <c r="AN59">
        <v>8928</v>
      </c>
      <c r="AO59">
        <v>5609</v>
      </c>
      <c r="AP59">
        <v>4287</v>
      </c>
      <c r="AQ59">
        <v>1157</v>
      </c>
      <c r="AR59">
        <v>258</v>
      </c>
      <c r="AS59">
        <v>86</v>
      </c>
      <c r="AT59">
        <v>12944</v>
      </c>
      <c r="AU59">
        <v>4258</v>
      </c>
      <c r="AV59">
        <v>5524</v>
      </c>
      <c r="AW59">
        <v>2056</v>
      </c>
      <c r="AX59">
        <v>684</v>
      </c>
      <c r="AY59">
        <v>253</v>
      </c>
      <c r="AZ59">
        <v>117</v>
      </c>
      <c r="BA59">
        <v>52</v>
      </c>
      <c r="BB59">
        <v>16194</v>
      </c>
      <c r="BC59">
        <v>2913</v>
      </c>
      <c r="BD59">
        <v>5069</v>
      </c>
      <c r="BE59">
        <v>3724</v>
      </c>
      <c r="BF59">
        <v>3294</v>
      </c>
      <c r="BG59">
        <v>922</v>
      </c>
      <c r="BH59">
        <v>204</v>
      </c>
      <c r="BI59">
        <v>68</v>
      </c>
      <c r="BJ59">
        <v>7596</v>
      </c>
      <c r="BK59">
        <v>1664</v>
      </c>
      <c r="BL59">
        <v>3439</v>
      </c>
      <c r="BM59">
        <v>1534</v>
      </c>
      <c r="BN59">
        <v>567</v>
      </c>
      <c r="BO59">
        <v>228</v>
      </c>
      <c r="BP59">
        <v>114</v>
      </c>
      <c r="BQ59">
        <v>50</v>
      </c>
      <c r="BR59">
        <v>6495</v>
      </c>
      <c r="BS59">
        <v>2767</v>
      </c>
      <c r="BT59">
        <v>2283</v>
      </c>
      <c r="BU59">
        <v>885</v>
      </c>
      <c r="BV59">
        <v>400</v>
      </c>
      <c r="BW59">
        <v>116</v>
      </c>
      <c r="BX59">
        <v>30</v>
      </c>
      <c r="BY59">
        <v>14</v>
      </c>
      <c r="BZ59">
        <v>4053</v>
      </c>
      <c r="CA59">
        <v>1844</v>
      </c>
      <c r="CB59">
        <v>1723</v>
      </c>
      <c r="CC59">
        <v>397</v>
      </c>
      <c r="CD59">
        <v>68</v>
      </c>
      <c r="CE59">
        <v>17</v>
      </c>
      <c r="CF59">
        <v>2</v>
      </c>
      <c r="CG59">
        <v>2</v>
      </c>
      <c r="CH59">
        <v>8353</v>
      </c>
      <c r="CI59">
        <v>5291</v>
      </c>
      <c r="CJ59">
        <v>1508</v>
      </c>
      <c r="CK59">
        <v>931</v>
      </c>
      <c r="CL59">
        <v>501</v>
      </c>
      <c r="CM59">
        <v>98</v>
      </c>
      <c r="CN59">
        <v>20</v>
      </c>
      <c r="CO59">
        <v>4</v>
      </c>
      <c r="CP59">
        <v>1284</v>
      </c>
      <c r="CQ59">
        <v>747</v>
      </c>
      <c r="CR59">
        <v>357</v>
      </c>
      <c r="CS59">
        <v>125</v>
      </c>
      <c r="CT59">
        <v>47</v>
      </c>
      <c r="CU59">
        <v>7</v>
      </c>
      <c r="CV59">
        <v>1</v>
      </c>
      <c r="CW59" t="s">
        <v>34</v>
      </c>
      <c r="CX59">
        <v>531</v>
      </c>
      <c r="CY59">
        <v>277</v>
      </c>
      <c r="CZ59">
        <v>68</v>
      </c>
      <c r="DA59">
        <v>69</v>
      </c>
      <c r="DB59">
        <v>92</v>
      </c>
      <c r="DC59">
        <v>21</v>
      </c>
      <c r="DD59">
        <v>4</v>
      </c>
      <c r="DE59" t="s">
        <v>34</v>
      </c>
      <c r="DF59">
        <v>11</v>
      </c>
      <c r="DG59">
        <v>3</v>
      </c>
      <c r="DH59">
        <v>5</v>
      </c>
      <c r="DI59" t="s">
        <v>34</v>
      </c>
      <c r="DJ59">
        <v>2</v>
      </c>
      <c r="DK59">
        <v>1</v>
      </c>
      <c r="DL59" t="s">
        <v>34</v>
      </c>
      <c r="DM59" t="s">
        <v>34</v>
      </c>
      <c r="DN59">
        <v>545</v>
      </c>
      <c r="DO59">
        <v>273</v>
      </c>
      <c r="DP59">
        <v>124</v>
      </c>
      <c r="DQ59">
        <v>68</v>
      </c>
      <c r="DR59">
        <v>63</v>
      </c>
      <c r="DS59">
        <v>12</v>
      </c>
      <c r="DT59">
        <v>5</v>
      </c>
      <c r="DU59" t="s">
        <v>34</v>
      </c>
      <c r="DV59">
        <v>183</v>
      </c>
      <c r="DW59">
        <v>111</v>
      </c>
      <c r="DX59">
        <v>57</v>
      </c>
      <c r="DY59">
        <v>11</v>
      </c>
      <c r="DZ59">
        <v>2</v>
      </c>
      <c r="EA59">
        <v>2</v>
      </c>
      <c r="EB59" t="s">
        <v>34</v>
      </c>
      <c r="EC59" t="s">
        <v>34</v>
      </c>
    </row>
    <row r="60" spans="1:133">
      <c r="A60">
        <v>60</v>
      </c>
      <c r="B60">
        <v>1</v>
      </c>
      <c r="C60">
        <v>13222</v>
      </c>
      <c r="D60">
        <v>2</v>
      </c>
      <c r="E60" t="s">
        <v>169</v>
      </c>
      <c r="F60">
        <v>49859</v>
      </c>
      <c r="G60">
        <v>16281</v>
      </c>
      <c r="H60">
        <v>14695</v>
      </c>
      <c r="I60">
        <v>9370</v>
      </c>
      <c r="J60">
        <v>6996</v>
      </c>
      <c r="K60">
        <v>2011</v>
      </c>
      <c r="L60">
        <v>393</v>
      </c>
      <c r="M60">
        <v>113</v>
      </c>
      <c r="N60">
        <v>20894</v>
      </c>
      <c r="O60">
        <v>6551</v>
      </c>
      <c r="P60">
        <v>9017</v>
      </c>
      <c r="Q60">
        <v>3498</v>
      </c>
      <c r="R60">
        <v>1097</v>
      </c>
      <c r="S60">
        <v>472</v>
      </c>
      <c r="T60">
        <v>192</v>
      </c>
      <c r="U60">
        <v>67</v>
      </c>
      <c r="V60">
        <v>49406</v>
      </c>
      <c r="W60">
        <v>15917</v>
      </c>
      <c r="X60">
        <v>14657</v>
      </c>
      <c r="Y60">
        <v>9346</v>
      </c>
      <c r="Z60">
        <v>6978</v>
      </c>
      <c r="AA60">
        <v>2003</v>
      </c>
      <c r="AB60">
        <v>392</v>
      </c>
      <c r="AC60">
        <v>113</v>
      </c>
      <c r="AD60">
        <v>20850</v>
      </c>
      <c r="AE60">
        <v>6529</v>
      </c>
      <c r="AF60">
        <v>8998</v>
      </c>
      <c r="AG60">
        <v>3497</v>
      </c>
      <c r="AH60">
        <v>1096</v>
      </c>
      <c r="AI60">
        <v>472</v>
      </c>
      <c r="AJ60">
        <v>191</v>
      </c>
      <c r="AK60">
        <v>67</v>
      </c>
      <c r="AL60">
        <v>49041</v>
      </c>
      <c r="AM60">
        <v>15729</v>
      </c>
      <c r="AN60">
        <v>14583</v>
      </c>
      <c r="AO60">
        <v>9292</v>
      </c>
      <c r="AP60">
        <v>6939</v>
      </c>
      <c r="AQ60">
        <v>1994</v>
      </c>
      <c r="AR60">
        <v>391</v>
      </c>
      <c r="AS60">
        <v>113</v>
      </c>
      <c r="AT60">
        <v>20753</v>
      </c>
      <c r="AU60">
        <v>6472</v>
      </c>
      <c r="AV60">
        <v>8968</v>
      </c>
      <c r="AW60">
        <v>3489</v>
      </c>
      <c r="AX60">
        <v>1096</v>
      </c>
      <c r="AY60">
        <v>470</v>
      </c>
      <c r="AZ60">
        <v>191</v>
      </c>
      <c r="BA60">
        <v>67</v>
      </c>
      <c r="BB60">
        <v>28635</v>
      </c>
      <c r="BC60">
        <v>5414</v>
      </c>
      <c r="BD60">
        <v>9294</v>
      </c>
      <c r="BE60">
        <v>6559</v>
      </c>
      <c r="BF60">
        <v>5340</v>
      </c>
      <c r="BG60">
        <v>1609</v>
      </c>
      <c r="BH60">
        <v>332</v>
      </c>
      <c r="BI60">
        <v>87</v>
      </c>
      <c r="BJ60">
        <v>14064</v>
      </c>
      <c r="BK60">
        <v>3177</v>
      </c>
      <c r="BL60">
        <v>6482</v>
      </c>
      <c r="BM60">
        <v>2808</v>
      </c>
      <c r="BN60">
        <v>921</v>
      </c>
      <c r="BO60">
        <v>431</v>
      </c>
      <c r="BP60">
        <v>186</v>
      </c>
      <c r="BQ60">
        <v>59</v>
      </c>
      <c r="BR60">
        <v>7674</v>
      </c>
      <c r="BS60">
        <v>3514</v>
      </c>
      <c r="BT60">
        <v>2581</v>
      </c>
      <c r="BU60">
        <v>981</v>
      </c>
      <c r="BV60">
        <v>446</v>
      </c>
      <c r="BW60">
        <v>123</v>
      </c>
      <c r="BX60">
        <v>20</v>
      </c>
      <c r="BY60">
        <v>9</v>
      </c>
      <c r="BZ60">
        <v>4686</v>
      </c>
      <c r="CA60">
        <v>2227</v>
      </c>
      <c r="CB60">
        <v>1890</v>
      </c>
      <c r="CC60">
        <v>459</v>
      </c>
      <c r="CD60">
        <v>91</v>
      </c>
      <c r="CE60">
        <v>13</v>
      </c>
      <c r="CF60">
        <v>2</v>
      </c>
      <c r="CG60">
        <v>4</v>
      </c>
      <c r="CH60">
        <v>11528</v>
      </c>
      <c r="CI60">
        <v>6385</v>
      </c>
      <c r="CJ60">
        <v>2485</v>
      </c>
      <c r="CK60">
        <v>1516</v>
      </c>
      <c r="CL60">
        <v>902</v>
      </c>
      <c r="CM60">
        <v>193</v>
      </c>
      <c r="CN60">
        <v>35</v>
      </c>
      <c r="CO60">
        <v>12</v>
      </c>
      <c r="CP60">
        <v>1967</v>
      </c>
      <c r="CQ60">
        <v>1059</v>
      </c>
      <c r="CR60">
        <v>582</v>
      </c>
      <c r="CS60">
        <v>214</v>
      </c>
      <c r="CT60">
        <v>82</v>
      </c>
      <c r="CU60">
        <v>24</v>
      </c>
      <c r="CV60">
        <v>3</v>
      </c>
      <c r="CW60">
        <v>3</v>
      </c>
      <c r="CX60">
        <v>1204</v>
      </c>
      <c r="CY60">
        <v>416</v>
      </c>
      <c r="CZ60">
        <v>223</v>
      </c>
      <c r="DA60">
        <v>236</v>
      </c>
      <c r="DB60">
        <v>251</v>
      </c>
      <c r="DC60">
        <v>69</v>
      </c>
      <c r="DD60">
        <v>4</v>
      </c>
      <c r="DE60">
        <v>5</v>
      </c>
      <c r="DF60">
        <v>36</v>
      </c>
      <c r="DG60">
        <v>9</v>
      </c>
      <c r="DH60">
        <v>14</v>
      </c>
      <c r="DI60">
        <v>8</v>
      </c>
      <c r="DJ60">
        <v>2</v>
      </c>
      <c r="DK60">
        <v>2</v>
      </c>
      <c r="DL60" t="s">
        <v>34</v>
      </c>
      <c r="DM60">
        <v>1</v>
      </c>
      <c r="DN60">
        <v>365</v>
      </c>
      <c r="DO60">
        <v>188</v>
      </c>
      <c r="DP60">
        <v>74</v>
      </c>
      <c r="DQ60">
        <v>54</v>
      </c>
      <c r="DR60">
        <v>39</v>
      </c>
      <c r="DS60">
        <v>9</v>
      </c>
      <c r="DT60">
        <v>1</v>
      </c>
      <c r="DU60" t="s">
        <v>34</v>
      </c>
      <c r="DV60">
        <v>97</v>
      </c>
      <c r="DW60">
        <v>57</v>
      </c>
      <c r="DX60">
        <v>30</v>
      </c>
      <c r="DY60">
        <v>8</v>
      </c>
      <c r="DZ60" t="s">
        <v>34</v>
      </c>
      <c r="EA60">
        <v>2</v>
      </c>
      <c r="EB60" t="s">
        <v>34</v>
      </c>
      <c r="EC60" t="s">
        <v>34</v>
      </c>
    </row>
    <row r="61" spans="1:133">
      <c r="A61">
        <v>61</v>
      </c>
      <c r="B61">
        <v>1</v>
      </c>
      <c r="C61">
        <v>13223</v>
      </c>
      <c r="D61">
        <v>2</v>
      </c>
      <c r="E61" t="s">
        <v>170</v>
      </c>
      <c r="F61">
        <v>28277</v>
      </c>
      <c r="G61">
        <v>7913</v>
      </c>
      <c r="H61">
        <v>8286</v>
      </c>
      <c r="I61">
        <v>5492</v>
      </c>
      <c r="J61">
        <v>4463</v>
      </c>
      <c r="K61">
        <v>1554</v>
      </c>
      <c r="L61">
        <v>418</v>
      </c>
      <c r="M61">
        <v>151</v>
      </c>
      <c r="N61">
        <v>11551</v>
      </c>
      <c r="O61">
        <v>2970</v>
      </c>
      <c r="P61">
        <v>5062</v>
      </c>
      <c r="Q61">
        <v>2099</v>
      </c>
      <c r="R61">
        <v>759</v>
      </c>
      <c r="S61">
        <v>371</v>
      </c>
      <c r="T61">
        <v>194</v>
      </c>
      <c r="U61">
        <v>96</v>
      </c>
      <c r="V61">
        <v>28075</v>
      </c>
      <c r="W61">
        <v>7763</v>
      </c>
      <c r="X61">
        <v>8270</v>
      </c>
      <c r="Y61">
        <v>5472</v>
      </c>
      <c r="Z61">
        <v>4451</v>
      </c>
      <c r="AA61">
        <v>1550</v>
      </c>
      <c r="AB61">
        <v>418</v>
      </c>
      <c r="AC61">
        <v>151</v>
      </c>
      <c r="AD61">
        <v>11530</v>
      </c>
      <c r="AE61">
        <v>2959</v>
      </c>
      <c r="AF61">
        <v>5056</v>
      </c>
      <c r="AG61">
        <v>2096</v>
      </c>
      <c r="AH61">
        <v>759</v>
      </c>
      <c r="AI61">
        <v>370</v>
      </c>
      <c r="AJ61">
        <v>194</v>
      </c>
      <c r="AK61">
        <v>96</v>
      </c>
      <c r="AL61">
        <v>27920</v>
      </c>
      <c r="AM61">
        <v>7683</v>
      </c>
      <c r="AN61">
        <v>8234</v>
      </c>
      <c r="AO61">
        <v>5457</v>
      </c>
      <c r="AP61">
        <v>4432</v>
      </c>
      <c r="AQ61">
        <v>1548</v>
      </c>
      <c r="AR61">
        <v>415</v>
      </c>
      <c r="AS61">
        <v>151</v>
      </c>
      <c r="AT61">
        <v>11484</v>
      </c>
      <c r="AU61">
        <v>2935</v>
      </c>
      <c r="AV61">
        <v>5041</v>
      </c>
      <c r="AW61">
        <v>2093</v>
      </c>
      <c r="AX61">
        <v>756</v>
      </c>
      <c r="AY61">
        <v>370</v>
      </c>
      <c r="AZ61">
        <v>193</v>
      </c>
      <c r="BA61">
        <v>96</v>
      </c>
      <c r="BB61">
        <v>17218</v>
      </c>
      <c r="BC61">
        <v>2462</v>
      </c>
      <c r="BD61">
        <v>5254</v>
      </c>
      <c r="BE61">
        <v>4010</v>
      </c>
      <c r="BF61">
        <v>3649</v>
      </c>
      <c r="BG61">
        <v>1336</v>
      </c>
      <c r="BH61">
        <v>379</v>
      </c>
      <c r="BI61">
        <v>128</v>
      </c>
      <c r="BJ61">
        <v>7798</v>
      </c>
      <c r="BK61">
        <v>1254</v>
      </c>
      <c r="BL61">
        <v>3525</v>
      </c>
      <c r="BM61">
        <v>1722</v>
      </c>
      <c r="BN61">
        <v>662</v>
      </c>
      <c r="BO61">
        <v>354</v>
      </c>
      <c r="BP61">
        <v>188</v>
      </c>
      <c r="BQ61">
        <v>93</v>
      </c>
      <c r="BR61">
        <v>4066</v>
      </c>
      <c r="BS61">
        <v>1579</v>
      </c>
      <c r="BT61">
        <v>1622</v>
      </c>
      <c r="BU61">
        <v>550</v>
      </c>
      <c r="BV61">
        <v>231</v>
      </c>
      <c r="BW61">
        <v>63</v>
      </c>
      <c r="BX61">
        <v>13</v>
      </c>
      <c r="BY61">
        <v>8</v>
      </c>
      <c r="BZ61">
        <v>2755</v>
      </c>
      <c r="CA61">
        <v>1207</v>
      </c>
      <c r="CB61">
        <v>1231</v>
      </c>
      <c r="CC61">
        <v>261</v>
      </c>
      <c r="CD61">
        <v>50</v>
      </c>
      <c r="CE61">
        <v>4</v>
      </c>
      <c r="CF61">
        <v>1</v>
      </c>
      <c r="CG61">
        <v>1</v>
      </c>
      <c r="CH61">
        <v>6284</v>
      </c>
      <c r="CI61">
        <v>3528</v>
      </c>
      <c r="CJ61">
        <v>1281</v>
      </c>
      <c r="CK61">
        <v>830</v>
      </c>
      <c r="CL61">
        <v>478</v>
      </c>
      <c r="CM61">
        <v>129</v>
      </c>
      <c r="CN61">
        <v>23</v>
      </c>
      <c r="CO61">
        <v>15</v>
      </c>
      <c r="CP61">
        <v>918</v>
      </c>
      <c r="CQ61">
        <v>471</v>
      </c>
      <c r="CR61">
        <v>279</v>
      </c>
      <c r="CS61">
        <v>109</v>
      </c>
      <c r="CT61">
        <v>42</v>
      </c>
      <c r="CU61">
        <v>11</v>
      </c>
      <c r="CV61">
        <v>4</v>
      </c>
      <c r="CW61">
        <v>2</v>
      </c>
      <c r="CX61">
        <v>352</v>
      </c>
      <c r="CY61">
        <v>114</v>
      </c>
      <c r="CZ61">
        <v>77</v>
      </c>
      <c r="DA61">
        <v>67</v>
      </c>
      <c r="DB61">
        <v>74</v>
      </c>
      <c r="DC61">
        <v>20</v>
      </c>
      <c r="DD61" t="s">
        <v>34</v>
      </c>
      <c r="DE61" t="s">
        <v>34</v>
      </c>
      <c r="DF61">
        <v>13</v>
      </c>
      <c r="DG61">
        <v>3</v>
      </c>
      <c r="DH61">
        <v>6</v>
      </c>
      <c r="DI61">
        <v>1</v>
      </c>
      <c r="DJ61">
        <v>2</v>
      </c>
      <c r="DK61">
        <v>1</v>
      </c>
      <c r="DL61" t="s">
        <v>34</v>
      </c>
      <c r="DM61" t="s">
        <v>34</v>
      </c>
      <c r="DN61">
        <v>155</v>
      </c>
      <c r="DO61">
        <v>80</v>
      </c>
      <c r="DP61">
        <v>36</v>
      </c>
      <c r="DQ61">
        <v>15</v>
      </c>
      <c r="DR61">
        <v>19</v>
      </c>
      <c r="DS61">
        <v>2</v>
      </c>
      <c r="DT61">
        <v>3</v>
      </c>
      <c r="DU61" t="s">
        <v>34</v>
      </c>
      <c r="DV61">
        <v>46</v>
      </c>
      <c r="DW61">
        <v>24</v>
      </c>
      <c r="DX61">
        <v>15</v>
      </c>
      <c r="DY61">
        <v>3</v>
      </c>
      <c r="DZ61">
        <v>3</v>
      </c>
      <c r="EA61" t="s">
        <v>34</v>
      </c>
      <c r="EB61">
        <v>1</v>
      </c>
      <c r="EC61" t="s">
        <v>34</v>
      </c>
    </row>
    <row r="62" spans="1:133">
      <c r="A62">
        <v>62</v>
      </c>
      <c r="B62">
        <v>1</v>
      </c>
      <c r="C62">
        <v>13224</v>
      </c>
      <c r="D62">
        <v>2</v>
      </c>
      <c r="E62" t="s">
        <v>171</v>
      </c>
      <c r="F62">
        <v>65406</v>
      </c>
      <c r="G62">
        <v>23104</v>
      </c>
      <c r="H62">
        <v>19728</v>
      </c>
      <c r="I62">
        <v>11851</v>
      </c>
      <c r="J62">
        <v>8316</v>
      </c>
      <c r="K62">
        <v>2014</v>
      </c>
      <c r="L62">
        <v>316</v>
      </c>
      <c r="M62">
        <v>77</v>
      </c>
      <c r="N62">
        <v>25345</v>
      </c>
      <c r="O62">
        <v>7378</v>
      </c>
      <c r="P62">
        <v>11868</v>
      </c>
      <c r="Q62">
        <v>4356</v>
      </c>
      <c r="R62">
        <v>1180</v>
      </c>
      <c r="S62">
        <v>411</v>
      </c>
      <c r="T62">
        <v>120</v>
      </c>
      <c r="U62">
        <v>32</v>
      </c>
      <c r="V62">
        <v>64768</v>
      </c>
      <c r="W62">
        <v>22579</v>
      </c>
      <c r="X62">
        <v>19674</v>
      </c>
      <c r="Y62">
        <v>11828</v>
      </c>
      <c r="Z62">
        <v>8286</v>
      </c>
      <c r="AA62">
        <v>2010</v>
      </c>
      <c r="AB62">
        <v>314</v>
      </c>
      <c r="AC62">
        <v>77</v>
      </c>
      <c r="AD62">
        <v>25286</v>
      </c>
      <c r="AE62">
        <v>7346</v>
      </c>
      <c r="AF62">
        <v>11846</v>
      </c>
      <c r="AG62">
        <v>4353</v>
      </c>
      <c r="AH62">
        <v>1179</v>
      </c>
      <c r="AI62">
        <v>410</v>
      </c>
      <c r="AJ62">
        <v>120</v>
      </c>
      <c r="AK62">
        <v>32</v>
      </c>
      <c r="AL62">
        <v>64336</v>
      </c>
      <c r="AM62">
        <v>22330</v>
      </c>
      <c r="AN62">
        <v>19581</v>
      </c>
      <c r="AO62">
        <v>11784</v>
      </c>
      <c r="AP62">
        <v>8251</v>
      </c>
      <c r="AQ62">
        <v>2000</v>
      </c>
      <c r="AR62">
        <v>313</v>
      </c>
      <c r="AS62">
        <v>77</v>
      </c>
      <c r="AT62">
        <v>25175</v>
      </c>
      <c r="AU62">
        <v>7283</v>
      </c>
      <c r="AV62">
        <v>11812</v>
      </c>
      <c r="AW62">
        <v>4346</v>
      </c>
      <c r="AX62">
        <v>1174</v>
      </c>
      <c r="AY62">
        <v>408</v>
      </c>
      <c r="AZ62">
        <v>120</v>
      </c>
      <c r="BA62">
        <v>32</v>
      </c>
      <c r="BB62">
        <v>35719</v>
      </c>
      <c r="BC62">
        <v>6268</v>
      </c>
      <c r="BD62">
        <v>12478</v>
      </c>
      <c r="BE62">
        <v>8463</v>
      </c>
      <c r="BF62">
        <v>6594</v>
      </c>
      <c r="BG62">
        <v>1601</v>
      </c>
      <c r="BH62">
        <v>258</v>
      </c>
      <c r="BI62">
        <v>57</v>
      </c>
      <c r="BJ62">
        <v>16664</v>
      </c>
      <c r="BK62">
        <v>3492</v>
      </c>
      <c r="BL62">
        <v>8284</v>
      </c>
      <c r="BM62">
        <v>3413</v>
      </c>
      <c r="BN62">
        <v>976</v>
      </c>
      <c r="BO62">
        <v>357</v>
      </c>
      <c r="BP62">
        <v>113</v>
      </c>
      <c r="BQ62">
        <v>29</v>
      </c>
      <c r="BR62">
        <v>12091</v>
      </c>
      <c r="BS62">
        <v>4740</v>
      </c>
      <c r="BT62">
        <v>4530</v>
      </c>
      <c r="BU62">
        <v>1808</v>
      </c>
      <c r="BV62">
        <v>766</v>
      </c>
      <c r="BW62">
        <v>201</v>
      </c>
      <c r="BX62">
        <v>32</v>
      </c>
      <c r="BY62">
        <v>14</v>
      </c>
      <c r="BZ62">
        <v>6984</v>
      </c>
      <c r="CA62">
        <v>2933</v>
      </c>
      <c r="CB62">
        <v>3099</v>
      </c>
      <c r="CC62">
        <v>771</v>
      </c>
      <c r="CD62">
        <v>141</v>
      </c>
      <c r="CE62">
        <v>34</v>
      </c>
      <c r="CF62">
        <v>4</v>
      </c>
      <c r="CG62">
        <v>2</v>
      </c>
      <c r="CH62">
        <v>15825</v>
      </c>
      <c r="CI62">
        <v>10965</v>
      </c>
      <c r="CJ62">
        <v>2471</v>
      </c>
      <c r="CK62">
        <v>1409</v>
      </c>
      <c r="CL62">
        <v>789</v>
      </c>
      <c r="CM62">
        <v>166</v>
      </c>
      <c r="CN62">
        <v>19</v>
      </c>
      <c r="CO62">
        <v>6</v>
      </c>
      <c r="CP62">
        <v>1505</v>
      </c>
      <c r="CQ62">
        <v>852</v>
      </c>
      <c r="CR62">
        <v>422</v>
      </c>
      <c r="CS62">
        <v>160</v>
      </c>
      <c r="CT62">
        <v>54</v>
      </c>
      <c r="CU62">
        <v>15</v>
      </c>
      <c r="CV62">
        <v>1</v>
      </c>
      <c r="CW62">
        <v>1</v>
      </c>
      <c r="CX62">
        <v>701</v>
      </c>
      <c r="CY62">
        <v>357</v>
      </c>
      <c r="CZ62">
        <v>102</v>
      </c>
      <c r="DA62">
        <v>104</v>
      </c>
      <c r="DB62">
        <v>102</v>
      </c>
      <c r="DC62">
        <v>32</v>
      </c>
      <c r="DD62">
        <v>4</v>
      </c>
      <c r="DE62" t="s">
        <v>34</v>
      </c>
      <c r="DF62">
        <v>22</v>
      </c>
      <c r="DG62">
        <v>6</v>
      </c>
      <c r="DH62">
        <v>7</v>
      </c>
      <c r="DI62">
        <v>2</v>
      </c>
      <c r="DJ62">
        <v>3</v>
      </c>
      <c r="DK62">
        <v>2</v>
      </c>
      <c r="DL62">
        <v>2</v>
      </c>
      <c r="DM62" t="s">
        <v>34</v>
      </c>
      <c r="DN62">
        <v>432</v>
      </c>
      <c r="DO62">
        <v>249</v>
      </c>
      <c r="DP62">
        <v>93</v>
      </c>
      <c r="DQ62">
        <v>44</v>
      </c>
      <c r="DR62">
        <v>35</v>
      </c>
      <c r="DS62">
        <v>10</v>
      </c>
      <c r="DT62">
        <v>1</v>
      </c>
      <c r="DU62" t="s">
        <v>34</v>
      </c>
      <c r="DV62">
        <v>111</v>
      </c>
      <c r="DW62">
        <v>63</v>
      </c>
      <c r="DX62">
        <v>34</v>
      </c>
      <c r="DY62">
        <v>7</v>
      </c>
      <c r="DZ62">
        <v>5</v>
      </c>
      <c r="EA62">
        <v>2</v>
      </c>
      <c r="EB62" t="s">
        <v>34</v>
      </c>
      <c r="EC62" t="s">
        <v>34</v>
      </c>
    </row>
    <row r="63" spans="1:133">
      <c r="A63">
        <v>63</v>
      </c>
      <c r="B63">
        <v>1</v>
      </c>
      <c r="C63">
        <v>13225</v>
      </c>
      <c r="D63">
        <v>2</v>
      </c>
      <c r="E63" t="s">
        <v>172</v>
      </c>
      <c r="F63">
        <v>36510</v>
      </c>
      <c r="G63">
        <v>11964</v>
      </c>
      <c r="H63">
        <v>9653</v>
      </c>
      <c r="I63">
        <v>6971</v>
      </c>
      <c r="J63">
        <v>6027</v>
      </c>
      <c r="K63">
        <v>1525</v>
      </c>
      <c r="L63">
        <v>297</v>
      </c>
      <c r="M63">
        <v>73</v>
      </c>
      <c r="N63">
        <v>11682</v>
      </c>
      <c r="O63">
        <v>3302</v>
      </c>
      <c r="P63">
        <v>5149</v>
      </c>
      <c r="Q63">
        <v>2103</v>
      </c>
      <c r="R63">
        <v>690</v>
      </c>
      <c r="S63">
        <v>259</v>
      </c>
      <c r="T63">
        <v>138</v>
      </c>
      <c r="U63">
        <v>41</v>
      </c>
      <c r="V63">
        <v>36122</v>
      </c>
      <c r="W63">
        <v>11652</v>
      </c>
      <c r="X63">
        <v>9622</v>
      </c>
      <c r="Y63">
        <v>6960</v>
      </c>
      <c r="Z63">
        <v>6002</v>
      </c>
      <c r="AA63">
        <v>1518</v>
      </c>
      <c r="AB63">
        <v>296</v>
      </c>
      <c r="AC63">
        <v>72</v>
      </c>
      <c r="AD63">
        <v>11638</v>
      </c>
      <c r="AE63">
        <v>3276</v>
      </c>
      <c r="AF63">
        <v>5136</v>
      </c>
      <c r="AG63">
        <v>2100</v>
      </c>
      <c r="AH63">
        <v>690</v>
      </c>
      <c r="AI63">
        <v>258</v>
      </c>
      <c r="AJ63">
        <v>138</v>
      </c>
      <c r="AK63">
        <v>40</v>
      </c>
      <c r="AL63">
        <v>35897</v>
      </c>
      <c r="AM63">
        <v>11527</v>
      </c>
      <c r="AN63">
        <v>9585</v>
      </c>
      <c r="AO63">
        <v>6933</v>
      </c>
      <c r="AP63">
        <v>5972</v>
      </c>
      <c r="AQ63">
        <v>1513</v>
      </c>
      <c r="AR63">
        <v>295</v>
      </c>
      <c r="AS63">
        <v>72</v>
      </c>
      <c r="AT63">
        <v>11586</v>
      </c>
      <c r="AU63">
        <v>3239</v>
      </c>
      <c r="AV63">
        <v>5127</v>
      </c>
      <c r="AW63">
        <v>2098</v>
      </c>
      <c r="AX63">
        <v>689</v>
      </c>
      <c r="AY63">
        <v>256</v>
      </c>
      <c r="AZ63">
        <v>137</v>
      </c>
      <c r="BA63">
        <v>40</v>
      </c>
      <c r="BB63">
        <v>20288</v>
      </c>
      <c r="BC63">
        <v>3024</v>
      </c>
      <c r="BD63">
        <v>6086</v>
      </c>
      <c r="BE63">
        <v>4827</v>
      </c>
      <c r="BF63">
        <v>4819</v>
      </c>
      <c r="BG63">
        <v>1233</v>
      </c>
      <c r="BH63">
        <v>240</v>
      </c>
      <c r="BI63">
        <v>59</v>
      </c>
      <c r="BJ63">
        <v>8013</v>
      </c>
      <c r="BK63">
        <v>1555</v>
      </c>
      <c r="BL63">
        <v>3802</v>
      </c>
      <c r="BM63">
        <v>1676</v>
      </c>
      <c r="BN63">
        <v>592</v>
      </c>
      <c r="BO63">
        <v>228</v>
      </c>
      <c r="BP63">
        <v>121</v>
      </c>
      <c r="BQ63">
        <v>39</v>
      </c>
      <c r="BR63">
        <v>4022</v>
      </c>
      <c r="BS63">
        <v>1504</v>
      </c>
      <c r="BT63">
        <v>1304</v>
      </c>
      <c r="BU63">
        <v>707</v>
      </c>
      <c r="BV63">
        <v>371</v>
      </c>
      <c r="BW63">
        <v>108</v>
      </c>
      <c r="BX63">
        <v>21</v>
      </c>
      <c r="BY63">
        <v>7</v>
      </c>
      <c r="BZ63">
        <v>1972</v>
      </c>
      <c r="CA63">
        <v>806</v>
      </c>
      <c r="CB63">
        <v>853</v>
      </c>
      <c r="CC63">
        <v>255</v>
      </c>
      <c r="CD63">
        <v>43</v>
      </c>
      <c r="CE63">
        <v>9</v>
      </c>
      <c r="CF63">
        <v>6</v>
      </c>
      <c r="CG63" t="s">
        <v>34</v>
      </c>
      <c r="CH63">
        <v>11032</v>
      </c>
      <c r="CI63">
        <v>6696</v>
      </c>
      <c r="CJ63">
        <v>2136</v>
      </c>
      <c r="CK63">
        <v>1312</v>
      </c>
      <c r="CL63">
        <v>696</v>
      </c>
      <c r="CM63">
        <v>156</v>
      </c>
      <c r="CN63">
        <v>30</v>
      </c>
      <c r="CO63">
        <v>6</v>
      </c>
      <c r="CP63">
        <v>1588</v>
      </c>
      <c r="CQ63">
        <v>873</v>
      </c>
      <c r="CR63">
        <v>468</v>
      </c>
      <c r="CS63">
        <v>164</v>
      </c>
      <c r="CT63">
        <v>54</v>
      </c>
      <c r="CU63">
        <v>18</v>
      </c>
      <c r="CV63">
        <v>10</v>
      </c>
      <c r="CW63">
        <v>1</v>
      </c>
      <c r="CX63">
        <v>555</v>
      </c>
      <c r="CY63">
        <v>303</v>
      </c>
      <c r="CZ63">
        <v>59</v>
      </c>
      <c r="DA63">
        <v>87</v>
      </c>
      <c r="DB63">
        <v>86</v>
      </c>
      <c r="DC63">
        <v>16</v>
      </c>
      <c r="DD63">
        <v>4</v>
      </c>
      <c r="DE63" t="s">
        <v>34</v>
      </c>
      <c r="DF63">
        <v>13</v>
      </c>
      <c r="DG63">
        <v>5</v>
      </c>
      <c r="DH63">
        <v>4</v>
      </c>
      <c r="DI63">
        <v>3</v>
      </c>
      <c r="DJ63" t="s">
        <v>34</v>
      </c>
      <c r="DK63">
        <v>1</v>
      </c>
      <c r="DL63" t="s">
        <v>34</v>
      </c>
      <c r="DM63" t="s">
        <v>34</v>
      </c>
      <c r="DN63">
        <v>225</v>
      </c>
      <c r="DO63">
        <v>125</v>
      </c>
      <c r="DP63">
        <v>37</v>
      </c>
      <c r="DQ63">
        <v>27</v>
      </c>
      <c r="DR63">
        <v>30</v>
      </c>
      <c r="DS63">
        <v>5</v>
      </c>
      <c r="DT63">
        <v>1</v>
      </c>
      <c r="DU63" t="s">
        <v>34</v>
      </c>
      <c r="DV63">
        <v>52</v>
      </c>
      <c r="DW63">
        <v>37</v>
      </c>
      <c r="DX63">
        <v>9</v>
      </c>
      <c r="DY63">
        <v>2</v>
      </c>
      <c r="DZ63">
        <v>1</v>
      </c>
      <c r="EA63">
        <v>2</v>
      </c>
      <c r="EB63">
        <v>1</v>
      </c>
      <c r="EC63" t="s">
        <v>34</v>
      </c>
    </row>
    <row r="64" spans="1:133">
      <c r="A64">
        <v>64</v>
      </c>
      <c r="B64">
        <v>1</v>
      </c>
      <c r="C64">
        <v>13227</v>
      </c>
      <c r="D64">
        <v>2</v>
      </c>
      <c r="E64" t="s">
        <v>173</v>
      </c>
      <c r="F64">
        <v>23435</v>
      </c>
      <c r="G64">
        <v>7683</v>
      </c>
      <c r="H64">
        <v>6495</v>
      </c>
      <c r="I64">
        <v>4480</v>
      </c>
      <c r="J64">
        <v>3446</v>
      </c>
      <c r="K64">
        <v>1022</v>
      </c>
      <c r="L64">
        <v>233</v>
      </c>
      <c r="M64">
        <v>76</v>
      </c>
      <c r="N64">
        <v>8695</v>
      </c>
      <c r="O64">
        <v>2265</v>
      </c>
      <c r="P64">
        <v>3798</v>
      </c>
      <c r="Q64">
        <v>1685</v>
      </c>
      <c r="R64">
        <v>553</v>
      </c>
      <c r="S64">
        <v>236</v>
      </c>
      <c r="T64">
        <v>114</v>
      </c>
      <c r="U64">
        <v>44</v>
      </c>
      <c r="V64">
        <v>22534</v>
      </c>
      <c r="W64">
        <v>6836</v>
      </c>
      <c r="X64">
        <v>6465</v>
      </c>
      <c r="Y64">
        <v>4469</v>
      </c>
      <c r="Z64">
        <v>3436</v>
      </c>
      <c r="AA64">
        <v>1019</v>
      </c>
      <c r="AB64">
        <v>233</v>
      </c>
      <c r="AC64">
        <v>76</v>
      </c>
      <c r="AD64">
        <v>8664</v>
      </c>
      <c r="AE64">
        <v>2259</v>
      </c>
      <c r="AF64">
        <v>3774</v>
      </c>
      <c r="AG64">
        <v>1684</v>
      </c>
      <c r="AH64">
        <v>553</v>
      </c>
      <c r="AI64">
        <v>236</v>
      </c>
      <c r="AJ64">
        <v>114</v>
      </c>
      <c r="AK64">
        <v>44</v>
      </c>
      <c r="AL64">
        <v>22310</v>
      </c>
      <c r="AM64">
        <v>6704</v>
      </c>
      <c r="AN64">
        <v>6429</v>
      </c>
      <c r="AO64">
        <v>4446</v>
      </c>
      <c r="AP64">
        <v>3412</v>
      </c>
      <c r="AQ64">
        <v>1012</v>
      </c>
      <c r="AR64">
        <v>231</v>
      </c>
      <c r="AS64">
        <v>76</v>
      </c>
      <c r="AT64">
        <v>8607</v>
      </c>
      <c r="AU64">
        <v>2222</v>
      </c>
      <c r="AV64">
        <v>3758</v>
      </c>
      <c r="AW64">
        <v>1681</v>
      </c>
      <c r="AX64">
        <v>553</v>
      </c>
      <c r="AY64">
        <v>236</v>
      </c>
      <c r="AZ64">
        <v>113</v>
      </c>
      <c r="BA64">
        <v>44</v>
      </c>
      <c r="BB64">
        <v>13684</v>
      </c>
      <c r="BC64">
        <v>2273</v>
      </c>
      <c r="BD64">
        <v>4393</v>
      </c>
      <c r="BE64">
        <v>3182</v>
      </c>
      <c r="BF64">
        <v>2737</v>
      </c>
      <c r="BG64">
        <v>832</v>
      </c>
      <c r="BH64">
        <v>198</v>
      </c>
      <c r="BI64">
        <v>69</v>
      </c>
      <c r="BJ64">
        <v>6694</v>
      </c>
      <c r="BK64">
        <v>1311</v>
      </c>
      <c r="BL64">
        <v>3072</v>
      </c>
      <c r="BM64">
        <v>1446</v>
      </c>
      <c r="BN64">
        <v>496</v>
      </c>
      <c r="BO64">
        <v>223</v>
      </c>
      <c r="BP64">
        <v>104</v>
      </c>
      <c r="BQ64">
        <v>42</v>
      </c>
      <c r="BR64">
        <v>1200</v>
      </c>
      <c r="BS64">
        <v>494</v>
      </c>
      <c r="BT64">
        <v>385</v>
      </c>
      <c r="BU64">
        <v>189</v>
      </c>
      <c r="BV64">
        <v>91</v>
      </c>
      <c r="BW64">
        <v>31</v>
      </c>
      <c r="BX64">
        <v>9</v>
      </c>
      <c r="BY64">
        <v>1</v>
      </c>
      <c r="BZ64">
        <v>613</v>
      </c>
      <c r="CA64">
        <v>289</v>
      </c>
      <c r="CB64">
        <v>237</v>
      </c>
      <c r="CC64">
        <v>71</v>
      </c>
      <c r="CD64">
        <v>15</v>
      </c>
      <c r="CE64">
        <v>1</v>
      </c>
      <c r="CF64" t="s">
        <v>34</v>
      </c>
      <c r="CG64" t="s">
        <v>34</v>
      </c>
      <c r="CH64">
        <v>7095</v>
      </c>
      <c r="CI64">
        <v>3744</v>
      </c>
      <c r="CJ64">
        <v>1606</v>
      </c>
      <c r="CK64">
        <v>1026</v>
      </c>
      <c r="CL64">
        <v>550</v>
      </c>
      <c r="CM64">
        <v>143</v>
      </c>
      <c r="CN64">
        <v>21</v>
      </c>
      <c r="CO64">
        <v>5</v>
      </c>
      <c r="CP64">
        <v>1289</v>
      </c>
      <c r="CQ64">
        <v>619</v>
      </c>
      <c r="CR64">
        <v>444</v>
      </c>
      <c r="CS64">
        <v>164</v>
      </c>
      <c r="CT64">
        <v>42</v>
      </c>
      <c r="CU64">
        <v>11</v>
      </c>
      <c r="CV64">
        <v>8</v>
      </c>
      <c r="CW64">
        <v>1</v>
      </c>
      <c r="CX64">
        <v>331</v>
      </c>
      <c r="CY64">
        <v>193</v>
      </c>
      <c r="CZ64">
        <v>45</v>
      </c>
      <c r="DA64">
        <v>49</v>
      </c>
      <c r="DB64">
        <v>34</v>
      </c>
      <c r="DC64">
        <v>6</v>
      </c>
      <c r="DD64">
        <v>3</v>
      </c>
      <c r="DE64">
        <v>1</v>
      </c>
      <c r="DF64">
        <v>11</v>
      </c>
      <c r="DG64">
        <v>3</v>
      </c>
      <c r="DH64">
        <v>5</v>
      </c>
      <c r="DI64" t="s">
        <v>34</v>
      </c>
      <c r="DJ64" t="s">
        <v>34</v>
      </c>
      <c r="DK64">
        <v>1</v>
      </c>
      <c r="DL64">
        <v>1</v>
      </c>
      <c r="DM64">
        <v>1</v>
      </c>
      <c r="DN64">
        <v>224</v>
      </c>
      <c r="DO64">
        <v>132</v>
      </c>
      <c r="DP64">
        <v>36</v>
      </c>
      <c r="DQ64">
        <v>23</v>
      </c>
      <c r="DR64">
        <v>24</v>
      </c>
      <c r="DS64">
        <v>7</v>
      </c>
      <c r="DT64">
        <v>2</v>
      </c>
      <c r="DU64" t="s">
        <v>34</v>
      </c>
      <c r="DV64">
        <v>57</v>
      </c>
      <c r="DW64">
        <v>37</v>
      </c>
      <c r="DX64">
        <v>16</v>
      </c>
      <c r="DY64">
        <v>3</v>
      </c>
      <c r="DZ64" t="s">
        <v>34</v>
      </c>
      <c r="EA64" t="s">
        <v>34</v>
      </c>
      <c r="EB64">
        <v>1</v>
      </c>
      <c r="EC64" t="s">
        <v>34</v>
      </c>
    </row>
    <row r="65" spans="1:133">
      <c r="A65">
        <v>65</v>
      </c>
      <c r="B65">
        <v>1</v>
      </c>
      <c r="C65">
        <v>13228</v>
      </c>
      <c r="D65">
        <v>2</v>
      </c>
      <c r="E65" t="s">
        <v>174</v>
      </c>
      <c r="F65">
        <v>30758</v>
      </c>
      <c r="G65">
        <v>7551</v>
      </c>
      <c r="H65">
        <v>9358</v>
      </c>
      <c r="I65">
        <v>6328</v>
      </c>
      <c r="J65">
        <v>5010</v>
      </c>
      <c r="K65">
        <v>1823</v>
      </c>
      <c r="L65">
        <v>473</v>
      </c>
      <c r="M65">
        <v>215</v>
      </c>
      <c r="N65">
        <v>13865</v>
      </c>
      <c r="O65">
        <v>3043</v>
      </c>
      <c r="P65">
        <v>6026</v>
      </c>
      <c r="Q65">
        <v>2778</v>
      </c>
      <c r="R65">
        <v>1044</v>
      </c>
      <c r="S65">
        <v>530</v>
      </c>
      <c r="T65">
        <v>285</v>
      </c>
      <c r="U65">
        <v>159</v>
      </c>
      <c r="V65">
        <v>30595</v>
      </c>
      <c r="W65">
        <v>7450</v>
      </c>
      <c r="X65">
        <v>9335</v>
      </c>
      <c r="Y65">
        <v>6310</v>
      </c>
      <c r="Z65">
        <v>4993</v>
      </c>
      <c r="AA65">
        <v>1821</v>
      </c>
      <c r="AB65">
        <v>471</v>
      </c>
      <c r="AC65">
        <v>215</v>
      </c>
      <c r="AD65">
        <v>13842</v>
      </c>
      <c r="AE65">
        <v>3035</v>
      </c>
      <c r="AF65">
        <v>6018</v>
      </c>
      <c r="AG65">
        <v>2774</v>
      </c>
      <c r="AH65">
        <v>1043</v>
      </c>
      <c r="AI65">
        <v>530</v>
      </c>
      <c r="AJ65">
        <v>283</v>
      </c>
      <c r="AK65">
        <v>159</v>
      </c>
      <c r="AL65">
        <v>30293</v>
      </c>
      <c r="AM65">
        <v>7297</v>
      </c>
      <c r="AN65">
        <v>9277</v>
      </c>
      <c r="AO65">
        <v>6262</v>
      </c>
      <c r="AP65">
        <v>4963</v>
      </c>
      <c r="AQ65">
        <v>1811</v>
      </c>
      <c r="AR65">
        <v>469</v>
      </c>
      <c r="AS65">
        <v>214</v>
      </c>
      <c r="AT65">
        <v>13772</v>
      </c>
      <c r="AU65">
        <v>2999</v>
      </c>
      <c r="AV65">
        <v>5993</v>
      </c>
      <c r="AW65">
        <v>2769</v>
      </c>
      <c r="AX65">
        <v>1042</v>
      </c>
      <c r="AY65">
        <v>528</v>
      </c>
      <c r="AZ65">
        <v>282</v>
      </c>
      <c r="BA65">
        <v>159</v>
      </c>
      <c r="BB65">
        <v>23223</v>
      </c>
      <c r="BC65">
        <v>3751</v>
      </c>
      <c r="BD65">
        <v>7621</v>
      </c>
      <c r="BE65">
        <v>5255</v>
      </c>
      <c r="BF65">
        <v>4324</v>
      </c>
      <c r="BG65">
        <v>1644</v>
      </c>
      <c r="BH65">
        <v>436</v>
      </c>
      <c r="BI65">
        <v>192</v>
      </c>
      <c r="BJ65">
        <v>12393</v>
      </c>
      <c r="BK65">
        <v>2302</v>
      </c>
      <c r="BL65">
        <v>5538</v>
      </c>
      <c r="BM65">
        <v>2624</v>
      </c>
      <c r="BN65">
        <v>984</v>
      </c>
      <c r="BO65">
        <v>512</v>
      </c>
      <c r="BP65">
        <v>278</v>
      </c>
      <c r="BQ65">
        <v>155</v>
      </c>
      <c r="BR65">
        <v>294</v>
      </c>
      <c r="BS65">
        <v>86</v>
      </c>
      <c r="BT65">
        <v>114</v>
      </c>
      <c r="BU65">
        <v>52</v>
      </c>
      <c r="BV65">
        <v>29</v>
      </c>
      <c r="BW65">
        <v>9</v>
      </c>
      <c r="BX65">
        <v>3</v>
      </c>
      <c r="BY65">
        <v>1</v>
      </c>
      <c r="BZ65">
        <v>165</v>
      </c>
      <c r="CA65">
        <v>61</v>
      </c>
      <c r="CB65">
        <v>82</v>
      </c>
      <c r="CC65">
        <v>13</v>
      </c>
      <c r="CD65">
        <v>7</v>
      </c>
      <c r="CE65">
        <v>2</v>
      </c>
      <c r="CF65" t="s">
        <v>34</v>
      </c>
      <c r="CG65" t="s">
        <v>34</v>
      </c>
      <c r="CH65">
        <v>6474</v>
      </c>
      <c r="CI65">
        <v>3328</v>
      </c>
      <c r="CJ65">
        <v>1489</v>
      </c>
      <c r="CK65">
        <v>910</v>
      </c>
      <c r="CL65">
        <v>555</v>
      </c>
      <c r="CM65">
        <v>146</v>
      </c>
      <c r="CN65">
        <v>26</v>
      </c>
      <c r="CO65">
        <v>20</v>
      </c>
      <c r="CP65">
        <v>1201</v>
      </c>
      <c r="CQ65">
        <v>634</v>
      </c>
      <c r="CR65">
        <v>365</v>
      </c>
      <c r="CS65">
        <v>131</v>
      </c>
      <c r="CT65">
        <v>49</v>
      </c>
      <c r="CU65">
        <v>14</v>
      </c>
      <c r="CV65">
        <v>4</v>
      </c>
      <c r="CW65">
        <v>4</v>
      </c>
      <c r="CX65">
        <v>302</v>
      </c>
      <c r="CY65">
        <v>132</v>
      </c>
      <c r="CZ65">
        <v>53</v>
      </c>
      <c r="DA65">
        <v>45</v>
      </c>
      <c r="DB65">
        <v>55</v>
      </c>
      <c r="DC65">
        <v>12</v>
      </c>
      <c r="DD65">
        <v>4</v>
      </c>
      <c r="DE65">
        <v>1</v>
      </c>
      <c r="DF65">
        <v>13</v>
      </c>
      <c r="DG65">
        <v>2</v>
      </c>
      <c r="DH65">
        <v>8</v>
      </c>
      <c r="DI65">
        <v>1</v>
      </c>
      <c r="DJ65">
        <v>2</v>
      </c>
      <c r="DK65" t="s">
        <v>34</v>
      </c>
      <c r="DL65" t="s">
        <v>34</v>
      </c>
      <c r="DM65" t="s">
        <v>34</v>
      </c>
      <c r="DN65">
        <v>302</v>
      </c>
      <c r="DO65">
        <v>153</v>
      </c>
      <c r="DP65">
        <v>58</v>
      </c>
      <c r="DQ65">
        <v>48</v>
      </c>
      <c r="DR65">
        <v>30</v>
      </c>
      <c r="DS65">
        <v>10</v>
      </c>
      <c r="DT65">
        <v>2</v>
      </c>
      <c r="DU65">
        <v>1</v>
      </c>
      <c r="DV65">
        <v>70</v>
      </c>
      <c r="DW65">
        <v>36</v>
      </c>
      <c r="DX65">
        <v>25</v>
      </c>
      <c r="DY65">
        <v>5</v>
      </c>
      <c r="DZ65">
        <v>1</v>
      </c>
      <c r="EA65">
        <v>2</v>
      </c>
      <c r="EB65">
        <v>1</v>
      </c>
      <c r="EC65" t="s">
        <v>34</v>
      </c>
    </row>
    <row r="66" spans="1:133">
      <c r="A66">
        <v>66</v>
      </c>
      <c r="B66">
        <v>1</v>
      </c>
      <c r="C66">
        <v>13229</v>
      </c>
      <c r="D66">
        <v>2</v>
      </c>
      <c r="E66" t="s">
        <v>175</v>
      </c>
      <c r="F66">
        <v>89605</v>
      </c>
      <c r="G66">
        <v>34280</v>
      </c>
      <c r="H66">
        <v>24053</v>
      </c>
      <c r="I66">
        <v>15814</v>
      </c>
      <c r="J66">
        <v>11939</v>
      </c>
      <c r="K66">
        <v>2884</v>
      </c>
      <c r="L66">
        <v>503</v>
      </c>
      <c r="M66">
        <v>132</v>
      </c>
      <c r="N66">
        <v>30720</v>
      </c>
      <c r="O66">
        <v>9690</v>
      </c>
      <c r="P66">
        <v>13161</v>
      </c>
      <c r="Q66">
        <v>5156</v>
      </c>
      <c r="R66">
        <v>1714</v>
      </c>
      <c r="S66">
        <v>667</v>
      </c>
      <c r="T66">
        <v>245</v>
      </c>
      <c r="U66">
        <v>87</v>
      </c>
      <c r="V66">
        <v>88469</v>
      </c>
      <c r="W66">
        <v>33355</v>
      </c>
      <c r="X66">
        <v>23954</v>
      </c>
      <c r="Y66">
        <v>15761</v>
      </c>
      <c r="Z66">
        <v>11897</v>
      </c>
      <c r="AA66">
        <v>2872</v>
      </c>
      <c r="AB66">
        <v>500</v>
      </c>
      <c r="AC66">
        <v>130</v>
      </c>
      <c r="AD66">
        <v>30604</v>
      </c>
      <c r="AE66">
        <v>9644</v>
      </c>
      <c r="AF66">
        <v>13108</v>
      </c>
      <c r="AG66">
        <v>5147</v>
      </c>
      <c r="AH66">
        <v>1710</v>
      </c>
      <c r="AI66">
        <v>665</v>
      </c>
      <c r="AJ66">
        <v>244</v>
      </c>
      <c r="AK66">
        <v>86</v>
      </c>
      <c r="AL66">
        <v>87652</v>
      </c>
      <c r="AM66">
        <v>32866</v>
      </c>
      <c r="AN66">
        <v>23802</v>
      </c>
      <c r="AO66">
        <v>15681</v>
      </c>
      <c r="AP66">
        <v>11824</v>
      </c>
      <c r="AQ66">
        <v>2851</v>
      </c>
      <c r="AR66">
        <v>498</v>
      </c>
      <c r="AS66">
        <v>130</v>
      </c>
      <c r="AT66">
        <v>30421</v>
      </c>
      <c r="AU66">
        <v>9532</v>
      </c>
      <c r="AV66">
        <v>13057</v>
      </c>
      <c r="AW66">
        <v>5137</v>
      </c>
      <c r="AX66">
        <v>1704</v>
      </c>
      <c r="AY66">
        <v>662</v>
      </c>
      <c r="AZ66">
        <v>243</v>
      </c>
      <c r="BA66">
        <v>86</v>
      </c>
      <c r="BB66">
        <v>47762</v>
      </c>
      <c r="BC66">
        <v>9591</v>
      </c>
      <c r="BD66">
        <v>15284</v>
      </c>
      <c r="BE66">
        <v>10973</v>
      </c>
      <c r="BF66">
        <v>9230</v>
      </c>
      <c r="BG66">
        <v>2209</v>
      </c>
      <c r="BH66">
        <v>374</v>
      </c>
      <c r="BI66">
        <v>101</v>
      </c>
      <c r="BJ66">
        <v>21762</v>
      </c>
      <c r="BK66">
        <v>5356</v>
      </c>
      <c r="BL66">
        <v>9915</v>
      </c>
      <c r="BM66">
        <v>4191</v>
      </c>
      <c r="BN66">
        <v>1422</v>
      </c>
      <c r="BO66">
        <v>573</v>
      </c>
      <c r="BP66">
        <v>225</v>
      </c>
      <c r="BQ66">
        <v>80</v>
      </c>
      <c r="BR66">
        <v>9938</v>
      </c>
      <c r="BS66">
        <v>3568</v>
      </c>
      <c r="BT66">
        <v>3307</v>
      </c>
      <c r="BU66">
        <v>1808</v>
      </c>
      <c r="BV66">
        <v>899</v>
      </c>
      <c r="BW66">
        <v>272</v>
      </c>
      <c r="BX66">
        <v>69</v>
      </c>
      <c r="BY66">
        <v>15</v>
      </c>
      <c r="BZ66">
        <v>5020</v>
      </c>
      <c r="CA66">
        <v>2123</v>
      </c>
      <c r="CB66">
        <v>2089</v>
      </c>
      <c r="CC66">
        <v>586</v>
      </c>
      <c r="CD66">
        <v>157</v>
      </c>
      <c r="CE66">
        <v>48</v>
      </c>
      <c r="CF66">
        <v>14</v>
      </c>
      <c r="CG66">
        <v>3</v>
      </c>
      <c r="CH66">
        <v>28334</v>
      </c>
      <c r="CI66">
        <v>19138</v>
      </c>
      <c r="CJ66">
        <v>4913</v>
      </c>
      <c r="CK66">
        <v>2577</v>
      </c>
      <c r="CL66">
        <v>1364</v>
      </c>
      <c r="CM66">
        <v>287</v>
      </c>
      <c r="CN66">
        <v>43</v>
      </c>
      <c r="CO66">
        <v>12</v>
      </c>
      <c r="CP66">
        <v>3577</v>
      </c>
      <c r="CQ66">
        <v>2041</v>
      </c>
      <c r="CR66">
        <v>1020</v>
      </c>
      <c r="CS66">
        <v>347</v>
      </c>
      <c r="CT66">
        <v>121</v>
      </c>
      <c r="CU66">
        <v>41</v>
      </c>
      <c r="CV66">
        <v>4</v>
      </c>
      <c r="CW66">
        <v>3</v>
      </c>
      <c r="CX66">
        <v>1618</v>
      </c>
      <c r="CY66">
        <v>569</v>
      </c>
      <c r="CZ66">
        <v>298</v>
      </c>
      <c r="DA66">
        <v>323</v>
      </c>
      <c r="DB66">
        <v>331</v>
      </c>
      <c r="DC66">
        <v>83</v>
      </c>
      <c r="DD66">
        <v>12</v>
      </c>
      <c r="DE66">
        <v>2</v>
      </c>
      <c r="DF66">
        <v>62</v>
      </c>
      <c r="DG66">
        <v>12</v>
      </c>
      <c r="DH66">
        <v>33</v>
      </c>
      <c r="DI66">
        <v>13</v>
      </c>
      <c r="DJ66">
        <v>4</v>
      </c>
      <c r="DK66" t="s">
        <v>34</v>
      </c>
      <c r="DL66" t="s">
        <v>34</v>
      </c>
      <c r="DM66" t="s">
        <v>34</v>
      </c>
      <c r="DN66">
        <v>817</v>
      </c>
      <c r="DO66">
        <v>489</v>
      </c>
      <c r="DP66">
        <v>152</v>
      </c>
      <c r="DQ66">
        <v>80</v>
      </c>
      <c r="DR66">
        <v>73</v>
      </c>
      <c r="DS66">
        <v>21</v>
      </c>
      <c r="DT66">
        <v>2</v>
      </c>
      <c r="DU66" t="s">
        <v>34</v>
      </c>
      <c r="DV66">
        <v>183</v>
      </c>
      <c r="DW66">
        <v>112</v>
      </c>
      <c r="DX66">
        <v>51</v>
      </c>
      <c r="DY66">
        <v>10</v>
      </c>
      <c r="DZ66">
        <v>6</v>
      </c>
      <c r="EA66">
        <v>3</v>
      </c>
      <c r="EB66">
        <v>1</v>
      </c>
      <c r="EC66" t="s">
        <v>34</v>
      </c>
    </row>
    <row r="67" spans="1:133">
      <c r="A67">
        <v>67</v>
      </c>
      <c r="B67">
        <v>1</v>
      </c>
      <c r="C67">
        <v>13303</v>
      </c>
      <c r="D67">
        <v>3</v>
      </c>
      <c r="E67" t="s">
        <v>176</v>
      </c>
      <c r="F67">
        <v>13179</v>
      </c>
      <c r="G67">
        <v>3768</v>
      </c>
      <c r="H67">
        <v>3807</v>
      </c>
      <c r="I67">
        <v>2550</v>
      </c>
      <c r="J67">
        <v>2040</v>
      </c>
      <c r="K67">
        <v>726</v>
      </c>
      <c r="L67">
        <v>203</v>
      </c>
      <c r="M67">
        <v>85</v>
      </c>
      <c r="N67">
        <v>5497</v>
      </c>
      <c r="O67">
        <v>1226</v>
      </c>
      <c r="P67">
        <v>2281</v>
      </c>
      <c r="Q67">
        <v>1123</v>
      </c>
      <c r="R67">
        <v>460</v>
      </c>
      <c r="S67">
        <v>226</v>
      </c>
      <c r="T67">
        <v>121</v>
      </c>
      <c r="U67">
        <v>60</v>
      </c>
      <c r="V67">
        <v>12987</v>
      </c>
      <c r="W67">
        <v>3614</v>
      </c>
      <c r="X67">
        <v>3797</v>
      </c>
      <c r="Y67">
        <v>2538</v>
      </c>
      <c r="Z67">
        <v>2031</v>
      </c>
      <c r="AA67">
        <v>722</v>
      </c>
      <c r="AB67">
        <v>201</v>
      </c>
      <c r="AC67">
        <v>84</v>
      </c>
      <c r="AD67">
        <v>5488</v>
      </c>
      <c r="AE67">
        <v>1222</v>
      </c>
      <c r="AF67">
        <v>2279</v>
      </c>
      <c r="AG67">
        <v>1122</v>
      </c>
      <c r="AH67">
        <v>460</v>
      </c>
      <c r="AI67">
        <v>226</v>
      </c>
      <c r="AJ67">
        <v>120</v>
      </c>
      <c r="AK67">
        <v>59</v>
      </c>
      <c r="AL67">
        <v>12840</v>
      </c>
      <c r="AM67">
        <v>3543</v>
      </c>
      <c r="AN67">
        <v>3760</v>
      </c>
      <c r="AO67">
        <v>2521</v>
      </c>
      <c r="AP67">
        <v>2021</v>
      </c>
      <c r="AQ67">
        <v>712</v>
      </c>
      <c r="AR67">
        <v>200</v>
      </c>
      <c r="AS67">
        <v>83</v>
      </c>
      <c r="AT67">
        <v>5463</v>
      </c>
      <c r="AU67">
        <v>1212</v>
      </c>
      <c r="AV67">
        <v>2266</v>
      </c>
      <c r="AW67">
        <v>1122</v>
      </c>
      <c r="AX67">
        <v>460</v>
      </c>
      <c r="AY67">
        <v>225</v>
      </c>
      <c r="AZ67">
        <v>119</v>
      </c>
      <c r="BA67">
        <v>59</v>
      </c>
      <c r="BB67">
        <v>8812</v>
      </c>
      <c r="BC67">
        <v>1349</v>
      </c>
      <c r="BD67">
        <v>2873</v>
      </c>
      <c r="BE67">
        <v>2027</v>
      </c>
      <c r="BF67">
        <v>1720</v>
      </c>
      <c r="BG67">
        <v>601</v>
      </c>
      <c r="BH67">
        <v>173</v>
      </c>
      <c r="BI67">
        <v>69</v>
      </c>
      <c r="BJ67">
        <v>4458</v>
      </c>
      <c r="BK67">
        <v>710</v>
      </c>
      <c r="BL67">
        <v>1912</v>
      </c>
      <c r="BM67">
        <v>1017</v>
      </c>
      <c r="BN67">
        <v>433</v>
      </c>
      <c r="BO67">
        <v>213</v>
      </c>
      <c r="BP67">
        <v>116</v>
      </c>
      <c r="BQ67">
        <v>57</v>
      </c>
      <c r="BR67">
        <v>959</v>
      </c>
      <c r="BS67">
        <v>258</v>
      </c>
      <c r="BT67">
        <v>346</v>
      </c>
      <c r="BU67">
        <v>183</v>
      </c>
      <c r="BV67">
        <v>101</v>
      </c>
      <c r="BW67">
        <v>49</v>
      </c>
      <c r="BX67">
        <v>16</v>
      </c>
      <c r="BY67">
        <v>6</v>
      </c>
      <c r="BZ67">
        <v>474</v>
      </c>
      <c r="CA67">
        <v>191</v>
      </c>
      <c r="CB67">
        <v>209</v>
      </c>
      <c r="CC67">
        <v>55</v>
      </c>
      <c r="CD67">
        <v>13</v>
      </c>
      <c r="CE67">
        <v>4</v>
      </c>
      <c r="CF67">
        <v>1</v>
      </c>
      <c r="CG67">
        <v>1</v>
      </c>
      <c r="CH67">
        <v>2961</v>
      </c>
      <c r="CI67">
        <v>1859</v>
      </c>
      <c r="CJ67">
        <v>527</v>
      </c>
      <c r="CK67">
        <v>304</v>
      </c>
      <c r="CL67">
        <v>194</v>
      </c>
      <c r="CM67">
        <v>58</v>
      </c>
      <c r="CN67">
        <v>11</v>
      </c>
      <c r="CO67">
        <v>8</v>
      </c>
      <c r="CP67">
        <v>522</v>
      </c>
      <c r="CQ67">
        <v>308</v>
      </c>
      <c r="CR67">
        <v>140</v>
      </c>
      <c r="CS67">
        <v>50</v>
      </c>
      <c r="CT67">
        <v>14</v>
      </c>
      <c r="CU67">
        <v>7</v>
      </c>
      <c r="CV67">
        <v>2</v>
      </c>
      <c r="CW67">
        <v>1</v>
      </c>
      <c r="CX67">
        <v>108</v>
      </c>
      <c r="CY67">
        <v>77</v>
      </c>
      <c r="CZ67">
        <v>14</v>
      </c>
      <c r="DA67">
        <v>7</v>
      </c>
      <c r="DB67">
        <v>6</v>
      </c>
      <c r="DC67">
        <v>4</v>
      </c>
      <c r="DD67" t="s">
        <v>34</v>
      </c>
      <c r="DE67" t="s">
        <v>34</v>
      </c>
      <c r="DF67">
        <v>9</v>
      </c>
      <c r="DG67">
        <v>3</v>
      </c>
      <c r="DH67">
        <v>5</v>
      </c>
      <c r="DI67" t="s">
        <v>34</v>
      </c>
      <c r="DJ67" t="s">
        <v>34</v>
      </c>
      <c r="DK67">
        <v>1</v>
      </c>
      <c r="DL67" t="s">
        <v>34</v>
      </c>
      <c r="DM67" t="s">
        <v>34</v>
      </c>
      <c r="DN67">
        <v>147</v>
      </c>
      <c r="DO67">
        <v>71</v>
      </c>
      <c r="DP67">
        <v>37</v>
      </c>
      <c r="DQ67">
        <v>17</v>
      </c>
      <c r="DR67">
        <v>10</v>
      </c>
      <c r="DS67">
        <v>10</v>
      </c>
      <c r="DT67">
        <v>1</v>
      </c>
      <c r="DU67">
        <v>1</v>
      </c>
      <c r="DV67">
        <v>25</v>
      </c>
      <c r="DW67">
        <v>10</v>
      </c>
      <c r="DX67">
        <v>13</v>
      </c>
      <c r="DY67" t="s">
        <v>34</v>
      </c>
      <c r="DZ67" t="s">
        <v>34</v>
      </c>
      <c r="EA67">
        <v>1</v>
      </c>
      <c r="EB67">
        <v>1</v>
      </c>
      <c r="EC67" t="s">
        <v>34</v>
      </c>
    </row>
    <row r="68" spans="1:133">
      <c r="A68">
        <v>68</v>
      </c>
      <c r="B68">
        <v>1</v>
      </c>
      <c r="C68">
        <v>13305</v>
      </c>
      <c r="D68">
        <v>3</v>
      </c>
      <c r="E68" t="s">
        <v>177</v>
      </c>
      <c r="F68">
        <v>5765</v>
      </c>
      <c r="G68">
        <v>1104</v>
      </c>
      <c r="H68">
        <v>1936</v>
      </c>
      <c r="I68">
        <v>1258</v>
      </c>
      <c r="J68">
        <v>894</v>
      </c>
      <c r="K68">
        <v>385</v>
      </c>
      <c r="L68">
        <v>131</v>
      </c>
      <c r="M68">
        <v>57</v>
      </c>
      <c r="N68">
        <v>3001</v>
      </c>
      <c r="O68">
        <v>494</v>
      </c>
      <c r="P68">
        <v>1399</v>
      </c>
      <c r="Q68">
        <v>656</v>
      </c>
      <c r="R68">
        <v>220</v>
      </c>
      <c r="S68">
        <v>121</v>
      </c>
      <c r="T68">
        <v>70</v>
      </c>
      <c r="U68">
        <v>41</v>
      </c>
      <c r="V68">
        <v>5653</v>
      </c>
      <c r="W68">
        <v>1015</v>
      </c>
      <c r="X68">
        <v>1919</v>
      </c>
      <c r="Y68">
        <v>1257</v>
      </c>
      <c r="Z68">
        <v>891</v>
      </c>
      <c r="AA68">
        <v>384</v>
      </c>
      <c r="AB68">
        <v>130</v>
      </c>
      <c r="AC68">
        <v>57</v>
      </c>
      <c r="AD68">
        <v>2985</v>
      </c>
      <c r="AE68">
        <v>490</v>
      </c>
      <c r="AF68">
        <v>1388</v>
      </c>
      <c r="AG68">
        <v>656</v>
      </c>
      <c r="AH68">
        <v>220</v>
      </c>
      <c r="AI68">
        <v>121</v>
      </c>
      <c r="AJ68">
        <v>69</v>
      </c>
      <c r="AK68">
        <v>41</v>
      </c>
      <c r="AL68">
        <v>5624</v>
      </c>
      <c r="AM68">
        <v>1002</v>
      </c>
      <c r="AN68">
        <v>1914</v>
      </c>
      <c r="AO68">
        <v>1252</v>
      </c>
      <c r="AP68">
        <v>889</v>
      </c>
      <c r="AQ68">
        <v>382</v>
      </c>
      <c r="AR68">
        <v>129</v>
      </c>
      <c r="AS68">
        <v>56</v>
      </c>
      <c r="AT68">
        <v>2979</v>
      </c>
      <c r="AU68">
        <v>488</v>
      </c>
      <c r="AV68">
        <v>1386</v>
      </c>
      <c r="AW68">
        <v>655</v>
      </c>
      <c r="AX68">
        <v>220</v>
      </c>
      <c r="AY68">
        <v>121</v>
      </c>
      <c r="AZ68">
        <v>69</v>
      </c>
      <c r="BA68">
        <v>40</v>
      </c>
      <c r="BB68">
        <v>4820</v>
      </c>
      <c r="BC68">
        <v>710</v>
      </c>
      <c r="BD68">
        <v>1735</v>
      </c>
      <c r="BE68">
        <v>1075</v>
      </c>
      <c r="BF68">
        <v>785</v>
      </c>
      <c r="BG68">
        <v>344</v>
      </c>
      <c r="BH68">
        <v>119</v>
      </c>
      <c r="BI68">
        <v>52</v>
      </c>
      <c r="BJ68">
        <v>2863</v>
      </c>
      <c r="BK68">
        <v>440</v>
      </c>
      <c r="BL68">
        <v>1343</v>
      </c>
      <c r="BM68">
        <v>634</v>
      </c>
      <c r="BN68">
        <v>217</v>
      </c>
      <c r="BO68">
        <v>120</v>
      </c>
      <c r="BP68">
        <v>69</v>
      </c>
      <c r="BQ68">
        <v>40</v>
      </c>
      <c r="BR68">
        <v>49</v>
      </c>
      <c r="BS68">
        <v>9</v>
      </c>
      <c r="BT68">
        <v>18</v>
      </c>
      <c r="BU68">
        <v>9</v>
      </c>
      <c r="BV68">
        <v>9</v>
      </c>
      <c r="BW68">
        <v>2</v>
      </c>
      <c r="BX68">
        <v>2</v>
      </c>
      <c r="BY68" t="s">
        <v>34</v>
      </c>
      <c r="BZ68">
        <v>24</v>
      </c>
      <c r="CA68">
        <v>9</v>
      </c>
      <c r="CB68">
        <v>11</v>
      </c>
      <c r="CC68">
        <v>4</v>
      </c>
      <c r="CD68" t="s">
        <v>34</v>
      </c>
      <c r="CE68" t="s">
        <v>34</v>
      </c>
      <c r="CF68" t="s">
        <v>34</v>
      </c>
      <c r="CG68" t="s">
        <v>34</v>
      </c>
      <c r="CH68">
        <v>674</v>
      </c>
      <c r="CI68">
        <v>236</v>
      </c>
      <c r="CJ68">
        <v>150</v>
      </c>
      <c r="CK68">
        <v>156</v>
      </c>
      <c r="CL68">
        <v>91</v>
      </c>
      <c r="CM68">
        <v>32</v>
      </c>
      <c r="CN68">
        <v>5</v>
      </c>
      <c r="CO68">
        <v>4</v>
      </c>
      <c r="CP68">
        <v>91</v>
      </c>
      <c r="CQ68">
        <v>39</v>
      </c>
      <c r="CR68">
        <v>31</v>
      </c>
      <c r="CS68">
        <v>17</v>
      </c>
      <c r="CT68">
        <v>3</v>
      </c>
      <c r="CU68">
        <v>1</v>
      </c>
      <c r="CV68" t="s">
        <v>34</v>
      </c>
      <c r="CW68" t="s">
        <v>34</v>
      </c>
      <c r="CX68">
        <v>81</v>
      </c>
      <c r="CY68">
        <v>47</v>
      </c>
      <c r="CZ68">
        <v>11</v>
      </c>
      <c r="DA68">
        <v>12</v>
      </c>
      <c r="DB68">
        <v>4</v>
      </c>
      <c r="DC68">
        <v>4</v>
      </c>
      <c r="DD68">
        <v>3</v>
      </c>
      <c r="DE68" t="s">
        <v>34</v>
      </c>
      <c r="DF68">
        <v>1</v>
      </c>
      <c r="DG68" t="s">
        <v>34</v>
      </c>
      <c r="DH68">
        <v>1</v>
      </c>
      <c r="DI68" t="s">
        <v>34</v>
      </c>
      <c r="DJ68" t="s">
        <v>34</v>
      </c>
      <c r="DK68" t="s">
        <v>34</v>
      </c>
      <c r="DL68" t="s">
        <v>34</v>
      </c>
      <c r="DM68" t="s">
        <v>34</v>
      </c>
      <c r="DN68">
        <v>29</v>
      </c>
      <c r="DO68">
        <v>13</v>
      </c>
      <c r="DP68">
        <v>5</v>
      </c>
      <c r="DQ68">
        <v>5</v>
      </c>
      <c r="DR68">
        <v>2</v>
      </c>
      <c r="DS68">
        <v>2</v>
      </c>
      <c r="DT68">
        <v>1</v>
      </c>
      <c r="DU68">
        <v>1</v>
      </c>
      <c r="DV68">
        <v>6</v>
      </c>
      <c r="DW68">
        <v>2</v>
      </c>
      <c r="DX68">
        <v>2</v>
      </c>
      <c r="DY68">
        <v>1</v>
      </c>
      <c r="DZ68" t="s">
        <v>34</v>
      </c>
      <c r="EA68" t="s">
        <v>34</v>
      </c>
      <c r="EB68" t="s">
        <v>34</v>
      </c>
      <c r="EC68">
        <v>1</v>
      </c>
    </row>
    <row r="69" spans="1:133">
      <c r="A69">
        <v>69</v>
      </c>
      <c r="B69">
        <v>1</v>
      </c>
      <c r="C69">
        <v>13307</v>
      </c>
      <c r="D69">
        <v>3</v>
      </c>
      <c r="E69" t="s">
        <v>178</v>
      </c>
      <c r="F69">
        <v>836</v>
      </c>
      <c r="G69">
        <v>240</v>
      </c>
      <c r="H69">
        <v>287</v>
      </c>
      <c r="I69">
        <v>160</v>
      </c>
      <c r="J69">
        <v>79</v>
      </c>
      <c r="K69">
        <v>37</v>
      </c>
      <c r="L69">
        <v>23</v>
      </c>
      <c r="M69">
        <v>10</v>
      </c>
      <c r="N69">
        <v>593</v>
      </c>
      <c r="O69">
        <v>155</v>
      </c>
      <c r="P69">
        <v>225</v>
      </c>
      <c r="Q69">
        <v>115</v>
      </c>
      <c r="R69">
        <v>45</v>
      </c>
      <c r="S69">
        <v>26</v>
      </c>
      <c r="T69">
        <v>17</v>
      </c>
      <c r="U69">
        <v>10</v>
      </c>
      <c r="V69">
        <v>833</v>
      </c>
      <c r="W69">
        <v>240</v>
      </c>
      <c r="X69">
        <v>286</v>
      </c>
      <c r="Y69">
        <v>160</v>
      </c>
      <c r="Z69">
        <v>77</v>
      </c>
      <c r="AA69">
        <v>37</v>
      </c>
      <c r="AB69">
        <v>23</v>
      </c>
      <c r="AC69">
        <v>10</v>
      </c>
      <c r="AD69">
        <v>593</v>
      </c>
      <c r="AE69">
        <v>155</v>
      </c>
      <c r="AF69">
        <v>225</v>
      </c>
      <c r="AG69">
        <v>115</v>
      </c>
      <c r="AH69">
        <v>45</v>
      </c>
      <c r="AI69">
        <v>26</v>
      </c>
      <c r="AJ69">
        <v>17</v>
      </c>
      <c r="AK69">
        <v>10</v>
      </c>
      <c r="AL69">
        <v>828</v>
      </c>
      <c r="AM69">
        <v>236</v>
      </c>
      <c r="AN69">
        <v>285</v>
      </c>
      <c r="AO69">
        <v>160</v>
      </c>
      <c r="AP69">
        <v>77</v>
      </c>
      <c r="AQ69">
        <v>37</v>
      </c>
      <c r="AR69">
        <v>23</v>
      </c>
      <c r="AS69">
        <v>10</v>
      </c>
      <c r="AT69">
        <v>593</v>
      </c>
      <c r="AU69">
        <v>155</v>
      </c>
      <c r="AV69">
        <v>225</v>
      </c>
      <c r="AW69">
        <v>115</v>
      </c>
      <c r="AX69">
        <v>45</v>
      </c>
      <c r="AY69">
        <v>26</v>
      </c>
      <c r="AZ69">
        <v>17</v>
      </c>
      <c r="BA69">
        <v>10</v>
      </c>
      <c r="BB69">
        <v>752</v>
      </c>
      <c r="BC69">
        <v>206</v>
      </c>
      <c r="BD69">
        <v>270</v>
      </c>
      <c r="BE69">
        <v>148</v>
      </c>
      <c r="BF69">
        <v>66</v>
      </c>
      <c r="BG69">
        <v>32</v>
      </c>
      <c r="BH69">
        <v>20</v>
      </c>
      <c r="BI69">
        <v>10</v>
      </c>
      <c r="BJ69">
        <v>572</v>
      </c>
      <c r="BK69">
        <v>140</v>
      </c>
      <c r="BL69">
        <v>219</v>
      </c>
      <c r="BM69">
        <v>115</v>
      </c>
      <c r="BN69">
        <v>45</v>
      </c>
      <c r="BO69">
        <v>26</v>
      </c>
      <c r="BP69">
        <v>17</v>
      </c>
      <c r="BQ69">
        <v>10</v>
      </c>
      <c r="BR69">
        <v>59</v>
      </c>
      <c r="BS69">
        <v>20</v>
      </c>
      <c r="BT69">
        <v>11</v>
      </c>
      <c r="BU69">
        <v>9</v>
      </c>
      <c r="BV69">
        <v>11</v>
      </c>
      <c r="BW69">
        <v>5</v>
      </c>
      <c r="BX69">
        <v>3</v>
      </c>
      <c r="BY69" t="s">
        <v>34</v>
      </c>
      <c r="BZ69">
        <v>15</v>
      </c>
      <c r="CA69">
        <v>10</v>
      </c>
      <c r="CB69">
        <v>5</v>
      </c>
      <c r="CC69" t="s">
        <v>34</v>
      </c>
      <c r="CD69" t="s">
        <v>34</v>
      </c>
      <c r="CE69" t="s">
        <v>34</v>
      </c>
      <c r="CF69" t="s">
        <v>34</v>
      </c>
      <c r="CG69" t="s">
        <v>34</v>
      </c>
      <c r="CH69">
        <v>14</v>
      </c>
      <c r="CI69">
        <v>9</v>
      </c>
      <c r="CJ69">
        <v>4</v>
      </c>
      <c r="CK69">
        <v>1</v>
      </c>
      <c r="CL69" t="s">
        <v>34</v>
      </c>
      <c r="CM69" t="s">
        <v>34</v>
      </c>
      <c r="CN69" t="s">
        <v>34</v>
      </c>
      <c r="CO69" t="s">
        <v>34</v>
      </c>
      <c r="CP69">
        <v>6</v>
      </c>
      <c r="CQ69">
        <v>5</v>
      </c>
      <c r="CR69">
        <v>1</v>
      </c>
      <c r="CS69" t="s">
        <v>34</v>
      </c>
      <c r="CT69" t="s">
        <v>34</v>
      </c>
      <c r="CU69" t="s">
        <v>34</v>
      </c>
      <c r="CV69" t="s">
        <v>34</v>
      </c>
      <c r="CW69" t="s">
        <v>34</v>
      </c>
      <c r="CX69">
        <v>3</v>
      </c>
      <c r="CY69">
        <v>1</v>
      </c>
      <c r="CZ69" t="s">
        <v>34</v>
      </c>
      <c r="DA69">
        <v>2</v>
      </c>
      <c r="DB69" t="s">
        <v>34</v>
      </c>
      <c r="DC69" t="s">
        <v>34</v>
      </c>
      <c r="DD69" t="s">
        <v>34</v>
      </c>
      <c r="DE69" t="s">
        <v>34</v>
      </c>
      <c r="DF69" t="s">
        <v>34</v>
      </c>
      <c r="DG69" t="s">
        <v>34</v>
      </c>
      <c r="DH69" t="s">
        <v>34</v>
      </c>
      <c r="DI69" t="s">
        <v>34</v>
      </c>
      <c r="DJ69" t="s">
        <v>34</v>
      </c>
      <c r="DK69" t="s">
        <v>34</v>
      </c>
      <c r="DL69" t="s">
        <v>34</v>
      </c>
      <c r="DM69" t="s">
        <v>34</v>
      </c>
      <c r="DN69">
        <v>5</v>
      </c>
      <c r="DO69">
        <v>4</v>
      </c>
      <c r="DP69">
        <v>1</v>
      </c>
      <c r="DQ69" t="s">
        <v>34</v>
      </c>
      <c r="DR69" t="s">
        <v>34</v>
      </c>
      <c r="DS69" t="s">
        <v>34</v>
      </c>
      <c r="DT69" t="s">
        <v>34</v>
      </c>
      <c r="DU69" t="s">
        <v>34</v>
      </c>
      <c r="DV69" t="s">
        <v>34</v>
      </c>
      <c r="DW69" t="s">
        <v>34</v>
      </c>
      <c r="DX69" t="s">
        <v>34</v>
      </c>
      <c r="DY69" t="s">
        <v>34</v>
      </c>
      <c r="DZ69" t="s">
        <v>34</v>
      </c>
      <c r="EA69" t="s">
        <v>34</v>
      </c>
      <c r="EB69" t="s">
        <v>34</v>
      </c>
      <c r="EC69" t="s">
        <v>34</v>
      </c>
    </row>
    <row r="70" spans="1:133">
      <c r="A70">
        <v>70</v>
      </c>
      <c r="B70">
        <v>1</v>
      </c>
      <c r="C70">
        <v>13308</v>
      </c>
      <c r="D70">
        <v>3</v>
      </c>
      <c r="E70" t="s">
        <v>179</v>
      </c>
      <c r="F70">
        <v>2036</v>
      </c>
      <c r="G70">
        <v>614</v>
      </c>
      <c r="H70">
        <v>734</v>
      </c>
      <c r="I70">
        <v>348</v>
      </c>
      <c r="J70">
        <v>198</v>
      </c>
      <c r="K70">
        <v>91</v>
      </c>
      <c r="L70">
        <v>39</v>
      </c>
      <c r="M70">
        <v>12</v>
      </c>
      <c r="N70">
        <v>1409</v>
      </c>
      <c r="O70">
        <v>407</v>
      </c>
      <c r="P70">
        <v>590</v>
      </c>
      <c r="Q70">
        <v>243</v>
      </c>
      <c r="R70">
        <v>80</v>
      </c>
      <c r="S70">
        <v>46</v>
      </c>
      <c r="T70">
        <v>32</v>
      </c>
      <c r="U70">
        <v>11</v>
      </c>
      <c r="V70">
        <v>2024</v>
      </c>
      <c r="W70">
        <v>607</v>
      </c>
      <c r="X70">
        <v>732</v>
      </c>
      <c r="Y70">
        <v>346</v>
      </c>
      <c r="Z70">
        <v>197</v>
      </c>
      <c r="AA70">
        <v>91</v>
      </c>
      <c r="AB70">
        <v>39</v>
      </c>
      <c r="AC70">
        <v>12</v>
      </c>
      <c r="AD70">
        <v>1406</v>
      </c>
      <c r="AE70">
        <v>406</v>
      </c>
      <c r="AF70">
        <v>588</v>
      </c>
      <c r="AG70">
        <v>243</v>
      </c>
      <c r="AH70">
        <v>80</v>
      </c>
      <c r="AI70">
        <v>46</v>
      </c>
      <c r="AJ70">
        <v>32</v>
      </c>
      <c r="AK70">
        <v>11</v>
      </c>
      <c r="AL70">
        <v>2010</v>
      </c>
      <c r="AM70">
        <v>602</v>
      </c>
      <c r="AN70">
        <v>728</v>
      </c>
      <c r="AO70">
        <v>343</v>
      </c>
      <c r="AP70">
        <v>196</v>
      </c>
      <c r="AQ70">
        <v>90</v>
      </c>
      <c r="AR70">
        <v>39</v>
      </c>
      <c r="AS70">
        <v>12</v>
      </c>
      <c r="AT70">
        <v>1399</v>
      </c>
      <c r="AU70">
        <v>406</v>
      </c>
      <c r="AV70">
        <v>584</v>
      </c>
      <c r="AW70">
        <v>241</v>
      </c>
      <c r="AX70">
        <v>80</v>
      </c>
      <c r="AY70">
        <v>45</v>
      </c>
      <c r="AZ70">
        <v>32</v>
      </c>
      <c r="BA70">
        <v>11</v>
      </c>
      <c r="BB70">
        <v>1807</v>
      </c>
      <c r="BC70">
        <v>527</v>
      </c>
      <c r="BD70">
        <v>677</v>
      </c>
      <c r="BE70">
        <v>316</v>
      </c>
      <c r="BF70">
        <v>161</v>
      </c>
      <c r="BG70">
        <v>76</v>
      </c>
      <c r="BH70">
        <v>38</v>
      </c>
      <c r="BI70">
        <v>12</v>
      </c>
      <c r="BJ70">
        <v>1335</v>
      </c>
      <c r="BK70">
        <v>378</v>
      </c>
      <c r="BL70">
        <v>559</v>
      </c>
      <c r="BM70">
        <v>233</v>
      </c>
      <c r="BN70">
        <v>78</v>
      </c>
      <c r="BO70">
        <v>44</v>
      </c>
      <c r="BP70">
        <v>32</v>
      </c>
      <c r="BQ70">
        <v>11</v>
      </c>
      <c r="BR70">
        <v>78</v>
      </c>
      <c r="BS70">
        <v>28</v>
      </c>
      <c r="BT70">
        <v>17</v>
      </c>
      <c r="BU70">
        <v>11</v>
      </c>
      <c r="BV70">
        <v>15</v>
      </c>
      <c r="BW70">
        <v>7</v>
      </c>
      <c r="BX70" t="s">
        <v>34</v>
      </c>
      <c r="BY70" t="s">
        <v>34</v>
      </c>
      <c r="BZ70">
        <v>28</v>
      </c>
      <c r="CA70">
        <v>13</v>
      </c>
      <c r="CB70">
        <v>10</v>
      </c>
      <c r="CC70">
        <v>2</v>
      </c>
      <c r="CD70">
        <v>2</v>
      </c>
      <c r="CE70">
        <v>1</v>
      </c>
      <c r="CF70" t="s">
        <v>34</v>
      </c>
      <c r="CG70" t="s">
        <v>34</v>
      </c>
      <c r="CH70">
        <v>64</v>
      </c>
      <c r="CI70">
        <v>27</v>
      </c>
      <c r="CJ70">
        <v>17</v>
      </c>
      <c r="CK70">
        <v>11</v>
      </c>
      <c r="CL70">
        <v>6</v>
      </c>
      <c r="CM70">
        <v>2</v>
      </c>
      <c r="CN70">
        <v>1</v>
      </c>
      <c r="CO70" t="s">
        <v>34</v>
      </c>
      <c r="CP70">
        <v>29</v>
      </c>
      <c r="CQ70">
        <v>14</v>
      </c>
      <c r="CR70">
        <v>9</v>
      </c>
      <c r="CS70">
        <v>6</v>
      </c>
      <c r="CT70" t="s">
        <v>34</v>
      </c>
      <c r="CU70" t="s">
        <v>34</v>
      </c>
      <c r="CV70" t="s">
        <v>34</v>
      </c>
      <c r="CW70" t="s">
        <v>34</v>
      </c>
      <c r="CX70">
        <v>61</v>
      </c>
      <c r="CY70">
        <v>20</v>
      </c>
      <c r="CZ70">
        <v>17</v>
      </c>
      <c r="DA70">
        <v>5</v>
      </c>
      <c r="DB70">
        <v>14</v>
      </c>
      <c r="DC70">
        <v>5</v>
      </c>
      <c r="DD70" t="s">
        <v>34</v>
      </c>
      <c r="DE70" t="s">
        <v>34</v>
      </c>
      <c r="DF70">
        <v>7</v>
      </c>
      <c r="DG70">
        <v>1</v>
      </c>
      <c r="DH70">
        <v>6</v>
      </c>
      <c r="DI70" t="s">
        <v>34</v>
      </c>
      <c r="DJ70" t="s">
        <v>34</v>
      </c>
      <c r="DK70" t="s">
        <v>34</v>
      </c>
      <c r="DL70" t="s">
        <v>34</v>
      </c>
      <c r="DM70" t="s">
        <v>34</v>
      </c>
      <c r="DN70">
        <v>14</v>
      </c>
      <c r="DO70">
        <v>5</v>
      </c>
      <c r="DP70">
        <v>4</v>
      </c>
      <c r="DQ70">
        <v>3</v>
      </c>
      <c r="DR70">
        <v>1</v>
      </c>
      <c r="DS70">
        <v>1</v>
      </c>
      <c r="DT70" t="s">
        <v>34</v>
      </c>
      <c r="DU70" t="s">
        <v>34</v>
      </c>
      <c r="DV70">
        <v>7</v>
      </c>
      <c r="DW70" t="s">
        <v>34</v>
      </c>
      <c r="DX70">
        <v>4</v>
      </c>
      <c r="DY70">
        <v>2</v>
      </c>
      <c r="DZ70" t="s">
        <v>34</v>
      </c>
      <c r="EA70">
        <v>1</v>
      </c>
      <c r="EB70" t="s">
        <v>34</v>
      </c>
      <c r="EC70" t="s">
        <v>34</v>
      </c>
    </row>
    <row r="71" spans="1:133">
      <c r="A71">
        <v>71</v>
      </c>
      <c r="B71">
        <v>1</v>
      </c>
      <c r="C71">
        <v>13361</v>
      </c>
      <c r="D71">
        <v>3</v>
      </c>
      <c r="E71" t="s">
        <v>180</v>
      </c>
      <c r="F71">
        <v>3931</v>
      </c>
      <c r="G71">
        <v>1877</v>
      </c>
      <c r="H71">
        <v>1269</v>
      </c>
      <c r="I71">
        <v>409</v>
      </c>
      <c r="J71">
        <v>234</v>
      </c>
      <c r="K71">
        <v>108</v>
      </c>
      <c r="L71">
        <v>27</v>
      </c>
      <c r="M71">
        <v>7</v>
      </c>
      <c r="N71">
        <v>1954</v>
      </c>
      <c r="O71">
        <v>884</v>
      </c>
      <c r="P71">
        <v>848</v>
      </c>
      <c r="Q71">
        <v>188</v>
      </c>
      <c r="R71">
        <v>17</v>
      </c>
      <c r="S71">
        <v>11</v>
      </c>
      <c r="T71">
        <v>5</v>
      </c>
      <c r="U71">
        <v>1</v>
      </c>
      <c r="V71">
        <v>3695</v>
      </c>
      <c r="W71">
        <v>1672</v>
      </c>
      <c r="X71">
        <v>1263</v>
      </c>
      <c r="Y71">
        <v>397</v>
      </c>
      <c r="Z71">
        <v>228</v>
      </c>
      <c r="AA71">
        <v>102</v>
      </c>
      <c r="AB71">
        <v>27</v>
      </c>
      <c r="AC71">
        <v>6</v>
      </c>
      <c r="AD71">
        <v>1941</v>
      </c>
      <c r="AE71">
        <v>875</v>
      </c>
      <c r="AF71">
        <v>847</v>
      </c>
      <c r="AG71">
        <v>187</v>
      </c>
      <c r="AH71">
        <v>17</v>
      </c>
      <c r="AI71">
        <v>9</v>
      </c>
      <c r="AJ71">
        <v>5</v>
      </c>
      <c r="AK71">
        <v>1</v>
      </c>
      <c r="AL71">
        <v>3650</v>
      </c>
      <c r="AM71">
        <v>1645</v>
      </c>
      <c r="AN71">
        <v>1256</v>
      </c>
      <c r="AO71">
        <v>391</v>
      </c>
      <c r="AP71">
        <v>227</v>
      </c>
      <c r="AQ71">
        <v>99</v>
      </c>
      <c r="AR71">
        <v>26</v>
      </c>
      <c r="AS71">
        <v>6</v>
      </c>
      <c r="AT71">
        <v>1932</v>
      </c>
      <c r="AU71">
        <v>868</v>
      </c>
      <c r="AV71">
        <v>846</v>
      </c>
      <c r="AW71">
        <v>186</v>
      </c>
      <c r="AX71">
        <v>17</v>
      </c>
      <c r="AY71">
        <v>9</v>
      </c>
      <c r="AZ71">
        <v>5</v>
      </c>
      <c r="BA71">
        <v>1</v>
      </c>
      <c r="BB71">
        <v>2633</v>
      </c>
      <c r="BC71">
        <v>1056</v>
      </c>
      <c r="BD71">
        <v>1041</v>
      </c>
      <c r="BE71">
        <v>308</v>
      </c>
      <c r="BF71">
        <v>138</v>
      </c>
      <c r="BG71">
        <v>61</v>
      </c>
      <c r="BH71">
        <v>24</v>
      </c>
      <c r="BI71">
        <v>5</v>
      </c>
      <c r="BJ71">
        <v>1725</v>
      </c>
      <c r="BK71">
        <v>745</v>
      </c>
      <c r="BL71">
        <v>775</v>
      </c>
      <c r="BM71">
        <v>176</v>
      </c>
      <c r="BN71">
        <v>15</v>
      </c>
      <c r="BO71">
        <v>8</v>
      </c>
      <c r="BP71">
        <v>5</v>
      </c>
      <c r="BQ71">
        <v>1</v>
      </c>
      <c r="BR71">
        <v>210</v>
      </c>
      <c r="BS71">
        <v>96</v>
      </c>
      <c r="BT71">
        <v>63</v>
      </c>
      <c r="BU71">
        <v>20</v>
      </c>
      <c r="BV71">
        <v>22</v>
      </c>
      <c r="BW71">
        <v>7</v>
      </c>
      <c r="BX71">
        <v>2</v>
      </c>
      <c r="BY71" t="s">
        <v>34</v>
      </c>
      <c r="BZ71">
        <v>98</v>
      </c>
      <c r="CA71">
        <v>55</v>
      </c>
      <c r="CB71">
        <v>37</v>
      </c>
      <c r="CC71">
        <v>4</v>
      </c>
      <c r="CD71">
        <v>2</v>
      </c>
      <c r="CE71" t="s">
        <v>34</v>
      </c>
      <c r="CF71" t="s">
        <v>34</v>
      </c>
      <c r="CG71" t="s">
        <v>34</v>
      </c>
      <c r="CH71">
        <v>414</v>
      </c>
      <c r="CI71">
        <v>244</v>
      </c>
      <c r="CJ71">
        <v>90</v>
      </c>
      <c r="CK71">
        <v>32</v>
      </c>
      <c r="CL71">
        <v>30</v>
      </c>
      <c r="CM71">
        <v>17</v>
      </c>
      <c r="CN71" t="s">
        <v>34</v>
      </c>
      <c r="CO71">
        <v>1</v>
      </c>
      <c r="CP71">
        <v>101</v>
      </c>
      <c r="CQ71">
        <v>65</v>
      </c>
      <c r="CR71">
        <v>30</v>
      </c>
      <c r="CS71">
        <v>5</v>
      </c>
      <c r="CT71" t="s">
        <v>34</v>
      </c>
      <c r="CU71">
        <v>1</v>
      </c>
      <c r="CV71" t="s">
        <v>34</v>
      </c>
      <c r="CW71" t="s">
        <v>34</v>
      </c>
      <c r="CX71">
        <v>393</v>
      </c>
      <c r="CY71">
        <v>249</v>
      </c>
      <c r="CZ71">
        <v>62</v>
      </c>
      <c r="DA71">
        <v>31</v>
      </c>
      <c r="DB71">
        <v>37</v>
      </c>
      <c r="DC71">
        <v>14</v>
      </c>
      <c r="DD71" t="s">
        <v>34</v>
      </c>
      <c r="DE71" t="s">
        <v>34</v>
      </c>
      <c r="DF71">
        <v>8</v>
      </c>
      <c r="DG71">
        <v>3</v>
      </c>
      <c r="DH71">
        <v>4</v>
      </c>
      <c r="DI71">
        <v>1</v>
      </c>
      <c r="DJ71" t="s">
        <v>34</v>
      </c>
      <c r="DK71" t="s">
        <v>34</v>
      </c>
      <c r="DL71" t="s">
        <v>34</v>
      </c>
      <c r="DM71" t="s">
        <v>34</v>
      </c>
      <c r="DN71">
        <v>45</v>
      </c>
      <c r="DO71">
        <v>27</v>
      </c>
      <c r="DP71">
        <v>7</v>
      </c>
      <c r="DQ71">
        <v>6</v>
      </c>
      <c r="DR71">
        <v>1</v>
      </c>
      <c r="DS71">
        <v>3</v>
      </c>
      <c r="DT71">
        <v>1</v>
      </c>
      <c r="DU71" t="s">
        <v>34</v>
      </c>
      <c r="DV71">
        <v>9</v>
      </c>
      <c r="DW71">
        <v>7</v>
      </c>
      <c r="DX71">
        <v>1</v>
      </c>
      <c r="DY71">
        <v>1</v>
      </c>
      <c r="DZ71" t="s">
        <v>34</v>
      </c>
      <c r="EA71" t="s">
        <v>34</v>
      </c>
      <c r="EB71" t="s">
        <v>34</v>
      </c>
      <c r="EC71" t="s">
        <v>34</v>
      </c>
    </row>
    <row r="72" spans="1:133">
      <c r="A72">
        <v>72</v>
      </c>
      <c r="B72">
        <v>1</v>
      </c>
      <c r="C72">
        <v>13362</v>
      </c>
      <c r="D72">
        <v>3</v>
      </c>
      <c r="E72" t="s">
        <v>181</v>
      </c>
      <c r="F72">
        <v>193</v>
      </c>
      <c r="G72">
        <v>106</v>
      </c>
      <c r="H72">
        <v>54</v>
      </c>
      <c r="I72">
        <v>15</v>
      </c>
      <c r="J72">
        <v>14</v>
      </c>
      <c r="K72">
        <v>3</v>
      </c>
      <c r="L72">
        <v>1</v>
      </c>
      <c r="M72" t="s">
        <v>34</v>
      </c>
      <c r="N72">
        <v>57</v>
      </c>
      <c r="O72">
        <v>27</v>
      </c>
      <c r="P72">
        <v>26</v>
      </c>
      <c r="Q72">
        <v>4</v>
      </c>
      <c r="R72" t="s">
        <v>34</v>
      </c>
      <c r="S72" t="s">
        <v>34</v>
      </c>
      <c r="T72" t="s">
        <v>34</v>
      </c>
      <c r="U72" t="s">
        <v>34</v>
      </c>
      <c r="V72">
        <v>159</v>
      </c>
      <c r="W72">
        <v>72</v>
      </c>
      <c r="X72">
        <v>54</v>
      </c>
      <c r="Y72">
        <v>15</v>
      </c>
      <c r="Z72">
        <v>14</v>
      </c>
      <c r="AA72">
        <v>3</v>
      </c>
      <c r="AB72">
        <v>1</v>
      </c>
      <c r="AC72" t="s">
        <v>34</v>
      </c>
      <c r="AD72">
        <v>53</v>
      </c>
      <c r="AE72">
        <v>23</v>
      </c>
      <c r="AF72">
        <v>26</v>
      </c>
      <c r="AG72">
        <v>4</v>
      </c>
      <c r="AH72" t="s">
        <v>34</v>
      </c>
      <c r="AI72" t="s">
        <v>34</v>
      </c>
      <c r="AJ72" t="s">
        <v>34</v>
      </c>
      <c r="AK72" t="s">
        <v>34</v>
      </c>
      <c r="AL72">
        <v>156</v>
      </c>
      <c r="AM72">
        <v>70</v>
      </c>
      <c r="AN72">
        <v>54</v>
      </c>
      <c r="AO72">
        <v>15</v>
      </c>
      <c r="AP72">
        <v>13</v>
      </c>
      <c r="AQ72">
        <v>3</v>
      </c>
      <c r="AR72">
        <v>1</v>
      </c>
      <c r="AS72" t="s">
        <v>34</v>
      </c>
      <c r="AT72">
        <v>51</v>
      </c>
      <c r="AU72">
        <v>21</v>
      </c>
      <c r="AV72">
        <v>26</v>
      </c>
      <c r="AW72">
        <v>4</v>
      </c>
      <c r="AX72" t="s">
        <v>34</v>
      </c>
      <c r="AY72" t="s">
        <v>34</v>
      </c>
      <c r="AZ72" t="s">
        <v>34</v>
      </c>
      <c r="BA72" t="s">
        <v>34</v>
      </c>
      <c r="BB72">
        <v>84</v>
      </c>
      <c r="BC72">
        <v>39</v>
      </c>
      <c r="BD72">
        <v>35</v>
      </c>
      <c r="BE72">
        <v>6</v>
      </c>
      <c r="BF72">
        <v>3</v>
      </c>
      <c r="BG72">
        <v>1</v>
      </c>
      <c r="BH72" t="s">
        <v>34</v>
      </c>
      <c r="BI72" t="s">
        <v>34</v>
      </c>
      <c r="BJ72">
        <v>47</v>
      </c>
      <c r="BK72">
        <v>19</v>
      </c>
      <c r="BL72">
        <v>24</v>
      </c>
      <c r="BM72">
        <v>4</v>
      </c>
      <c r="BN72" t="s">
        <v>34</v>
      </c>
      <c r="BO72" t="s">
        <v>34</v>
      </c>
      <c r="BP72" t="s">
        <v>34</v>
      </c>
      <c r="BQ72" t="s">
        <v>34</v>
      </c>
      <c r="BR72">
        <v>31</v>
      </c>
      <c r="BS72">
        <v>10</v>
      </c>
      <c r="BT72">
        <v>9</v>
      </c>
      <c r="BU72">
        <v>3</v>
      </c>
      <c r="BV72">
        <v>9</v>
      </c>
      <c r="BW72" t="s">
        <v>34</v>
      </c>
      <c r="BX72" t="s">
        <v>34</v>
      </c>
      <c r="BY72" t="s">
        <v>34</v>
      </c>
      <c r="BZ72">
        <v>3</v>
      </c>
      <c r="CA72">
        <v>2</v>
      </c>
      <c r="CB72">
        <v>1</v>
      </c>
      <c r="CC72" t="s">
        <v>34</v>
      </c>
      <c r="CD72" t="s">
        <v>34</v>
      </c>
      <c r="CE72" t="s">
        <v>34</v>
      </c>
      <c r="CF72" t="s">
        <v>34</v>
      </c>
      <c r="CG72" t="s">
        <v>34</v>
      </c>
      <c r="CH72">
        <v>4</v>
      </c>
      <c r="CI72">
        <v>3</v>
      </c>
      <c r="CJ72">
        <v>1</v>
      </c>
      <c r="CK72" t="s">
        <v>34</v>
      </c>
      <c r="CL72" t="s">
        <v>34</v>
      </c>
      <c r="CM72" t="s">
        <v>34</v>
      </c>
      <c r="CN72" t="s">
        <v>34</v>
      </c>
      <c r="CO72" t="s">
        <v>34</v>
      </c>
      <c r="CP72" t="s">
        <v>34</v>
      </c>
      <c r="CQ72" t="s">
        <v>34</v>
      </c>
      <c r="CR72" t="s">
        <v>34</v>
      </c>
      <c r="CS72" t="s">
        <v>34</v>
      </c>
      <c r="CT72" t="s">
        <v>34</v>
      </c>
      <c r="CU72" t="s">
        <v>34</v>
      </c>
      <c r="CV72" t="s">
        <v>34</v>
      </c>
      <c r="CW72" t="s">
        <v>34</v>
      </c>
      <c r="CX72">
        <v>37</v>
      </c>
      <c r="CY72">
        <v>18</v>
      </c>
      <c r="CZ72">
        <v>9</v>
      </c>
      <c r="DA72">
        <v>6</v>
      </c>
      <c r="DB72">
        <v>1</v>
      </c>
      <c r="DC72">
        <v>2</v>
      </c>
      <c r="DD72">
        <v>1</v>
      </c>
      <c r="DE72" t="s">
        <v>34</v>
      </c>
      <c r="DF72">
        <v>1</v>
      </c>
      <c r="DG72" t="s">
        <v>34</v>
      </c>
      <c r="DH72">
        <v>1</v>
      </c>
      <c r="DI72" t="s">
        <v>34</v>
      </c>
      <c r="DJ72" t="s">
        <v>34</v>
      </c>
      <c r="DK72" t="s">
        <v>34</v>
      </c>
      <c r="DL72" t="s">
        <v>34</v>
      </c>
      <c r="DM72" t="s">
        <v>34</v>
      </c>
      <c r="DN72">
        <v>3</v>
      </c>
      <c r="DO72">
        <v>2</v>
      </c>
      <c r="DP72" t="s">
        <v>34</v>
      </c>
      <c r="DQ72" t="s">
        <v>34</v>
      </c>
      <c r="DR72">
        <v>1</v>
      </c>
      <c r="DS72" t="s">
        <v>34</v>
      </c>
      <c r="DT72" t="s">
        <v>34</v>
      </c>
      <c r="DU72" t="s">
        <v>34</v>
      </c>
      <c r="DV72">
        <v>2</v>
      </c>
      <c r="DW72">
        <v>2</v>
      </c>
      <c r="DX72" t="s">
        <v>34</v>
      </c>
      <c r="DY72" t="s">
        <v>34</v>
      </c>
      <c r="DZ72" t="s">
        <v>34</v>
      </c>
      <c r="EA72" t="s">
        <v>34</v>
      </c>
      <c r="EB72" t="s">
        <v>34</v>
      </c>
      <c r="EC72" t="s">
        <v>34</v>
      </c>
    </row>
    <row r="73" spans="1:133">
      <c r="A73">
        <v>73</v>
      </c>
      <c r="B73">
        <v>1</v>
      </c>
      <c r="C73">
        <v>13363</v>
      </c>
      <c r="D73">
        <v>3</v>
      </c>
      <c r="E73" t="s">
        <v>182</v>
      </c>
      <c r="F73">
        <v>1257</v>
      </c>
      <c r="G73">
        <v>445</v>
      </c>
      <c r="H73">
        <v>441</v>
      </c>
      <c r="I73">
        <v>185</v>
      </c>
      <c r="J73">
        <v>123</v>
      </c>
      <c r="K73">
        <v>49</v>
      </c>
      <c r="L73">
        <v>9</v>
      </c>
      <c r="M73">
        <v>5</v>
      </c>
      <c r="N73">
        <v>680</v>
      </c>
      <c r="O73">
        <v>211</v>
      </c>
      <c r="P73">
        <v>309</v>
      </c>
      <c r="Q73">
        <v>92</v>
      </c>
      <c r="R73">
        <v>38</v>
      </c>
      <c r="S73">
        <v>21</v>
      </c>
      <c r="T73">
        <v>5</v>
      </c>
      <c r="U73">
        <v>4</v>
      </c>
      <c r="V73">
        <v>1221</v>
      </c>
      <c r="W73">
        <v>412</v>
      </c>
      <c r="X73">
        <v>439</v>
      </c>
      <c r="Y73">
        <v>184</v>
      </c>
      <c r="Z73">
        <v>123</v>
      </c>
      <c r="AA73">
        <v>49</v>
      </c>
      <c r="AB73">
        <v>9</v>
      </c>
      <c r="AC73">
        <v>5</v>
      </c>
      <c r="AD73">
        <v>679</v>
      </c>
      <c r="AE73">
        <v>210</v>
      </c>
      <c r="AF73">
        <v>309</v>
      </c>
      <c r="AG73">
        <v>92</v>
      </c>
      <c r="AH73">
        <v>38</v>
      </c>
      <c r="AI73">
        <v>21</v>
      </c>
      <c r="AJ73">
        <v>5</v>
      </c>
      <c r="AK73">
        <v>4</v>
      </c>
      <c r="AL73">
        <v>1206</v>
      </c>
      <c r="AM73">
        <v>405</v>
      </c>
      <c r="AN73">
        <v>434</v>
      </c>
      <c r="AO73">
        <v>183</v>
      </c>
      <c r="AP73">
        <v>121</v>
      </c>
      <c r="AQ73">
        <v>49</v>
      </c>
      <c r="AR73">
        <v>9</v>
      </c>
      <c r="AS73">
        <v>5</v>
      </c>
      <c r="AT73">
        <v>676</v>
      </c>
      <c r="AU73">
        <v>209</v>
      </c>
      <c r="AV73">
        <v>307</v>
      </c>
      <c r="AW73">
        <v>92</v>
      </c>
      <c r="AX73">
        <v>38</v>
      </c>
      <c r="AY73">
        <v>21</v>
      </c>
      <c r="AZ73">
        <v>5</v>
      </c>
      <c r="BA73">
        <v>4</v>
      </c>
      <c r="BB73">
        <v>947</v>
      </c>
      <c r="BC73">
        <v>256</v>
      </c>
      <c r="BD73">
        <v>381</v>
      </c>
      <c r="BE73">
        <v>157</v>
      </c>
      <c r="BF73">
        <v>91</v>
      </c>
      <c r="BG73">
        <v>48</v>
      </c>
      <c r="BH73">
        <v>9</v>
      </c>
      <c r="BI73">
        <v>5</v>
      </c>
      <c r="BJ73">
        <v>648</v>
      </c>
      <c r="BK73">
        <v>193</v>
      </c>
      <c r="BL73">
        <v>296</v>
      </c>
      <c r="BM73">
        <v>91</v>
      </c>
      <c r="BN73">
        <v>38</v>
      </c>
      <c r="BO73">
        <v>21</v>
      </c>
      <c r="BP73">
        <v>5</v>
      </c>
      <c r="BQ73">
        <v>4</v>
      </c>
      <c r="BR73">
        <v>77</v>
      </c>
      <c r="BS73">
        <v>34</v>
      </c>
      <c r="BT73">
        <v>20</v>
      </c>
      <c r="BU73">
        <v>7</v>
      </c>
      <c r="BV73">
        <v>16</v>
      </c>
      <c r="BW73" t="s">
        <v>34</v>
      </c>
      <c r="BX73" t="s">
        <v>34</v>
      </c>
      <c r="BY73" t="s">
        <v>34</v>
      </c>
      <c r="BZ73">
        <v>25</v>
      </c>
      <c r="CA73">
        <v>15</v>
      </c>
      <c r="CB73">
        <v>10</v>
      </c>
      <c r="CC73" t="s">
        <v>34</v>
      </c>
      <c r="CD73" t="s">
        <v>34</v>
      </c>
      <c r="CE73" t="s">
        <v>34</v>
      </c>
      <c r="CF73" t="s">
        <v>34</v>
      </c>
      <c r="CG73" t="s">
        <v>34</v>
      </c>
      <c r="CH73">
        <v>27</v>
      </c>
      <c r="CI73">
        <v>12</v>
      </c>
      <c r="CJ73">
        <v>9</v>
      </c>
      <c r="CK73">
        <v>3</v>
      </c>
      <c r="CL73">
        <v>2</v>
      </c>
      <c r="CM73">
        <v>1</v>
      </c>
      <c r="CN73" t="s">
        <v>34</v>
      </c>
      <c r="CO73" t="s">
        <v>34</v>
      </c>
      <c r="CP73">
        <v>2</v>
      </c>
      <c r="CQ73">
        <v>1</v>
      </c>
      <c r="CR73">
        <v>1</v>
      </c>
      <c r="CS73" t="s">
        <v>34</v>
      </c>
      <c r="CT73" t="s">
        <v>34</v>
      </c>
      <c r="CU73" t="s">
        <v>34</v>
      </c>
      <c r="CV73" t="s">
        <v>34</v>
      </c>
      <c r="CW73" t="s">
        <v>34</v>
      </c>
      <c r="CX73">
        <v>155</v>
      </c>
      <c r="CY73">
        <v>103</v>
      </c>
      <c r="CZ73">
        <v>24</v>
      </c>
      <c r="DA73">
        <v>16</v>
      </c>
      <c r="DB73">
        <v>12</v>
      </c>
      <c r="DC73" t="s">
        <v>34</v>
      </c>
      <c r="DD73" t="s">
        <v>34</v>
      </c>
      <c r="DE73" t="s">
        <v>34</v>
      </c>
      <c r="DF73">
        <v>1</v>
      </c>
      <c r="DG73" t="s">
        <v>34</v>
      </c>
      <c r="DH73" t="s">
        <v>34</v>
      </c>
      <c r="DI73">
        <v>1</v>
      </c>
      <c r="DJ73" t="s">
        <v>34</v>
      </c>
      <c r="DK73" t="s">
        <v>34</v>
      </c>
      <c r="DL73" t="s">
        <v>34</v>
      </c>
      <c r="DM73" t="s">
        <v>34</v>
      </c>
      <c r="DN73">
        <v>15</v>
      </c>
      <c r="DO73">
        <v>7</v>
      </c>
      <c r="DP73">
        <v>5</v>
      </c>
      <c r="DQ73">
        <v>1</v>
      </c>
      <c r="DR73">
        <v>2</v>
      </c>
      <c r="DS73" t="s">
        <v>34</v>
      </c>
      <c r="DT73" t="s">
        <v>34</v>
      </c>
      <c r="DU73" t="s">
        <v>34</v>
      </c>
      <c r="DV73">
        <v>3</v>
      </c>
      <c r="DW73">
        <v>1</v>
      </c>
      <c r="DX73">
        <v>2</v>
      </c>
      <c r="DY73" t="s">
        <v>34</v>
      </c>
      <c r="DZ73" t="s">
        <v>34</v>
      </c>
      <c r="EA73" t="s">
        <v>34</v>
      </c>
      <c r="EB73" t="s">
        <v>34</v>
      </c>
      <c r="EC73" t="s">
        <v>34</v>
      </c>
    </row>
    <row r="74" spans="1:133">
      <c r="A74">
        <v>74</v>
      </c>
      <c r="B74">
        <v>1</v>
      </c>
      <c r="C74">
        <v>13364</v>
      </c>
      <c r="D74">
        <v>3</v>
      </c>
      <c r="E74" t="s">
        <v>183</v>
      </c>
      <c r="F74">
        <v>790</v>
      </c>
      <c r="G74">
        <v>257</v>
      </c>
      <c r="H74">
        <v>256</v>
      </c>
      <c r="I74">
        <v>123</v>
      </c>
      <c r="J74">
        <v>90</v>
      </c>
      <c r="K74">
        <v>44</v>
      </c>
      <c r="L74">
        <v>16</v>
      </c>
      <c r="M74">
        <v>4</v>
      </c>
      <c r="N74">
        <v>339</v>
      </c>
      <c r="O74">
        <v>82</v>
      </c>
      <c r="P74">
        <v>147</v>
      </c>
      <c r="Q74">
        <v>60</v>
      </c>
      <c r="R74">
        <v>25</v>
      </c>
      <c r="S74">
        <v>18</v>
      </c>
      <c r="T74">
        <v>5</v>
      </c>
      <c r="U74">
        <v>2</v>
      </c>
      <c r="V74">
        <v>765</v>
      </c>
      <c r="W74">
        <v>235</v>
      </c>
      <c r="X74">
        <v>254</v>
      </c>
      <c r="Y74">
        <v>123</v>
      </c>
      <c r="Z74">
        <v>89</v>
      </c>
      <c r="AA74">
        <v>44</v>
      </c>
      <c r="AB74">
        <v>16</v>
      </c>
      <c r="AC74">
        <v>4</v>
      </c>
      <c r="AD74">
        <v>336</v>
      </c>
      <c r="AE74">
        <v>80</v>
      </c>
      <c r="AF74">
        <v>146</v>
      </c>
      <c r="AG74">
        <v>60</v>
      </c>
      <c r="AH74">
        <v>25</v>
      </c>
      <c r="AI74">
        <v>18</v>
      </c>
      <c r="AJ74">
        <v>5</v>
      </c>
      <c r="AK74">
        <v>2</v>
      </c>
      <c r="AL74">
        <v>758</v>
      </c>
      <c r="AM74">
        <v>232</v>
      </c>
      <c r="AN74">
        <v>252</v>
      </c>
      <c r="AO74">
        <v>122</v>
      </c>
      <c r="AP74">
        <v>88</v>
      </c>
      <c r="AQ74">
        <v>44</v>
      </c>
      <c r="AR74">
        <v>16</v>
      </c>
      <c r="AS74">
        <v>4</v>
      </c>
      <c r="AT74">
        <v>336</v>
      </c>
      <c r="AU74">
        <v>80</v>
      </c>
      <c r="AV74">
        <v>146</v>
      </c>
      <c r="AW74">
        <v>60</v>
      </c>
      <c r="AX74">
        <v>25</v>
      </c>
      <c r="AY74">
        <v>18</v>
      </c>
      <c r="AZ74">
        <v>5</v>
      </c>
      <c r="BA74">
        <v>2</v>
      </c>
      <c r="BB74">
        <v>577</v>
      </c>
      <c r="BC74">
        <v>130</v>
      </c>
      <c r="BD74">
        <v>224</v>
      </c>
      <c r="BE74">
        <v>102</v>
      </c>
      <c r="BF74">
        <v>66</v>
      </c>
      <c r="BG74">
        <v>39</v>
      </c>
      <c r="BH74">
        <v>12</v>
      </c>
      <c r="BI74">
        <v>4</v>
      </c>
      <c r="BJ74">
        <v>322</v>
      </c>
      <c r="BK74">
        <v>70</v>
      </c>
      <c r="BL74">
        <v>143</v>
      </c>
      <c r="BM74">
        <v>59</v>
      </c>
      <c r="BN74">
        <v>25</v>
      </c>
      <c r="BO74">
        <v>18</v>
      </c>
      <c r="BP74">
        <v>5</v>
      </c>
      <c r="BQ74">
        <v>2</v>
      </c>
      <c r="BR74">
        <v>49</v>
      </c>
      <c r="BS74">
        <v>19</v>
      </c>
      <c r="BT74">
        <v>13</v>
      </c>
      <c r="BU74">
        <v>7</v>
      </c>
      <c r="BV74">
        <v>6</v>
      </c>
      <c r="BW74">
        <v>1</v>
      </c>
      <c r="BX74">
        <v>3</v>
      </c>
      <c r="BY74" t="s">
        <v>34</v>
      </c>
      <c r="BZ74">
        <v>8</v>
      </c>
      <c r="CA74">
        <v>5</v>
      </c>
      <c r="CB74">
        <v>3</v>
      </c>
      <c r="CC74" t="s">
        <v>34</v>
      </c>
      <c r="CD74" t="s">
        <v>34</v>
      </c>
      <c r="CE74" t="s">
        <v>34</v>
      </c>
      <c r="CF74" t="s">
        <v>34</v>
      </c>
      <c r="CG74" t="s">
        <v>34</v>
      </c>
      <c r="CH74">
        <v>48</v>
      </c>
      <c r="CI74">
        <v>24</v>
      </c>
      <c r="CJ74">
        <v>8</v>
      </c>
      <c r="CK74">
        <v>8</v>
      </c>
      <c r="CL74">
        <v>7</v>
      </c>
      <c r="CM74">
        <v>1</v>
      </c>
      <c r="CN74" t="s">
        <v>34</v>
      </c>
      <c r="CO74" t="s">
        <v>34</v>
      </c>
      <c r="CP74">
        <v>5</v>
      </c>
      <c r="CQ74">
        <v>5</v>
      </c>
      <c r="CR74" t="s">
        <v>34</v>
      </c>
      <c r="CS74" t="s">
        <v>34</v>
      </c>
      <c r="CT74" t="s">
        <v>34</v>
      </c>
      <c r="CU74" t="s">
        <v>34</v>
      </c>
      <c r="CV74" t="s">
        <v>34</v>
      </c>
      <c r="CW74" t="s">
        <v>34</v>
      </c>
      <c r="CX74">
        <v>84</v>
      </c>
      <c r="CY74">
        <v>59</v>
      </c>
      <c r="CZ74">
        <v>7</v>
      </c>
      <c r="DA74">
        <v>5</v>
      </c>
      <c r="DB74">
        <v>9</v>
      </c>
      <c r="DC74">
        <v>3</v>
      </c>
      <c r="DD74">
        <v>1</v>
      </c>
      <c r="DE74" t="s">
        <v>34</v>
      </c>
      <c r="DF74">
        <v>1</v>
      </c>
      <c r="DG74" t="s">
        <v>34</v>
      </c>
      <c r="DH74" t="s">
        <v>34</v>
      </c>
      <c r="DI74">
        <v>1</v>
      </c>
      <c r="DJ74" t="s">
        <v>34</v>
      </c>
      <c r="DK74" t="s">
        <v>34</v>
      </c>
      <c r="DL74" t="s">
        <v>34</v>
      </c>
      <c r="DM74" t="s">
        <v>34</v>
      </c>
      <c r="DN74">
        <v>7</v>
      </c>
      <c r="DO74">
        <v>3</v>
      </c>
      <c r="DP74">
        <v>2</v>
      </c>
      <c r="DQ74">
        <v>1</v>
      </c>
      <c r="DR74">
        <v>1</v>
      </c>
      <c r="DS74" t="s">
        <v>34</v>
      </c>
      <c r="DT74" t="s">
        <v>34</v>
      </c>
      <c r="DU74" t="s">
        <v>34</v>
      </c>
      <c r="DV74" t="s">
        <v>34</v>
      </c>
      <c r="DW74" t="s">
        <v>34</v>
      </c>
      <c r="DX74" t="s">
        <v>34</v>
      </c>
      <c r="DY74" t="s">
        <v>34</v>
      </c>
      <c r="DZ74" t="s">
        <v>34</v>
      </c>
      <c r="EA74" t="s">
        <v>34</v>
      </c>
      <c r="EB74" t="s">
        <v>34</v>
      </c>
      <c r="EC74" t="s">
        <v>34</v>
      </c>
    </row>
    <row r="75" spans="1:133">
      <c r="A75">
        <v>75</v>
      </c>
      <c r="B75">
        <v>1</v>
      </c>
      <c r="C75">
        <v>13381</v>
      </c>
      <c r="D75">
        <v>3</v>
      </c>
      <c r="E75" t="s">
        <v>184</v>
      </c>
      <c r="F75">
        <v>1482</v>
      </c>
      <c r="G75">
        <v>859</v>
      </c>
      <c r="H75">
        <v>417</v>
      </c>
      <c r="I75">
        <v>113</v>
      </c>
      <c r="J75">
        <v>69</v>
      </c>
      <c r="K75">
        <v>21</v>
      </c>
      <c r="L75">
        <v>2</v>
      </c>
      <c r="M75">
        <v>1</v>
      </c>
      <c r="N75">
        <v>691</v>
      </c>
      <c r="O75">
        <v>350</v>
      </c>
      <c r="P75">
        <v>285</v>
      </c>
      <c r="Q75">
        <v>46</v>
      </c>
      <c r="R75">
        <v>9</v>
      </c>
      <c r="S75">
        <v>1</v>
      </c>
      <c r="T75" t="s">
        <v>34</v>
      </c>
      <c r="U75" t="s">
        <v>34</v>
      </c>
      <c r="V75">
        <v>1398</v>
      </c>
      <c r="W75">
        <v>780</v>
      </c>
      <c r="X75">
        <v>413</v>
      </c>
      <c r="Y75">
        <v>112</v>
      </c>
      <c r="Z75">
        <v>69</v>
      </c>
      <c r="AA75">
        <v>21</v>
      </c>
      <c r="AB75">
        <v>2</v>
      </c>
      <c r="AC75">
        <v>1</v>
      </c>
      <c r="AD75">
        <v>683</v>
      </c>
      <c r="AE75">
        <v>344</v>
      </c>
      <c r="AF75">
        <v>283</v>
      </c>
      <c r="AG75">
        <v>46</v>
      </c>
      <c r="AH75">
        <v>9</v>
      </c>
      <c r="AI75">
        <v>1</v>
      </c>
      <c r="AJ75" t="s">
        <v>34</v>
      </c>
      <c r="AK75" t="s">
        <v>34</v>
      </c>
      <c r="AL75">
        <v>1376</v>
      </c>
      <c r="AM75">
        <v>760</v>
      </c>
      <c r="AN75">
        <v>411</v>
      </c>
      <c r="AO75">
        <v>112</v>
      </c>
      <c r="AP75">
        <v>69</v>
      </c>
      <c r="AQ75">
        <v>21</v>
      </c>
      <c r="AR75">
        <v>2</v>
      </c>
      <c r="AS75">
        <v>1</v>
      </c>
      <c r="AT75">
        <v>676</v>
      </c>
      <c r="AU75">
        <v>338</v>
      </c>
      <c r="AV75">
        <v>282</v>
      </c>
      <c r="AW75">
        <v>46</v>
      </c>
      <c r="AX75">
        <v>9</v>
      </c>
      <c r="AY75">
        <v>1</v>
      </c>
      <c r="AZ75" t="s">
        <v>34</v>
      </c>
      <c r="BA75" t="s">
        <v>34</v>
      </c>
      <c r="BB75">
        <v>827</v>
      </c>
      <c r="BC75">
        <v>390</v>
      </c>
      <c r="BD75">
        <v>320</v>
      </c>
      <c r="BE75">
        <v>77</v>
      </c>
      <c r="BF75">
        <v>30</v>
      </c>
      <c r="BG75">
        <v>8</v>
      </c>
      <c r="BH75">
        <v>1</v>
      </c>
      <c r="BI75">
        <v>1</v>
      </c>
      <c r="BJ75">
        <v>575</v>
      </c>
      <c r="BK75">
        <v>273</v>
      </c>
      <c r="BL75">
        <v>249</v>
      </c>
      <c r="BM75">
        <v>45</v>
      </c>
      <c r="BN75">
        <v>7</v>
      </c>
      <c r="BO75">
        <v>1</v>
      </c>
      <c r="BP75" t="s">
        <v>34</v>
      </c>
      <c r="BQ75" t="s">
        <v>34</v>
      </c>
      <c r="BR75">
        <v>190</v>
      </c>
      <c r="BS75">
        <v>107</v>
      </c>
      <c r="BT75">
        <v>49</v>
      </c>
      <c r="BU75">
        <v>15</v>
      </c>
      <c r="BV75">
        <v>13</v>
      </c>
      <c r="BW75">
        <v>5</v>
      </c>
      <c r="BX75">
        <v>1</v>
      </c>
      <c r="BY75" t="s">
        <v>34</v>
      </c>
      <c r="BZ75">
        <v>71</v>
      </c>
      <c r="CA75">
        <v>48</v>
      </c>
      <c r="CB75">
        <v>23</v>
      </c>
      <c r="CC75" t="s">
        <v>34</v>
      </c>
      <c r="CD75" t="s">
        <v>34</v>
      </c>
      <c r="CE75" t="s">
        <v>34</v>
      </c>
      <c r="CF75" t="s">
        <v>34</v>
      </c>
      <c r="CG75" t="s">
        <v>34</v>
      </c>
      <c r="CH75">
        <v>108</v>
      </c>
      <c r="CI75">
        <v>66</v>
      </c>
      <c r="CJ75">
        <v>21</v>
      </c>
      <c r="CK75">
        <v>10</v>
      </c>
      <c r="CL75">
        <v>7</v>
      </c>
      <c r="CM75">
        <v>4</v>
      </c>
      <c r="CN75" t="s">
        <v>34</v>
      </c>
      <c r="CO75" t="s">
        <v>34</v>
      </c>
      <c r="CP75">
        <v>26</v>
      </c>
      <c r="CQ75">
        <v>16</v>
      </c>
      <c r="CR75">
        <v>8</v>
      </c>
      <c r="CS75">
        <v>1</v>
      </c>
      <c r="CT75">
        <v>1</v>
      </c>
      <c r="CU75" t="s">
        <v>34</v>
      </c>
      <c r="CV75" t="s">
        <v>34</v>
      </c>
      <c r="CW75" t="s">
        <v>34</v>
      </c>
      <c r="CX75">
        <v>251</v>
      </c>
      <c r="CY75">
        <v>197</v>
      </c>
      <c r="CZ75">
        <v>21</v>
      </c>
      <c r="DA75">
        <v>10</v>
      </c>
      <c r="DB75">
        <v>19</v>
      </c>
      <c r="DC75">
        <v>4</v>
      </c>
      <c r="DD75" t="s">
        <v>34</v>
      </c>
      <c r="DE75" t="s">
        <v>34</v>
      </c>
      <c r="DF75">
        <v>4</v>
      </c>
      <c r="DG75">
        <v>1</v>
      </c>
      <c r="DH75">
        <v>2</v>
      </c>
      <c r="DI75" t="s">
        <v>34</v>
      </c>
      <c r="DJ75">
        <v>1</v>
      </c>
      <c r="DK75" t="s">
        <v>34</v>
      </c>
      <c r="DL75" t="s">
        <v>34</v>
      </c>
      <c r="DM75" t="s">
        <v>34</v>
      </c>
      <c r="DN75">
        <v>22</v>
      </c>
      <c r="DO75">
        <v>20</v>
      </c>
      <c r="DP75">
        <v>2</v>
      </c>
      <c r="DQ75" t="s">
        <v>34</v>
      </c>
      <c r="DR75" t="s">
        <v>34</v>
      </c>
      <c r="DS75" t="s">
        <v>34</v>
      </c>
      <c r="DT75" t="s">
        <v>34</v>
      </c>
      <c r="DU75" t="s">
        <v>34</v>
      </c>
      <c r="DV75">
        <v>7</v>
      </c>
      <c r="DW75">
        <v>6</v>
      </c>
      <c r="DX75">
        <v>1</v>
      </c>
      <c r="DY75" t="s">
        <v>34</v>
      </c>
      <c r="DZ75" t="s">
        <v>34</v>
      </c>
      <c r="EA75" t="s">
        <v>34</v>
      </c>
      <c r="EB75" t="s">
        <v>34</v>
      </c>
      <c r="EC75" t="s">
        <v>34</v>
      </c>
    </row>
    <row r="76" spans="1:133">
      <c r="A76">
        <v>76</v>
      </c>
      <c r="B76">
        <v>1</v>
      </c>
      <c r="C76">
        <v>13382</v>
      </c>
      <c r="D76">
        <v>3</v>
      </c>
      <c r="E76" t="s">
        <v>185</v>
      </c>
      <c r="F76">
        <v>194</v>
      </c>
      <c r="G76">
        <v>121</v>
      </c>
      <c r="H76">
        <v>34</v>
      </c>
      <c r="I76">
        <v>16</v>
      </c>
      <c r="J76">
        <v>19</v>
      </c>
      <c r="K76">
        <v>2</v>
      </c>
      <c r="L76">
        <v>2</v>
      </c>
      <c r="M76" t="s">
        <v>34</v>
      </c>
      <c r="N76">
        <v>45</v>
      </c>
      <c r="O76">
        <v>24</v>
      </c>
      <c r="P76">
        <v>14</v>
      </c>
      <c r="Q76">
        <v>6</v>
      </c>
      <c r="R76">
        <v>1</v>
      </c>
      <c r="S76" t="s">
        <v>34</v>
      </c>
      <c r="T76" t="s">
        <v>34</v>
      </c>
      <c r="U76" t="s">
        <v>34</v>
      </c>
      <c r="V76">
        <v>158</v>
      </c>
      <c r="W76">
        <v>86</v>
      </c>
      <c r="X76">
        <v>34</v>
      </c>
      <c r="Y76">
        <v>16</v>
      </c>
      <c r="Z76">
        <v>18</v>
      </c>
      <c r="AA76">
        <v>2</v>
      </c>
      <c r="AB76">
        <v>2</v>
      </c>
      <c r="AC76" t="s">
        <v>34</v>
      </c>
      <c r="AD76">
        <v>40</v>
      </c>
      <c r="AE76">
        <v>19</v>
      </c>
      <c r="AF76">
        <v>14</v>
      </c>
      <c r="AG76">
        <v>6</v>
      </c>
      <c r="AH76">
        <v>1</v>
      </c>
      <c r="AI76" t="s">
        <v>34</v>
      </c>
      <c r="AJ76" t="s">
        <v>34</v>
      </c>
      <c r="AK76" t="s">
        <v>34</v>
      </c>
      <c r="AL76">
        <v>149</v>
      </c>
      <c r="AM76">
        <v>78</v>
      </c>
      <c r="AN76">
        <v>33</v>
      </c>
      <c r="AO76">
        <v>16</v>
      </c>
      <c r="AP76">
        <v>18</v>
      </c>
      <c r="AQ76">
        <v>2</v>
      </c>
      <c r="AR76">
        <v>2</v>
      </c>
      <c r="AS76" t="s">
        <v>34</v>
      </c>
      <c r="AT76">
        <v>40</v>
      </c>
      <c r="AU76">
        <v>19</v>
      </c>
      <c r="AV76">
        <v>14</v>
      </c>
      <c r="AW76">
        <v>6</v>
      </c>
      <c r="AX76">
        <v>1</v>
      </c>
      <c r="AY76" t="s">
        <v>34</v>
      </c>
      <c r="AZ76" t="s">
        <v>34</v>
      </c>
      <c r="BA76" t="s">
        <v>34</v>
      </c>
      <c r="BB76">
        <v>74</v>
      </c>
      <c r="BC76">
        <v>37</v>
      </c>
      <c r="BD76">
        <v>20</v>
      </c>
      <c r="BE76">
        <v>9</v>
      </c>
      <c r="BF76">
        <v>7</v>
      </c>
      <c r="BG76">
        <v>1</v>
      </c>
      <c r="BH76" t="s">
        <v>34</v>
      </c>
      <c r="BI76" t="s">
        <v>34</v>
      </c>
      <c r="BJ76">
        <v>34</v>
      </c>
      <c r="BK76">
        <v>15</v>
      </c>
      <c r="BL76">
        <v>12</v>
      </c>
      <c r="BM76">
        <v>6</v>
      </c>
      <c r="BN76">
        <v>1</v>
      </c>
      <c r="BO76" t="s">
        <v>34</v>
      </c>
      <c r="BP76" t="s">
        <v>34</v>
      </c>
      <c r="BQ76" t="s">
        <v>34</v>
      </c>
      <c r="BR76">
        <v>48</v>
      </c>
      <c r="BS76">
        <v>20</v>
      </c>
      <c r="BT76">
        <v>11</v>
      </c>
      <c r="BU76">
        <v>5</v>
      </c>
      <c r="BV76">
        <v>10</v>
      </c>
      <c r="BW76">
        <v>1</v>
      </c>
      <c r="BX76">
        <v>1</v>
      </c>
      <c r="BY76" t="s">
        <v>34</v>
      </c>
      <c r="BZ76">
        <v>4</v>
      </c>
      <c r="CA76">
        <v>3</v>
      </c>
      <c r="CB76">
        <v>1</v>
      </c>
      <c r="CC76" t="s">
        <v>34</v>
      </c>
      <c r="CD76" t="s">
        <v>34</v>
      </c>
      <c r="CE76" t="s">
        <v>34</v>
      </c>
      <c r="CF76" t="s">
        <v>34</v>
      </c>
      <c r="CG76" t="s">
        <v>34</v>
      </c>
      <c r="CH76">
        <v>7</v>
      </c>
      <c r="CI76">
        <v>6</v>
      </c>
      <c r="CJ76">
        <v>1</v>
      </c>
      <c r="CK76" t="s">
        <v>34</v>
      </c>
      <c r="CL76" t="s">
        <v>34</v>
      </c>
      <c r="CM76" t="s">
        <v>34</v>
      </c>
      <c r="CN76" t="s">
        <v>34</v>
      </c>
      <c r="CO76" t="s">
        <v>34</v>
      </c>
      <c r="CP76">
        <v>2</v>
      </c>
      <c r="CQ76">
        <v>1</v>
      </c>
      <c r="CR76">
        <v>1</v>
      </c>
      <c r="CS76" t="s">
        <v>34</v>
      </c>
      <c r="CT76" t="s">
        <v>34</v>
      </c>
      <c r="CU76" t="s">
        <v>34</v>
      </c>
      <c r="CV76" t="s">
        <v>34</v>
      </c>
      <c r="CW76" t="s">
        <v>34</v>
      </c>
      <c r="CX76">
        <v>20</v>
      </c>
      <c r="CY76">
        <v>15</v>
      </c>
      <c r="CZ76">
        <v>1</v>
      </c>
      <c r="DA76">
        <v>2</v>
      </c>
      <c r="DB76">
        <v>1</v>
      </c>
      <c r="DC76" t="s">
        <v>34</v>
      </c>
      <c r="DD76">
        <v>1</v>
      </c>
      <c r="DE76" t="s">
        <v>34</v>
      </c>
      <c r="DF76" t="s">
        <v>34</v>
      </c>
      <c r="DG76" t="s">
        <v>34</v>
      </c>
      <c r="DH76" t="s">
        <v>34</v>
      </c>
      <c r="DI76" t="s">
        <v>34</v>
      </c>
      <c r="DJ76" t="s">
        <v>34</v>
      </c>
      <c r="DK76" t="s">
        <v>34</v>
      </c>
      <c r="DL76" t="s">
        <v>34</v>
      </c>
      <c r="DM76" t="s">
        <v>34</v>
      </c>
      <c r="DN76">
        <v>9</v>
      </c>
      <c r="DO76">
        <v>8</v>
      </c>
      <c r="DP76">
        <v>1</v>
      </c>
      <c r="DQ76" t="s">
        <v>34</v>
      </c>
      <c r="DR76" t="s">
        <v>34</v>
      </c>
      <c r="DS76" t="s">
        <v>34</v>
      </c>
      <c r="DT76" t="s">
        <v>34</v>
      </c>
      <c r="DU76" t="s">
        <v>34</v>
      </c>
      <c r="DV76" t="s">
        <v>34</v>
      </c>
      <c r="DW76" t="s">
        <v>34</v>
      </c>
      <c r="DX76" t="s">
        <v>34</v>
      </c>
      <c r="DY76" t="s">
        <v>34</v>
      </c>
      <c r="DZ76" t="s">
        <v>34</v>
      </c>
      <c r="EA76" t="s">
        <v>34</v>
      </c>
      <c r="EB76" t="s">
        <v>34</v>
      </c>
      <c r="EC76" t="s">
        <v>34</v>
      </c>
    </row>
    <row r="77" spans="1:133">
      <c r="A77">
        <v>77</v>
      </c>
      <c r="B77">
        <v>1</v>
      </c>
      <c r="C77">
        <v>13401</v>
      </c>
      <c r="D77">
        <v>3</v>
      </c>
      <c r="E77" t="s">
        <v>186</v>
      </c>
      <c r="F77">
        <v>3907</v>
      </c>
      <c r="G77">
        <v>1751</v>
      </c>
      <c r="H77">
        <v>1320</v>
      </c>
      <c r="I77">
        <v>437</v>
      </c>
      <c r="J77">
        <v>271</v>
      </c>
      <c r="K77">
        <v>94</v>
      </c>
      <c r="L77">
        <v>24</v>
      </c>
      <c r="M77">
        <v>10</v>
      </c>
      <c r="N77">
        <v>1955</v>
      </c>
      <c r="O77">
        <v>822</v>
      </c>
      <c r="P77">
        <v>855</v>
      </c>
      <c r="Q77">
        <v>207</v>
      </c>
      <c r="R77">
        <v>50</v>
      </c>
      <c r="S77">
        <v>14</v>
      </c>
      <c r="T77">
        <v>6</v>
      </c>
      <c r="U77">
        <v>1</v>
      </c>
      <c r="V77">
        <v>3806</v>
      </c>
      <c r="W77">
        <v>1663</v>
      </c>
      <c r="X77">
        <v>1312</v>
      </c>
      <c r="Y77">
        <v>436</v>
      </c>
      <c r="Z77">
        <v>267</v>
      </c>
      <c r="AA77">
        <v>94</v>
      </c>
      <c r="AB77">
        <v>24</v>
      </c>
      <c r="AC77">
        <v>10</v>
      </c>
      <c r="AD77">
        <v>1942</v>
      </c>
      <c r="AE77">
        <v>815</v>
      </c>
      <c r="AF77">
        <v>850</v>
      </c>
      <c r="AG77">
        <v>206</v>
      </c>
      <c r="AH77">
        <v>50</v>
      </c>
      <c r="AI77">
        <v>14</v>
      </c>
      <c r="AJ77">
        <v>6</v>
      </c>
      <c r="AK77">
        <v>1</v>
      </c>
      <c r="AL77">
        <v>3764</v>
      </c>
      <c r="AM77">
        <v>1640</v>
      </c>
      <c r="AN77">
        <v>1303</v>
      </c>
      <c r="AO77">
        <v>431</v>
      </c>
      <c r="AP77">
        <v>263</v>
      </c>
      <c r="AQ77">
        <v>93</v>
      </c>
      <c r="AR77">
        <v>24</v>
      </c>
      <c r="AS77">
        <v>10</v>
      </c>
      <c r="AT77">
        <v>1930</v>
      </c>
      <c r="AU77">
        <v>805</v>
      </c>
      <c r="AV77">
        <v>848</v>
      </c>
      <c r="AW77">
        <v>206</v>
      </c>
      <c r="AX77">
        <v>50</v>
      </c>
      <c r="AY77">
        <v>14</v>
      </c>
      <c r="AZ77">
        <v>6</v>
      </c>
      <c r="BA77">
        <v>1</v>
      </c>
      <c r="BB77">
        <v>2474</v>
      </c>
      <c r="BC77">
        <v>919</v>
      </c>
      <c r="BD77">
        <v>1026</v>
      </c>
      <c r="BE77">
        <v>302</v>
      </c>
      <c r="BF77">
        <v>152</v>
      </c>
      <c r="BG77">
        <v>54</v>
      </c>
      <c r="BH77">
        <v>13</v>
      </c>
      <c r="BI77">
        <v>8</v>
      </c>
      <c r="BJ77">
        <v>1625</v>
      </c>
      <c r="BK77">
        <v>607</v>
      </c>
      <c r="BL77">
        <v>755</v>
      </c>
      <c r="BM77">
        <v>196</v>
      </c>
      <c r="BN77">
        <v>47</v>
      </c>
      <c r="BO77">
        <v>14</v>
      </c>
      <c r="BP77">
        <v>5</v>
      </c>
      <c r="BQ77">
        <v>1</v>
      </c>
      <c r="BR77">
        <v>359</v>
      </c>
      <c r="BS77">
        <v>174</v>
      </c>
      <c r="BT77">
        <v>92</v>
      </c>
      <c r="BU77">
        <v>45</v>
      </c>
      <c r="BV77">
        <v>34</v>
      </c>
      <c r="BW77">
        <v>10</v>
      </c>
      <c r="BX77">
        <v>3</v>
      </c>
      <c r="BY77">
        <v>1</v>
      </c>
      <c r="BZ77">
        <v>163</v>
      </c>
      <c r="CA77">
        <v>110</v>
      </c>
      <c r="CB77">
        <v>48</v>
      </c>
      <c r="CC77">
        <v>4</v>
      </c>
      <c r="CD77">
        <v>1</v>
      </c>
      <c r="CE77" t="s">
        <v>34</v>
      </c>
      <c r="CF77" t="s">
        <v>34</v>
      </c>
      <c r="CG77" t="s">
        <v>34</v>
      </c>
      <c r="CH77">
        <v>621</v>
      </c>
      <c r="CI77">
        <v>374</v>
      </c>
      <c r="CJ77">
        <v>139</v>
      </c>
      <c r="CK77">
        <v>52</v>
      </c>
      <c r="CL77">
        <v>39</v>
      </c>
      <c r="CM77">
        <v>11</v>
      </c>
      <c r="CN77">
        <v>5</v>
      </c>
      <c r="CO77">
        <v>1</v>
      </c>
      <c r="CP77">
        <v>140</v>
      </c>
      <c r="CQ77">
        <v>87</v>
      </c>
      <c r="CR77">
        <v>45</v>
      </c>
      <c r="CS77">
        <v>6</v>
      </c>
      <c r="CT77">
        <v>1</v>
      </c>
      <c r="CU77" t="s">
        <v>34</v>
      </c>
      <c r="CV77">
        <v>1</v>
      </c>
      <c r="CW77" t="s">
        <v>34</v>
      </c>
      <c r="CX77">
        <v>310</v>
      </c>
      <c r="CY77">
        <v>173</v>
      </c>
      <c r="CZ77">
        <v>46</v>
      </c>
      <c r="DA77">
        <v>32</v>
      </c>
      <c r="DB77">
        <v>38</v>
      </c>
      <c r="DC77">
        <v>18</v>
      </c>
      <c r="DD77">
        <v>3</v>
      </c>
      <c r="DE77" t="s">
        <v>34</v>
      </c>
      <c r="DF77">
        <v>2</v>
      </c>
      <c r="DG77">
        <v>1</v>
      </c>
      <c r="DH77" t="s">
        <v>34</v>
      </c>
      <c r="DI77" t="s">
        <v>34</v>
      </c>
      <c r="DJ77">
        <v>1</v>
      </c>
      <c r="DK77" t="s">
        <v>34</v>
      </c>
      <c r="DL77" t="s">
        <v>34</v>
      </c>
      <c r="DM77" t="s">
        <v>34</v>
      </c>
      <c r="DN77">
        <v>42</v>
      </c>
      <c r="DO77">
        <v>23</v>
      </c>
      <c r="DP77">
        <v>9</v>
      </c>
      <c r="DQ77">
        <v>5</v>
      </c>
      <c r="DR77">
        <v>4</v>
      </c>
      <c r="DS77">
        <v>1</v>
      </c>
      <c r="DT77" t="s">
        <v>34</v>
      </c>
      <c r="DU77" t="s">
        <v>34</v>
      </c>
      <c r="DV77">
        <v>12</v>
      </c>
      <c r="DW77">
        <v>10</v>
      </c>
      <c r="DX77">
        <v>2</v>
      </c>
      <c r="DY77" t="s">
        <v>34</v>
      </c>
      <c r="DZ77" t="s">
        <v>34</v>
      </c>
      <c r="EA77" t="s">
        <v>34</v>
      </c>
      <c r="EB77" t="s">
        <v>34</v>
      </c>
      <c r="EC77" t="s">
        <v>34</v>
      </c>
    </row>
    <row r="78" spans="1:133">
      <c r="A78">
        <v>78</v>
      </c>
      <c r="B78">
        <v>1</v>
      </c>
      <c r="C78">
        <v>13402</v>
      </c>
      <c r="D78">
        <v>3</v>
      </c>
      <c r="E78" t="s">
        <v>187</v>
      </c>
      <c r="F78">
        <v>125</v>
      </c>
      <c r="G78">
        <v>92</v>
      </c>
      <c r="H78">
        <v>21</v>
      </c>
      <c r="I78">
        <v>5</v>
      </c>
      <c r="J78">
        <v>6</v>
      </c>
      <c r="K78">
        <v>1</v>
      </c>
      <c r="L78" t="s">
        <v>34</v>
      </c>
      <c r="M78" t="s">
        <v>34</v>
      </c>
      <c r="N78">
        <v>22</v>
      </c>
      <c r="O78">
        <v>17</v>
      </c>
      <c r="P78">
        <v>4</v>
      </c>
      <c r="Q78" t="s">
        <v>34</v>
      </c>
      <c r="R78" t="s">
        <v>34</v>
      </c>
      <c r="S78">
        <v>1</v>
      </c>
      <c r="T78" t="s">
        <v>34</v>
      </c>
      <c r="U78" t="s">
        <v>34</v>
      </c>
      <c r="V78">
        <v>99</v>
      </c>
      <c r="W78">
        <v>67</v>
      </c>
      <c r="X78">
        <v>21</v>
      </c>
      <c r="Y78">
        <v>5</v>
      </c>
      <c r="Z78">
        <v>5</v>
      </c>
      <c r="AA78">
        <v>1</v>
      </c>
      <c r="AB78" t="s">
        <v>34</v>
      </c>
      <c r="AC78" t="s">
        <v>34</v>
      </c>
      <c r="AD78">
        <v>16</v>
      </c>
      <c r="AE78">
        <v>11</v>
      </c>
      <c r="AF78">
        <v>4</v>
      </c>
      <c r="AG78" t="s">
        <v>34</v>
      </c>
      <c r="AH78" t="s">
        <v>34</v>
      </c>
      <c r="AI78">
        <v>1</v>
      </c>
      <c r="AJ78" t="s">
        <v>34</v>
      </c>
      <c r="AK78" t="s">
        <v>34</v>
      </c>
      <c r="AL78">
        <v>95</v>
      </c>
      <c r="AM78">
        <v>65</v>
      </c>
      <c r="AN78">
        <v>20</v>
      </c>
      <c r="AO78">
        <v>5</v>
      </c>
      <c r="AP78">
        <v>4</v>
      </c>
      <c r="AQ78">
        <v>1</v>
      </c>
      <c r="AR78" t="s">
        <v>34</v>
      </c>
      <c r="AS78" t="s">
        <v>34</v>
      </c>
      <c r="AT78">
        <v>16</v>
      </c>
      <c r="AU78">
        <v>11</v>
      </c>
      <c r="AV78">
        <v>4</v>
      </c>
      <c r="AW78" t="s">
        <v>34</v>
      </c>
      <c r="AX78" t="s">
        <v>34</v>
      </c>
      <c r="AY78">
        <v>1</v>
      </c>
      <c r="AZ78" t="s">
        <v>34</v>
      </c>
      <c r="BA78" t="s">
        <v>34</v>
      </c>
      <c r="BB78">
        <v>26</v>
      </c>
      <c r="BC78">
        <v>16</v>
      </c>
      <c r="BD78">
        <v>8</v>
      </c>
      <c r="BE78" t="s">
        <v>34</v>
      </c>
      <c r="BF78">
        <v>2</v>
      </c>
      <c r="BG78" t="s">
        <v>34</v>
      </c>
      <c r="BH78" t="s">
        <v>34</v>
      </c>
      <c r="BI78" t="s">
        <v>34</v>
      </c>
      <c r="BJ78">
        <v>8</v>
      </c>
      <c r="BK78">
        <v>6</v>
      </c>
      <c r="BL78">
        <v>2</v>
      </c>
      <c r="BM78" t="s">
        <v>34</v>
      </c>
      <c r="BN78" t="s">
        <v>34</v>
      </c>
      <c r="BO78" t="s">
        <v>34</v>
      </c>
      <c r="BP78" t="s">
        <v>34</v>
      </c>
      <c r="BQ78" t="s">
        <v>34</v>
      </c>
      <c r="BR78">
        <v>37</v>
      </c>
      <c r="BS78">
        <v>23</v>
      </c>
      <c r="BT78">
        <v>9</v>
      </c>
      <c r="BU78">
        <v>3</v>
      </c>
      <c r="BV78">
        <v>1</v>
      </c>
      <c r="BW78">
        <v>1</v>
      </c>
      <c r="BX78" t="s">
        <v>34</v>
      </c>
      <c r="BY78" t="s">
        <v>34</v>
      </c>
      <c r="BZ78">
        <v>7</v>
      </c>
      <c r="CA78">
        <v>4</v>
      </c>
      <c r="CB78">
        <v>2</v>
      </c>
      <c r="CC78" t="s">
        <v>34</v>
      </c>
      <c r="CD78" t="s">
        <v>34</v>
      </c>
      <c r="CE78">
        <v>1</v>
      </c>
      <c r="CF78" t="s">
        <v>34</v>
      </c>
      <c r="CG78" t="s">
        <v>34</v>
      </c>
      <c r="CH78">
        <v>3</v>
      </c>
      <c r="CI78">
        <v>3</v>
      </c>
      <c r="CJ78" t="s">
        <v>34</v>
      </c>
      <c r="CK78" t="s">
        <v>34</v>
      </c>
      <c r="CL78" t="s">
        <v>34</v>
      </c>
      <c r="CM78" t="s">
        <v>34</v>
      </c>
      <c r="CN78" t="s">
        <v>34</v>
      </c>
      <c r="CO78" t="s">
        <v>34</v>
      </c>
      <c r="CP78">
        <v>1</v>
      </c>
      <c r="CQ78">
        <v>1</v>
      </c>
      <c r="CR78" t="s">
        <v>34</v>
      </c>
      <c r="CS78" t="s">
        <v>34</v>
      </c>
      <c r="CT78" t="s">
        <v>34</v>
      </c>
      <c r="CU78" t="s">
        <v>34</v>
      </c>
      <c r="CV78" t="s">
        <v>34</v>
      </c>
      <c r="CW78" t="s">
        <v>34</v>
      </c>
      <c r="CX78">
        <v>29</v>
      </c>
      <c r="CY78">
        <v>23</v>
      </c>
      <c r="CZ78">
        <v>3</v>
      </c>
      <c r="DA78">
        <v>2</v>
      </c>
      <c r="DB78">
        <v>1</v>
      </c>
      <c r="DC78" t="s">
        <v>34</v>
      </c>
      <c r="DD78" t="s">
        <v>34</v>
      </c>
      <c r="DE78" t="s">
        <v>34</v>
      </c>
      <c r="DF78" t="s">
        <v>34</v>
      </c>
      <c r="DG78" t="s">
        <v>34</v>
      </c>
      <c r="DH78" t="s">
        <v>34</v>
      </c>
      <c r="DI78" t="s">
        <v>34</v>
      </c>
      <c r="DJ78" t="s">
        <v>34</v>
      </c>
      <c r="DK78" t="s">
        <v>34</v>
      </c>
      <c r="DL78" t="s">
        <v>34</v>
      </c>
      <c r="DM78" t="s">
        <v>34</v>
      </c>
      <c r="DN78">
        <v>4</v>
      </c>
      <c r="DO78">
        <v>2</v>
      </c>
      <c r="DP78">
        <v>1</v>
      </c>
      <c r="DQ78" t="s">
        <v>34</v>
      </c>
      <c r="DR78">
        <v>1</v>
      </c>
      <c r="DS78" t="s">
        <v>34</v>
      </c>
      <c r="DT78" t="s">
        <v>34</v>
      </c>
      <c r="DU78" t="s">
        <v>34</v>
      </c>
      <c r="DV78" t="s">
        <v>34</v>
      </c>
      <c r="DW78" t="s">
        <v>34</v>
      </c>
      <c r="DX78" t="s">
        <v>34</v>
      </c>
      <c r="DY78" t="s">
        <v>34</v>
      </c>
      <c r="DZ78" t="s">
        <v>34</v>
      </c>
      <c r="EA78" t="s">
        <v>34</v>
      </c>
      <c r="EB78" t="s">
        <v>34</v>
      </c>
      <c r="EC78" t="s">
        <v>34</v>
      </c>
    </row>
    <row r="79" spans="1:133">
      <c r="A79">
        <v>79</v>
      </c>
      <c r="B79">
        <v>1</v>
      </c>
      <c r="C79">
        <v>13421</v>
      </c>
      <c r="D79">
        <v>3</v>
      </c>
      <c r="E79" t="s">
        <v>188</v>
      </c>
      <c r="F79">
        <v>1446</v>
      </c>
      <c r="G79">
        <v>838</v>
      </c>
      <c r="H79">
        <v>317</v>
      </c>
      <c r="I79">
        <v>117</v>
      </c>
      <c r="J79">
        <v>128</v>
      </c>
      <c r="K79">
        <v>35</v>
      </c>
      <c r="L79">
        <v>9</v>
      </c>
      <c r="M79">
        <v>2</v>
      </c>
      <c r="N79">
        <v>293</v>
      </c>
      <c r="O79">
        <v>139</v>
      </c>
      <c r="P79">
        <v>114</v>
      </c>
      <c r="Q79">
        <v>25</v>
      </c>
      <c r="R79">
        <v>8</v>
      </c>
      <c r="S79">
        <v>3</v>
      </c>
      <c r="T79">
        <v>2</v>
      </c>
      <c r="U79">
        <v>2</v>
      </c>
      <c r="V79">
        <v>1198</v>
      </c>
      <c r="W79">
        <v>594</v>
      </c>
      <c r="X79">
        <v>316</v>
      </c>
      <c r="Y79">
        <v>115</v>
      </c>
      <c r="Z79">
        <v>127</v>
      </c>
      <c r="AA79">
        <v>35</v>
      </c>
      <c r="AB79">
        <v>9</v>
      </c>
      <c r="AC79">
        <v>2</v>
      </c>
      <c r="AD79">
        <v>260</v>
      </c>
      <c r="AE79">
        <v>107</v>
      </c>
      <c r="AF79">
        <v>113</v>
      </c>
      <c r="AG79">
        <v>25</v>
      </c>
      <c r="AH79">
        <v>8</v>
      </c>
      <c r="AI79">
        <v>3</v>
      </c>
      <c r="AJ79">
        <v>2</v>
      </c>
      <c r="AK79">
        <v>2</v>
      </c>
      <c r="AL79">
        <v>1190</v>
      </c>
      <c r="AM79">
        <v>587</v>
      </c>
      <c r="AN79">
        <v>315</v>
      </c>
      <c r="AO79">
        <v>115</v>
      </c>
      <c r="AP79">
        <v>127</v>
      </c>
      <c r="AQ79">
        <v>35</v>
      </c>
      <c r="AR79">
        <v>9</v>
      </c>
      <c r="AS79">
        <v>2</v>
      </c>
      <c r="AT79">
        <v>258</v>
      </c>
      <c r="AU79">
        <v>106</v>
      </c>
      <c r="AV79">
        <v>112</v>
      </c>
      <c r="AW79">
        <v>25</v>
      </c>
      <c r="AX79">
        <v>8</v>
      </c>
      <c r="AY79">
        <v>3</v>
      </c>
      <c r="AZ79">
        <v>2</v>
      </c>
      <c r="BA79">
        <v>2</v>
      </c>
      <c r="BB79">
        <v>202</v>
      </c>
      <c r="BC79">
        <v>58</v>
      </c>
      <c r="BD79">
        <v>94</v>
      </c>
      <c r="BE79">
        <v>19</v>
      </c>
      <c r="BF79">
        <v>20</v>
      </c>
      <c r="BG79">
        <v>5</v>
      </c>
      <c r="BH79">
        <v>5</v>
      </c>
      <c r="BI79">
        <v>1</v>
      </c>
      <c r="BJ79">
        <v>99</v>
      </c>
      <c r="BK79">
        <v>33</v>
      </c>
      <c r="BL79">
        <v>46</v>
      </c>
      <c r="BM79">
        <v>10</v>
      </c>
      <c r="BN79">
        <v>6</v>
      </c>
      <c r="BO79">
        <v>1</v>
      </c>
      <c r="BP79">
        <v>2</v>
      </c>
      <c r="BQ79">
        <v>1</v>
      </c>
      <c r="BR79">
        <v>388</v>
      </c>
      <c r="BS79">
        <v>133</v>
      </c>
      <c r="BT79">
        <v>133</v>
      </c>
      <c r="BU79">
        <v>47</v>
      </c>
      <c r="BV79">
        <v>49</v>
      </c>
      <c r="BW79">
        <v>23</v>
      </c>
      <c r="BX79">
        <v>3</v>
      </c>
      <c r="BY79" t="s">
        <v>34</v>
      </c>
      <c r="BZ79">
        <v>133</v>
      </c>
      <c r="CA79">
        <v>56</v>
      </c>
      <c r="CB79">
        <v>60</v>
      </c>
      <c r="CC79">
        <v>13</v>
      </c>
      <c r="CD79">
        <v>2</v>
      </c>
      <c r="CE79">
        <v>2</v>
      </c>
      <c r="CF79" t="s">
        <v>34</v>
      </c>
      <c r="CG79" t="s">
        <v>34</v>
      </c>
      <c r="CH79">
        <v>237</v>
      </c>
      <c r="CI79">
        <v>168</v>
      </c>
      <c r="CJ79">
        <v>41</v>
      </c>
      <c r="CK79">
        <v>16</v>
      </c>
      <c r="CL79">
        <v>10</v>
      </c>
      <c r="CM79">
        <v>1</v>
      </c>
      <c r="CN79" t="s">
        <v>34</v>
      </c>
      <c r="CO79">
        <v>1</v>
      </c>
      <c r="CP79">
        <v>21</v>
      </c>
      <c r="CQ79">
        <v>14</v>
      </c>
      <c r="CR79">
        <v>4</v>
      </c>
      <c r="CS79">
        <v>2</v>
      </c>
      <c r="CT79" t="s">
        <v>34</v>
      </c>
      <c r="CU79" t="s">
        <v>34</v>
      </c>
      <c r="CV79" t="s">
        <v>34</v>
      </c>
      <c r="CW79">
        <v>1</v>
      </c>
      <c r="CX79">
        <v>363</v>
      </c>
      <c r="CY79">
        <v>228</v>
      </c>
      <c r="CZ79">
        <v>47</v>
      </c>
      <c r="DA79">
        <v>33</v>
      </c>
      <c r="DB79">
        <v>48</v>
      </c>
      <c r="DC79">
        <v>6</v>
      </c>
      <c r="DD79">
        <v>1</v>
      </c>
      <c r="DE79" t="s">
        <v>34</v>
      </c>
      <c r="DF79">
        <v>5</v>
      </c>
      <c r="DG79">
        <v>3</v>
      </c>
      <c r="DH79">
        <v>2</v>
      </c>
      <c r="DI79" t="s">
        <v>34</v>
      </c>
      <c r="DJ79" t="s">
        <v>34</v>
      </c>
      <c r="DK79" t="s">
        <v>34</v>
      </c>
      <c r="DL79" t="s">
        <v>34</v>
      </c>
      <c r="DM79" t="s">
        <v>34</v>
      </c>
      <c r="DN79">
        <v>8</v>
      </c>
      <c r="DO79">
        <v>7</v>
      </c>
      <c r="DP79">
        <v>1</v>
      </c>
      <c r="DQ79" t="s">
        <v>34</v>
      </c>
      <c r="DR79" t="s">
        <v>34</v>
      </c>
      <c r="DS79" t="s">
        <v>34</v>
      </c>
      <c r="DT79" t="s">
        <v>34</v>
      </c>
      <c r="DU79" t="s">
        <v>34</v>
      </c>
      <c r="DV79">
        <v>2</v>
      </c>
      <c r="DW79">
        <v>1</v>
      </c>
      <c r="DX79">
        <v>1</v>
      </c>
      <c r="DY79" t="s">
        <v>34</v>
      </c>
      <c r="DZ79" t="s">
        <v>34</v>
      </c>
      <c r="EA79" t="s">
        <v>34</v>
      </c>
      <c r="EB79" t="s">
        <v>34</v>
      </c>
      <c r="EC79" t="s">
        <v>34</v>
      </c>
    </row>
    <row r="80" spans="1:133">
      <c r="A80">
        <v>80</v>
      </c>
      <c r="B80">
        <v>2</v>
      </c>
      <c r="C80">
        <v>13000</v>
      </c>
      <c r="D80" t="s">
        <v>124</v>
      </c>
      <c r="E80" t="s">
        <v>125</v>
      </c>
      <c r="F80">
        <v>13315400</v>
      </c>
      <c r="G80">
        <v>3164675</v>
      </c>
      <c r="H80">
        <v>3236148</v>
      </c>
      <c r="I80">
        <v>2972685</v>
      </c>
      <c r="J80">
        <v>2807680</v>
      </c>
      <c r="K80">
        <v>857515</v>
      </c>
      <c r="L80">
        <v>202890</v>
      </c>
      <c r="M80">
        <v>73807</v>
      </c>
      <c r="N80">
        <v>4155039</v>
      </c>
      <c r="O80">
        <v>739511</v>
      </c>
      <c r="P80">
        <v>1646604</v>
      </c>
      <c r="Q80">
        <v>983805</v>
      </c>
      <c r="R80">
        <v>448588</v>
      </c>
      <c r="S80">
        <v>196440</v>
      </c>
      <c r="T80">
        <v>96264</v>
      </c>
      <c r="U80">
        <v>43827</v>
      </c>
      <c r="V80">
        <v>13189865</v>
      </c>
      <c r="W80">
        <v>3077873</v>
      </c>
      <c r="X80">
        <v>3223522</v>
      </c>
      <c r="Y80">
        <v>2961981</v>
      </c>
      <c r="Z80">
        <v>2797304</v>
      </c>
      <c r="AA80">
        <v>853855</v>
      </c>
      <c r="AB80">
        <v>201996</v>
      </c>
      <c r="AC80">
        <v>73334</v>
      </c>
      <c r="AD80">
        <v>4141383</v>
      </c>
      <c r="AE80">
        <v>735080</v>
      </c>
      <c r="AF80">
        <v>1641136</v>
      </c>
      <c r="AG80">
        <v>982116</v>
      </c>
      <c r="AH80">
        <v>447688</v>
      </c>
      <c r="AI80">
        <v>195905</v>
      </c>
      <c r="AJ80">
        <v>95898</v>
      </c>
      <c r="AK80">
        <v>43560</v>
      </c>
      <c r="AL80">
        <v>13040697</v>
      </c>
      <c r="AM80">
        <v>3020678</v>
      </c>
      <c r="AN80">
        <v>3195508</v>
      </c>
      <c r="AO80">
        <v>2935191</v>
      </c>
      <c r="AP80">
        <v>2770076</v>
      </c>
      <c r="AQ80">
        <v>846105</v>
      </c>
      <c r="AR80">
        <v>200340</v>
      </c>
      <c r="AS80">
        <v>72799</v>
      </c>
      <c r="AT80">
        <v>4112590</v>
      </c>
      <c r="AU80">
        <v>722514</v>
      </c>
      <c r="AV80">
        <v>1631590</v>
      </c>
      <c r="AW80">
        <v>978510</v>
      </c>
      <c r="AX80">
        <v>446000</v>
      </c>
      <c r="AY80">
        <v>195165</v>
      </c>
      <c r="AZ80">
        <v>95394</v>
      </c>
      <c r="BA80">
        <v>43417</v>
      </c>
      <c r="BB80">
        <v>7739254</v>
      </c>
      <c r="BC80">
        <v>810037</v>
      </c>
      <c r="BD80">
        <v>1951602</v>
      </c>
      <c r="BE80">
        <v>2011278</v>
      </c>
      <c r="BF80">
        <v>2087536</v>
      </c>
      <c r="BG80">
        <v>657830</v>
      </c>
      <c r="BH80">
        <v>161772</v>
      </c>
      <c r="BI80">
        <v>59199</v>
      </c>
      <c r="BJ80">
        <v>3094461</v>
      </c>
      <c r="BK80">
        <v>376150</v>
      </c>
      <c r="BL80">
        <v>1227798</v>
      </c>
      <c r="BM80">
        <v>803055</v>
      </c>
      <c r="BN80">
        <v>382436</v>
      </c>
      <c r="BO80">
        <v>176005</v>
      </c>
      <c r="BP80">
        <v>88482</v>
      </c>
      <c r="BQ80">
        <v>40535</v>
      </c>
      <c r="BR80">
        <v>969495</v>
      </c>
      <c r="BS80">
        <v>199627</v>
      </c>
      <c r="BT80">
        <v>335426</v>
      </c>
      <c r="BU80">
        <v>219660</v>
      </c>
      <c r="BV80">
        <v>147636</v>
      </c>
      <c r="BW80">
        <v>49355</v>
      </c>
      <c r="BX80">
        <v>12708</v>
      </c>
      <c r="BY80">
        <v>5083</v>
      </c>
      <c r="BZ80">
        <v>465729</v>
      </c>
      <c r="CA80">
        <v>123698</v>
      </c>
      <c r="CB80">
        <v>222108</v>
      </c>
      <c r="CC80">
        <v>84888</v>
      </c>
      <c r="CD80">
        <v>25504</v>
      </c>
      <c r="CE80">
        <v>6665</v>
      </c>
      <c r="CF80">
        <v>2064</v>
      </c>
      <c r="CG80">
        <v>802</v>
      </c>
      <c r="CH80">
        <v>3938177</v>
      </c>
      <c r="CI80">
        <v>1912209</v>
      </c>
      <c r="CJ80">
        <v>842708</v>
      </c>
      <c r="CK80">
        <v>617172</v>
      </c>
      <c r="CL80">
        <v>427640</v>
      </c>
      <c r="CM80">
        <v>109575</v>
      </c>
      <c r="CN80">
        <v>21546</v>
      </c>
      <c r="CO80">
        <v>7327</v>
      </c>
      <c r="CP80">
        <v>533411</v>
      </c>
      <c r="CQ80">
        <v>219875</v>
      </c>
      <c r="CR80">
        <v>174420</v>
      </c>
      <c r="CS80">
        <v>86391</v>
      </c>
      <c r="CT80">
        <v>35640</v>
      </c>
      <c r="CU80">
        <v>11185</v>
      </c>
      <c r="CV80">
        <v>4200</v>
      </c>
      <c r="CW80">
        <v>1700</v>
      </c>
      <c r="CX80">
        <v>393771</v>
      </c>
      <c r="CY80">
        <v>98805</v>
      </c>
      <c r="CZ80">
        <v>65772</v>
      </c>
      <c r="DA80">
        <v>87081</v>
      </c>
      <c r="DB80">
        <v>107264</v>
      </c>
      <c r="DC80">
        <v>29345</v>
      </c>
      <c r="DD80">
        <v>4314</v>
      </c>
      <c r="DE80">
        <v>1190</v>
      </c>
      <c r="DF80">
        <v>18989</v>
      </c>
      <c r="DG80">
        <v>2791</v>
      </c>
      <c r="DH80">
        <v>7264</v>
      </c>
      <c r="DI80">
        <v>4176</v>
      </c>
      <c r="DJ80">
        <v>2420</v>
      </c>
      <c r="DK80">
        <v>1310</v>
      </c>
      <c r="DL80">
        <v>648</v>
      </c>
      <c r="DM80">
        <v>380</v>
      </c>
      <c r="DN80">
        <v>149168</v>
      </c>
      <c r="DO80">
        <v>57195</v>
      </c>
      <c r="DP80">
        <v>28014</v>
      </c>
      <c r="DQ80">
        <v>26790</v>
      </c>
      <c r="DR80">
        <v>27228</v>
      </c>
      <c r="DS80">
        <v>7750</v>
      </c>
      <c r="DT80">
        <v>1656</v>
      </c>
      <c r="DU80">
        <v>535</v>
      </c>
      <c r="DV80">
        <v>28793</v>
      </c>
      <c r="DW80">
        <v>12566</v>
      </c>
      <c r="DX80">
        <v>9546</v>
      </c>
      <c r="DY80">
        <v>3606</v>
      </c>
      <c r="DZ80">
        <v>1688</v>
      </c>
      <c r="EA80">
        <v>740</v>
      </c>
      <c r="EB80">
        <v>504</v>
      </c>
      <c r="EC80">
        <v>143</v>
      </c>
    </row>
    <row r="81" spans="1:133">
      <c r="A81">
        <v>81</v>
      </c>
      <c r="B81">
        <v>2</v>
      </c>
      <c r="C81">
        <v>13100</v>
      </c>
      <c r="D81">
        <v>1</v>
      </c>
      <c r="E81" t="s">
        <v>126</v>
      </c>
      <c r="F81">
        <v>9168727</v>
      </c>
      <c r="G81">
        <v>2424966</v>
      </c>
      <c r="H81">
        <v>2231482</v>
      </c>
      <c r="I81">
        <v>1998261</v>
      </c>
      <c r="J81">
        <v>1818524</v>
      </c>
      <c r="K81">
        <v>528830</v>
      </c>
      <c r="L81">
        <v>122106</v>
      </c>
      <c r="M81">
        <v>44558</v>
      </c>
      <c r="N81">
        <v>2766989</v>
      </c>
      <c r="O81">
        <v>539014</v>
      </c>
      <c r="P81">
        <v>1079220</v>
      </c>
      <c r="Q81">
        <v>644646</v>
      </c>
      <c r="R81">
        <v>298452</v>
      </c>
      <c r="S81">
        <v>122215</v>
      </c>
      <c r="T81">
        <v>57432</v>
      </c>
      <c r="U81">
        <v>26010</v>
      </c>
      <c r="V81">
        <v>9081455</v>
      </c>
      <c r="W81">
        <v>2363498</v>
      </c>
      <c r="X81">
        <v>2223250</v>
      </c>
      <c r="Y81">
        <v>1991073</v>
      </c>
      <c r="Z81">
        <v>1811564</v>
      </c>
      <c r="AA81">
        <v>526365</v>
      </c>
      <c r="AB81">
        <v>121506</v>
      </c>
      <c r="AC81">
        <v>44199</v>
      </c>
      <c r="AD81">
        <v>2757848</v>
      </c>
      <c r="AE81">
        <v>535873</v>
      </c>
      <c r="AF81">
        <v>1075964</v>
      </c>
      <c r="AG81">
        <v>643413</v>
      </c>
      <c r="AH81">
        <v>297784</v>
      </c>
      <c r="AI81">
        <v>121825</v>
      </c>
      <c r="AJ81">
        <v>57186</v>
      </c>
      <c r="AK81">
        <v>25803</v>
      </c>
      <c r="AL81">
        <v>8970798</v>
      </c>
      <c r="AM81">
        <v>2318819</v>
      </c>
      <c r="AN81">
        <v>2202740</v>
      </c>
      <c r="AO81">
        <v>1971648</v>
      </c>
      <c r="AP81">
        <v>1792172</v>
      </c>
      <c r="AQ81">
        <v>521175</v>
      </c>
      <c r="AR81">
        <v>120378</v>
      </c>
      <c r="AS81">
        <v>43866</v>
      </c>
      <c r="AT81">
        <v>2736850</v>
      </c>
      <c r="AU81">
        <v>526776</v>
      </c>
      <c r="AV81">
        <v>1069086</v>
      </c>
      <c r="AW81">
        <v>640692</v>
      </c>
      <c r="AX81">
        <v>296496</v>
      </c>
      <c r="AY81">
        <v>121310</v>
      </c>
      <c r="AZ81">
        <v>56808</v>
      </c>
      <c r="BA81">
        <v>25682</v>
      </c>
      <c r="BB81">
        <v>5065340</v>
      </c>
      <c r="BC81">
        <v>618473</v>
      </c>
      <c r="BD81">
        <v>1293918</v>
      </c>
      <c r="BE81">
        <v>1315839</v>
      </c>
      <c r="BF81">
        <v>1313364</v>
      </c>
      <c r="BG81">
        <v>393725</v>
      </c>
      <c r="BH81">
        <v>94962</v>
      </c>
      <c r="BI81">
        <v>35059</v>
      </c>
      <c r="BJ81">
        <v>2012837</v>
      </c>
      <c r="BK81">
        <v>269655</v>
      </c>
      <c r="BL81">
        <v>790080</v>
      </c>
      <c r="BM81">
        <v>518910</v>
      </c>
      <c r="BN81">
        <v>251036</v>
      </c>
      <c r="BO81">
        <v>107715</v>
      </c>
      <c r="BP81">
        <v>51810</v>
      </c>
      <c r="BQ81">
        <v>23631</v>
      </c>
      <c r="BR81">
        <v>606190</v>
      </c>
      <c r="BS81">
        <v>126206</v>
      </c>
      <c r="BT81">
        <v>211806</v>
      </c>
      <c r="BU81">
        <v>137298</v>
      </c>
      <c r="BV81">
        <v>91940</v>
      </c>
      <c r="BW81">
        <v>28725</v>
      </c>
      <c r="BX81">
        <v>7200</v>
      </c>
      <c r="BY81">
        <v>3015</v>
      </c>
      <c r="BZ81">
        <v>292553</v>
      </c>
      <c r="CA81">
        <v>77830</v>
      </c>
      <c r="CB81">
        <v>138558</v>
      </c>
      <c r="CC81">
        <v>53361</v>
      </c>
      <c r="CD81">
        <v>16712</v>
      </c>
      <c r="CE81">
        <v>4220</v>
      </c>
      <c r="CF81">
        <v>1374</v>
      </c>
      <c r="CG81">
        <v>498</v>
      </c>
      <c r="CH81">
        <v>2992496</v>
      </c>
      <c r="CI81">
        <v>1492173</v>
      </c>
      <c r="CJ81">
        <v>644734</v>
      </c>
      <c r="CK81">
        <v>452157</v>
      </c>
      <c r="CL81">
        <v>306472</v>
      </c>
      <c r="CM81">
        <v>76950</v>
      </c>
      <c r="CN81">
        <v>15096</v>
      </c>
      <c r="CO81">
        <v>4914</v>
      </c>
      <c r="CP81">
        <v>415246</v>
      </c>
      <c r="CQ81">
        <v>176852</v>
      </c>
      <c r="CR81">
        <v>134184</v>
      </c>
      <c r="CS81">
        <v>64866</v>
      </c>
      <c r="CT81">
        <v>26720</v>
      </c>
      <c r="CU81">
        <v>8290</v>
      </c>
      <c r="CV81">
        <v>3084</v>
      </c>
      <c r="CW81">
        <v>1250</v>
      </c>
      <c r="CX81">
        <v>306772</v>
      </c>
      <c r="CY81">
        <v>81967</v>
      </c>
      <c r="CZ81">
        <v>52282</v>
      </c>
      <c r="DA81">
        <v>66354</v>
      </c>
      <c r="DB81">
        <v>80396</v>
      </c>
      <c r="DC81">
        <v>21775</v>
      </c>
      <c r="DD81">
        <v>3120</v>
      </c>
      <c r="DE81">
        <v>878</v>
      </c>
      <c r="DF81">
        <v>16214</v>
      </c>
      <c r="DG81">
        <v>2439</v>
      </c>
      <c r="DH81">
        <v>6264</v>
      </c>
      <c r="DI81">
        <v>3555</v>
      </c>
      <c r="DJ81">
        <v>2028</v>
      </c>
      <c r="DK81">
        <v>1085</v>
      </c>
      <c r="DL81">
        <v>540</v>
      </c>
      <c r="DM81">
        <v>303</v>
      </c>
      <c r="DN81">
        <v>110657</v>
      </c>
      <c r="DO81">
        <v>44679</v>
      </c>
      <c r="DP81">
        <v>20510</v>
      </c>
      <c r="DQ81">
        <v>19425</v>
      </c>
      <c r="DR81">
        <v>19392</v>
      </c>
      <c r="DS81">
        <v>5190</v>
      </c>
      <c r="DT81">
        <v>1128</v>
      </c>
      <c r="DU81">
        <v>333</v>
      </c>
      <c r="DV81">
        <v>20998</v>
      </c>
      <c r="DW81">
        <v>9097</v>
      </c>
      <c r="DX81">
        <v>6878</v>
      </c>
      <c r="DY81">
        <v>2721</v>
      </c>
      <c r="DZ81">
        <v>1288</v>
      </c>
      <c r="EA81">
        <v>515</v>
      </c>
      <c r="EB81">
        <v>378</v>
      </c>
      <c r="EC81">
        <v>121</v>
      </c>
    </row>
    <row r="82" spans="1:133">
      <c r="A82">
        <v>82</v>
      </c>
      <c r="B82">
        <v>2</v>
      </c>
      <c r="C82">
        <v>13101</v>
      </c>
      <c r="D82">
        <v>0</v>
      </c>
      <c r="E82" t="s">
        <v>127</v>
      </c>
      <c r="F82">
        <v>58048</v>
      </c>
      <c r="G82">
        <v>19408</v>
      </c>
      <c r="H82">
        <v>13414</v>
      </c>
      <c r="I82">
        <v>11697</v>
      </c>
      <c r="J82">
        <v>10184</v>
      </c>
      <c r="K82">
        <v>2670</v>
      </c>
      <c r="L82">
        <v>516</v>
      </c>
      <c r="M82">
        <v>159</v>
      </c>
      <c r="N82">
        <v>13711</v>
      </c>
      <c r="O82">
        <v>3166</v>
      </c>
      <c r="P82">
        <v>5492</v>
      </c>
      <c r="Q82">
        <v>2898</v>
      </c>
      <c r="R82">
        <v>1404</v>
      </c>
      <c r="S82">
        <v>465</v>
      </c>
      <c r="T82">
        <v>198</v>
      </c>
      <c r="U82">
        <v>88</v>
      </c>
      <c r="V82">
        <v>54140</v>
      </c>
      <c r="W82">
        <v>17223</v>
      </c>
      <c r="X82">
        <v>12846</v>
      </c>
      <c r="Y82">
        <v>11214</v>
      </c>
      <c r="Z82">
        <v>9756</v>
      </c>
      <c r="AA82">
        <v>2525</v>
      </c>
      <c r="AB82">
        <v>438</v>
      </c>
      <c r="AC82">
        <v>138</v>
      </c>
      <c r="AD82">
        <v>12654</v>
      </c>
      <c r="AE82">
        <v>2853</v>
      </c>
      <c r="AF82">
        <v>5158</v>
      </c>
      <c r="AG82">
        <v>2697</v>
      </c>
      <c r="AH82">
        <v>1304</v>
      </c>
      <c r="AI82">
        <v>405</v>
      </c>
      <c r="AJ82">
        <v>156</v>
      </c>
      <c r="AK82">
        <v>81</v>
      </c>
      <c r="AL82">
        <v>53608</v>
      </c>
      <c r="AM82">
        <v>17039</v>
      </c>
      <c r="AN82">
        <v>12738</v>
      </c>
      <c r="AO82">
        <v>11115</v>
      </c>
      <c r="AP82">
        <v>9652</v>
      </c>
      <c r="AQ82">
        <v>2500</v>
      </c>
      <c r="AR82">
        <v>426</v>
      </c>
      <c r="AS82">
        <v>138</v>
      </c>
      <c r="AT82">
        <v>12539</v>
      </c>
      <c r="AU82">
        <v>2810</v>
      </c>
      <c r="AV82">
        <v>5112</v>
      </c>
      <c r="AW82">
        <v>2682</v>
      </c>
      <c r="AX82">
        <v>1304</v>
      </c>
      <c r="AY82">
        <v>400</v>
      </c>
      <c r="AZ82">
        <v>150</v>
      </c>
      <c r="BA82">
        <v>81</v>
      </c>
      <c r="BB82">
        <v>27013</v>
      </c>
      <c r="BC82">
        <v>5559</v>
      </c>
      <c r="BD82">
        <v>7440</v>
      </c>
      <c r="BE82">
        <v>6588</v>
      </c>
      <c r="BF82">
        <v>5596</v>
      </c>
      <c r="BG82">
        <v>1500</v>
      </c>
      <c r="BH82">
        <v>234</v>
      </c>
      <c r="BI82">
        <v>96</v>
      </c>
      <c r="BJ82">
        <v>9406</v>
      </c>
      <c r="BK82">
        <v>1626</v>
      </c>
      <c r="BL82">
        <v>3970</v>
      </c>
      <c r="BM82">
        <v>2205</v>
      </c>
      <c r="BN82">
        <v>1056</v>
      </c>
      <c r="BO82">
        <v>350</v>
      </c>
      <c r="BP82">
        <v>126</v>
      </c>
      <c r="BQ82">
        <v>73</v>
      </c>
      <c r="BR82">
        <v>2474</v>
      </c>
      <c r="BS82">
        <v>474</v>
      </c>
      <c r="BT82">
        <v>768</v>
      </c>
      <c r="BU82">
        <v>591</v>
      </c>
      <c r="BV82">
        <v>512</v>
      </c>
      <c r="BW82">
        <v>95</v>
      </c>
      <c r="BX82">
        <v>24</v>
      </c>
      <c r="BY82">
        <v>10</v>
      </c>
      <c r="BZ82">
        <v>989</v>
      </c>
      <c r="CA82">
        <v>317</v>
      </c>
      <c r="CB82">
        <v>424</v>
      </c>
      <c r="CC82">
        <v>156</v>
      </c>
      <c r="CD82">
        <v>76</v>
      </c>
      <c r="CE82">
        <v>10</v>
      </c>
      <c r="CF82">
        <v>6</v>
      </c>
      <c r="CG82" t="s">
        <v>34</v>
      </c>
      <c r="CH82">
        <v>18556</v>
      </c>
      <c r="CI82">
        <v>9333</v>
      </c>
      <c r="CJ82">
        <v>3660</v>
      </c>
      <c r="CK82">
        <v>2844</v>
      </c>
      <c r="CL82">
        <v>2108</v>
      </c>
      <c r="CM82">
        <v>520</v>
      </c>
      <c r="CN82">
        <v>84</v>
      </c>
      <c r="CO82">
        <v>7</v>
      </c>
      <c r="CP82">
        <v>1816</v>
      </c>
      <c r="CQ82">
        <v>826</v>
      </c>
      <c r="CR82">
        <v>586</v>
      </c>
      <c r="CS82">
        <v>243</v>
      </c>
      <c r="CT82">
        <v>108</v>
      </c>
      <c r="CU82">
        <v>35</v>
      </c>
      <c r="CV82">
        <v>18</v>
      </c>
      <c r="CW82" t="s">
        <v>34</v>
      </c>
      <c r="CX82">
        <v>5565</v>
      </c>
      <c r="CY82">
        <v>1673</v>
      </c>
      <c r="CZ82">
        <v>870</v>
      </c>
      <c r="DA82">
        <v>1092</v>
      </c>
      <c r="DB82">
        <v>1436</v>
      </c>
      <c r="DC82">
        <v>385</v>
      </c>
      <c r="DD82">
        <v>84</v>
      </c>
      <c r="DE82">
        <v>25</v>
      </c>
      <c r="DF82">
        <v>328</v>
      </c>
      <c r="DG82">
        <v>41</v>
      </c>
      <c r="DH82">
        <v>132</v>
      </c>
      <c r="DI82">
        <v>78</v>
      </c>
      <c r="DJ82">
        <v>64</v>
      </c>
      <c r="DK82">
        <v>5</v>
      </c>
      <c r="DL82" t="s">
        <v>34</v>
      </c>
      <c r="DM82">
        <v>8</v>
      </c>
      <c r="DN82">
        <v>532</v>
      </c>
      <c r="DO82">
        <v>184</v>
      </c>
      <c r="DP82">
        <v>108</v>
      </c>
      <c r="DQ82">
        <v>99</v>
      </c>
      <c r="DR82">
        <v>104</v>
      </c>
      <c r="DS82">
        <v>25</v>
      </c>
      <c r="DT82">
        <v>12</v>
      </c>
      <c r="DU82" t="s">
        <v>34</v>
      </c>
      <c r="DV82">
        <v>115</v>
      </c>
      <c r="DW82">
        <v>43</v>
      </c>
      <c r="DX82">
        <v>46</v>
      </c>
      <c r="DY82">
        <v>15</v>
      </c>
      <c r="DZ82" t="s">
        <v>34</v>
      </c>
      <c r="EA82">
        <v>5</v>
      </c>
      <c r="EB82">
        <v>6</v>
      </c>
      <c r="EC82" t="s">
        <v>34</v>
      </c>
    </row>
    <row r="83" spans="1:133">
      <c r="A83">
        <v>83</v>
      </c>
      <c r="B83">
        <v>2</v>
      </c>
      <c r="C83">
        <v>13102</v>
      </c>
      <c r="D83">
        <v>0</v>
      </c>
      <c r="E83" t="s">
        <v>128</v>
      </c>
      <c r="F83">
        <v>140501</v>
      </c>
      <c r="G83">
        <v>43377</v>
      </c>
      <c r="H83">
        <v>38056</v>
      </c>
      <c r="I83">
        <v>29727</v>
      </c>
      <c r="J83">
        <v>22632</v>
      </c>
      <c r="K83">
        <v>5310</v>
      </c>
      <c r="L83">
        <v>1038</v>
      </c>
      <c r="M83">
        <v>361</v>
      </c>
      <c r="N83">
        <v>30440</v>
      </c>
      <c r="O83">
        <v>7090</v>
      </c>
      <c r="P83">
        <v>12680</v>
      </c>
      <c r="Q83">
        <v>6156</v>
      </c>
      <c r="R83">
        <v>2852</v>
      </c>
      <c r="S83">
        <v>965</v>
      </c>
      <c r="T83">
        <v>486</v>
      </c>
      <c r="U83">
        <v>211</v>
      </c>
      <c r="V83">
        <v>138979</v>
      </c>
      <c r="W83">
        <v>42099</v>
      </c>
      <c r="X83">
        <v>37960</v>
      </c>
      <c r="Y83">
        <v>29664</v>
      </c>
      <c r="Z83">
        <v>22568</v>
      </c>
      <c r="AA83">
        <v>5295</v>
      </c>
      <c r="AB83">
        <v>1032</v>
      </c>
      <c r="AC83">
        <v>361</v>
      </c>
      <c r="AD83">
        <v>30343</v>
      </c>
      <c r="AE83">
        <v>7052</v>
      </c>
      <c r="AF83">
        <v>12654</v>
      </c>
      <c r="AG83">
        <v>6138</v>
      </c>
      <c r="AH83">
        <v>2848</v>
      </c>
      <c r="AI83">
        <v>960</v>
      </c>
      <c r="AJ83">
        <v>480</v>
      </c>
      <c r="AK83">
        <v>211</v>
      </c>
      <c r="AL83">
        <v>137970</v>
      </c>
      <c r="AM83">
        <v>41627</v>
      </c>
      <c r="AN83">
        <v>37764</v>
      </c>
      <c r="AO83">
        <v>29487</v>
      </c>
      <c r="AP83">
        <v>22440</v>
      </c>
      <c r="AQ83">
        <v>5265</v>
      </c>
      <c r="AR83">
        <v>1026</v>
      </c>
      <c r="AS83">
        <v>361</v>
      </c>
      <c r="AT83">
        <v>30167</v>
      </c>
      <c r="AU83">
        <v>6965</v>
      </c>
      <c r="AV83">
        <v>12586</v>
      </c>
      <c r="AW83">
        <v>6126</v>
      </c>
      <c r="AX83">
        <v>2844</v>
      </c>
      <c r="AY83">
        <v>955</v>
      </c>
      <c r="AZ83">
        <v>480</v>
      </c>
      <c r="BA83">
        <v>211</v>
      </c>
      <c r="BB83">
        <v>71908</v>
      </c>
      <c r="BC83">
        <v>14896</v>
      </c>
      <c r="BD83">
        <v>20522</v>
      </c>
      <c r="BE83">
        <v>17523</v>
      </c>
      <c r="BF83">
        <v>14664</v>
      </c>
      <c r="BG83">
        <v>3395</v>
      </c>
      <c r="BH83">
        <v>696</v>
      </c>
      <c r="BI83">
        <v>212</v>
      </c>
      <c r="BJ83">
        <v>20931</v>
      </c>
      <c r="BK83">
        <v>4063</v>
      </c>
      <c r="BL83">
        <v>8784</v>
      </c>
      <c r="BM83">
        <v>4605</v>
      </c>
      <c r="BN83">
        <v>2176</v>
      </c>
      <c r="BO83">
        <v>755</v>
      </c>
      <c r="BP83">
        <v>396</v>
      </c>
      <c r="BQ83">
        <v>152</v>
      </c>
      <c r="BR83">
        <v>14423</v>
      </c>
      <c r="BS83">
        <v>2867</v>
      </c>
      <c r="BT83">
        <v>4438</v>
      </c>
      <c r="BU83">
        <v>3513</v>
      </c>
      <c r="BV83">
        <v>2608</v>
      </c>
      <c r="BW83">
        <v>815</v>
      </c>
      <c r="BX83">
        <v>138</v>
      </c>
      <c r="BY83">
        <v>44</v>
      </c>
      <c r="BZ83">
        <v>4476</v>
      </c>
      <c r="CA83">
        <v>1145</v>
      </c>
      <c r="CB83">
        <v>1992</v>
      </c>
      <c r="CC83">
        <v>867</v>
      </c>
      <c r="CD83">
        <v>304</v>
      </c>
      <c r="CE83">
        <v>110</v>
      </c>
      <c r="CF83">
        <v>36</v>
      </c>
      <c r="CG83">
        <v>22</v>
      </c>
      <c r="CH83">
        <v>44957</v>
      </c>
      <c r="CI83">
        <v>21358</v>
      </c>
      <c r="CJ83">
        <v>11390</v>
      </c>
      <c r="CK83">
        <v>7203</v>
      </c>
      <c r="CL83">
        <v>4032</v>
      </c>
      <c r="CM83">
        <v>745</v>
      </c>
      <c r="CN83">
        <v>150</v>
      </c>
      <c r="CO83">
        <v>79</v>
      </c>
      <c r="CP83">
        <v>4301</v>
      </c>
      <c r="CQ83">
        <v>1663</v>
      </c>
      <c r="CR83">
        <v>1632</v>
      </c>
      <c r="CS83">
        <v>585</v>
      </c>
      <c r="CT83">
        <v>280</v>
      </c>
      <c r="CU83">
        <v>75</v>
      </c>
      <c r="CV83">
        <v>36</v>
      </c>
      <c r="CW83">
        <v>30</v>
      </c>
      <c r="CX83">
        <v>6682</v>
      </c>
      <c r="CY83">
        <v>2506</v>
      </c>
      <c r="CZ83">
        <v>1414</v>
      </c>
      <c r="DA83">
        <v>1248</v>
      </c>
      <c r="DB83">
        <v>1136</v>
      </c>
      <c r="DC83">
        <v>310</v>
      </c>
      <c r="DD83">
        <v>42</v>
      </c>
      <c r="DE83">
        <v>26</v>
      </c>
      <c r="DF83">
        <v>459</v>
      </c>
      <c r="DG83">
        <v>94</v>
      </c>
      <c r="DH83">
        <v>178</v>
      </c>
      <c r="DI83">
        <v>69</v>
      </c>
      <c r="DJ83">
        <v>84</v>
      </c>
      <c r="DK83">
        <v>15</v>
      </c>
      <c r="DL83">
        <v>12</v>
      </c>
      <c r="DM83">
        <v>7</v>
      </c>
      <c r="DN83">
        <v>1009</v>
      </c>
      <c r="DO83">
        <v>472</v>
      </c>
      <c r="DP83">
        <v>196</v>
      </c>
      <c r="DQ83">
        <v>177</v>
      </c>
      <c r="DR83">
        <v>128</v>
      </c>
      <c r="DS83">
        <v>30</v>
      </c>
      <c r="DT83">
        <v>6</v>
      </c>
      <c r="DU83" t="s">
        <v>34</v>
      </c>
      <c r="DV83">
        <v>176</v>
      </c>
      <c r="DW83">
        <v>87</v>
      </c>
      <c r="DX83">
        <v>68</v>
      </c>
      <c r="DY83">
        <v>12</v>
      </c>
      <c r="DZ83">
        <v>4</v>
      </c>
      <c r="EA83">
        <v>5</v>
      </c>
      <c r="EB83" t="s">
        <v>34</v>
      </c>
      <c r="EC83" t="s">
        <v>34</v>
      </c>
    </row>
    <row r="84" spans="1:133">
      <c r="A84">
        <v>84</v>
      </c>
      <c r="B84">
        <v>2</v>
      </c>
      <c r="C84">
        <v>13103</v>
      </c>
      <c r="D84">
        <v>0</v>
      </c>
      <c r="E84" t="s">
        <v>129</v>
      </c>
      <c r="F84">
        <v>241605</v>
      </c>
      <c r="G84">
        <v>66932</v>
      </c>
      <c r="H84">
        <v>64688</v>
      </c>
      <c r="I84">
        <v>54282</v>
      </c>
      <c r="J84">
        <v>42148</v>
      </c>
      <c r="K84">
        <v>10435</v>
      </c>
      <c r="L84">
        <v>2274</v>
      </c>
      <c r="M84">
        <v>846</v>
      </c>
      <c r="N84">
        <v>58071</v>
      </c>
      <c r="O84">
        <v>12869</v>
      </c>
      <c r="P84">
        <v>23662</v>
      </c>
      <c r="Q84">
        <v>12507</v>
      </c>
      <c r="R84">
        <v>5808</v>
      </c>
      <c r="S84">
        <v>1945</v>
      </c>
      <c r="T84">
        <v>876</v>
      </c>
      <c r="U84">
        <v>404</v>
      </c>
      <c r="V84">
        <v>239550</v>
      </c>
      <c r="W84">
        <v>65368</v>
      </c>
      <c r="X84">
        <v>64524</v>
      </c>
      <c r="Y84">
        <v>54147</v>
      </c>
      <c r="Z84">
        <v>42024</v>
      </c>
      <c r="AA84">
        <v>10385</v>
      </c>
      <c r="AB84">
        <v>2256</v>
      </c>
      <c r="AC84">
        <v>846</v>
      </c>
      <c r="AD84">
        <v>57926</v>
      </c>
      <c r="AE84">
        <v>12822</v>
      </c>
      <c r="AF84">
        <v>23606</v>
      </c>
      <c r="AG84">
        <v>12480</v>
      </c>
      <c r="AH84">
        <v>5804</v>
      </c>
      <c r="AI84">
        <v>1940</v>
      </c>
      <c r="AJ84">
        <v>870</v>
      </c>
      <c r="AK84">
        <v>404</v>
      </c>
      <c r="AL84">
        <v>237916</v>
      </c>
      <c r="AM84">
        <v>64723</v>
      </c>
      <c r="AN84">
        <v>64234</v>
      </c>
      <c r="AO84">
        <v>53829</v>
      </c>
      <c r="AP84">
        <v>41720</v>
      </c>
      <c r="AQ84">
        <v>10320</v>
      </c>
      <c r="AR84">
        <v>2244</v>
      </c>
      <c r="AS84">
        <v>846</v>
      </c>
      <c r="AT84">
        <v>57644</v>
      </c>
      <c r="AU84">
        <v>12719</v>
      </c>
      <c r="AV84">
        <v>23518</v>
      </c>
      <c r="AW84">
        <v>12429</v>
      </c>
      <c r="AX84">
        <v>5784</v>
      </c>
      <c r="AY84">
        <v>1920</v>
      </c>
      <c r="AZ84">
        <v>870</v>
      </c>
      <c r="BA84">
        <v>404</v>
      </c>
      <c r="BB84">
        <v>131876</v>
      </c>
      <c r="BC84">
        <v>25023</v>
      </c>
      <c r="BD84">
        <v>37778</v>
      </c>
      <c r="BE84">
        <v>33765</v>
      </c>
      <c r="BF84">
        <v>27028</v>
      </c>
      <c r="BG84">
        <v>6340</v>
      </c>
      <c r="BH84">
        <v>1374</v>
      </c>
      <c r="BI84">
        <v>568</v>
      </c>
      <c r="BJ84">
        <v>40688</v>
      </c>
      <c r="BK84">
        <v>7591</v>
      </c>
      <c r="BL84">
        <v>16744</v>
      </c>
      <c r="BM84">
        <v>9450</v>
      </c>
      <c r="BN84">
        <v>4496</v>
      </c>
      <c r="BO84">
        <v>1400</v>
      </c>
      <c r="BP84">
        <v>678</v>
      </c>
      <c r="BQ84">
        <v>329</v>
      </c>
      <c r="BR84">
        <v>18679</v>
      </c>
      <c r="BS84">
        <v>3861</v>
      </c>
      <c r="BT84">
        <v>5862</v>
      </c>
      <c r="BU84">
        <v>4236</v>
      </c>
      <c r="BV84">
        <v>3148</v>
      </c>
      <c r="BW84">
        <v>1160</v>
      </c>
      <c r="BX84">
        <v>282</v>
      </c>
      <c r="BY84">
        <v>130</v>
      </c>
      <c r="BZ84">
        <v>7707</v>
      </c>
      <c r="CA84">
        <v>2226</v>
      </c>
      <c r="CB84">
        <v>3298</v>
      </c>
      <c r="CC84">
        <v>1383</v>
      </c>
      <c r="CD84">
        <v>520</v>
      </c>
      <c r="CE84">
        <v>175</v>
      </c>
      <c r="CF84">
        <v>84</v>
      </c>
      <c r="CG84">
        <v>21</v>
      </c>
      <c r="CH84">
        <v>75731</v>
      </c>
      <c r="CI84">
        <v>32758</v>
      </c>
      <c r="CJ84">
        <v>18318</v>
      </c>
      <c r="CK84">
        <v>13176</v>
      </c>
      <c r="CL84">
        <v>8792</v>
      </c>
      <c r="CM84">
        <v>2105</v>
      </c>
      <c r="CN84">
        <v>474</v>
      </c>
      <c r="CO84">
        <v>108</v>
      </c>
      <c r="CP84">
        <v>8266</v>
      </c>
      <c r="CQ84">
        <v>2725</v>
      </c>
      <c r="CR84">
        <v>3076</v>
      </c>
      <c r="CS84">
        <v>1407</v>
      </c>
      <c r="CT84">
        <v>664</v>
      </c>
      <c r="CU84">
        <v>275</v>
      </c>
      <c r="CV84">
        <v>84</v>
      </c>
      <c r="CW84">
        <v>35</v>
      </c>
      <c r="CX84">
        <v>11630</v>
      </c>
      <c r="CY84">
        <v>3081</v>
      </c>
      <c r="CZ84">
        <v>2276</v>
      </c>
      <c r="DA84">
        <v>2652</v>
      </c>
      <c r="DB84">
        <v>2752</v>
      </c>
      <c r="DC84">
        <v>715</v>
      </c>
      <c r="DD84">
        <v>114</v>
      </c>
      <c r="DE84">
        <v>40</v>
      </c>
      <c r="DF84">
        <v>983</v>
      </c>
      <c r="DG84">
        <v>177</v>
      </c>
      <c r="DH84">
        <v>400</v>
      </c>
      <c r="DI84">
        <v>189</v>
      </c>
      <c r="DJ84">
        <v>104</v>
      </c>
      <c r="DK84">
        <v>70</v>
      </c>
      <c r="DL84">
        <v>24</v>
      </c>
      <c r="DM84">
        <v>19</v>
      </c>
      <c r="DN84">
        <v>1634</v>
      </c>
      <c r="DO84">
        <v>645</v>
      </c>
      <c r="DP84">
        <v>290</v>
      </c>
      <c r="DQ84">
        <v>318</v>
      </c>
      <c r="DR84">
        <v>304</v>
      </c>
      <c r="DS84">
        <v>65</v>
      </c>
      <c r="DT84">
        <v>12</v>
      </c>
      <c r="DU84" t="s">
        <v>34</v>
      </c>
      <c r="DV84">
        <v>282</v>
      </c>
      <c r="DW84">
        <v>103</v>
      </c>
      <c r="DX84">
        <v>88</v>
      </c>
      <c r="DY84">
        <v>51</v>
      </c>
      <c r="DZ84">
        <v>20</v>
      </c>
      <c r="EA84">
        <v>20</v>
      </c>
      <c r="EB84" t="s">
        <v>34</v>
      </c>
      <c r="EC84" t="s">
        <v>34</v>
      </c>
    </row>
    <row r="85" spans="1:133">
      <c r="A85">
        <v>85</v>
      </c>
      <c r="B85">
        <v>2</v>
      </c>
      <c r="C85">
        <v>13104</v>
      </c>
      <c r="D85">
        <v>0</v>
      </c>
      <c r="E85" t="s">
        <v>130</v>
      </c>
      <c r="F85">
        <v>329309</v>
      </c>
      <c r="G85">
        <v>132644</v>
      </c>
      <c r="H85">
        <v>75230</v>
      </c>
      <c r="I85">
        <v>58485</v>
      </c>
      <c r="J85">
        <v>47080</v>
      </c>
      <c r="K85">
        <v>12245</v>
      </c>
      <c r="L85">
        <v>2652</v>
      </c>
      <c r="M85">
        <v>973</v>
      </c>
      <c r="N85">
        <v>86635</v>
      </c>
      <c r="O85">
        <v>21821</v>
      </c>
      <c r="P85">
        <v>33786</v>
      </c>
      <c r="Q85">
        <v>18117</v>
      </c>
      <c r="R85">
        <v>8312</v>
      </c>
      <c r="S85">
        <v>2770</v>
      </c>
      <c r="T85">
        <v>1218</v>
      </c>
      <c r="U85">
        <v>611</v>
      </c>
      <c r="V85">
        <v>325480</v>
      </c>
      <c r="W85">
        <v>129503</v>
      </c>
      <c r="X85">
        <v>74974</v>
      </c>
      <c r="Y85">
        <v>58299</v>
      </c>
      <c r="Z85">
        <v>46944</v>
      </c>
      <c r="AA85">
        <v>12160</v>
      </c>
      <c r="AB85">
        <v>2634</v>
      </c>
      <c r="AC85">
        <v>966</v>
      </c>
      <c r="AD85">
        <v>86350</v>
      </c>
      <c r="AE85">
        <v>21721</v>
      </c>
      <c r="AF85">
        <v>33694</v>
      </c>
      <c r="AG85">
        <v>18081</v>
      </c>
      <c r="AH85">
        <v>8280</v>
      </c>
      <c r="AI85">
        <v>2745</v>
      </c>
      <c r="AJ85">
        <v>1218</v>
      </c>
      <c r="AK85">
        <v>611</v>
      </c>
      <c r="AL85">
        <v>319839</v>
      </c>
      <c r="AM85">
        <v>126189</v>
      </c>
      <c r="AN85">
        <v>74264</v>
      </c>
      <c r="AO85">
        <v>57564</v>
      </c>
      <c r="AP85">
        <v>46312</v>
      </c>
      <c r="AQ85">
        <v>11940</v>
      </c>
      <c r="AR85">
        <v>2604</v>
      </c>
      <c r="AS85">
        <v>966</v>
      </c>
      <c r="AT85">
        <v>85618</v>
      </c>
      <c r="AU85">
        <v>21384</v>
      </c>
      <c r="AV85">
        <v>33478</v>
      </c>
      <c r="AW85">
        <v>17979</v>
      </c>
      <c r="AX85">
        <v>8236</v>
      </c>
      <c r="AY85">
        <v>2730</v>
      </c>
      <c r="AZ85">
        <v>1200</v>
      </c>
      <c r="BA85">
        <v>611</v>
      </c>
      <c r="BB85">
        <v>146463</v>
      </c>
      <c r="BC85">
        <v>29856</v>
      </c>
      <c r="BD85">
        <v>40426</v>
      </c>
      <c r="BE85">
        <v>35859</v>
      </c>
      <c r="BF85">
        <v>29984</v>
      </c>
      <c r="BG85">
        <v>7885</v>
      </c>
      <c r="BH85">
        <v>1758</v>
      </c>
      <c r="BI85">
        <v>695</v>
      </c>
      <c r="BJ85">
        <v>58801</v>
      </c>
      <c r="BK85">
        <v>10015</v>
      </c>
      <c r="BL85">
        <v>23662</v>
      </c>
      <c r="BM85">
        <v>14436</v>
      </c>
      <c r="BN85">
        <v>6932</v>
      </c>
      <c r="BO85">
        <v>2245</v>
      </c>
      <c r="BP85">
        <v>960</v>
      </c>
      <c r="BQ85">
        <v>551</v>
      </c>
      <c r="BR85">
        <v>16505</v>
      </c>
      <c r="BS85">
        <v>4279</v>
      </c>
      <c r="BT85">
        <v>6156</v>
      </c>
      <c r="BU85">
        <v>3177</v>
      </c>
      <c r="BV85">
        <v>2084</v>
      </c>
      <c r="BW85">
        <v>610</v>
      </c>
      <c r="BX85">
        <v>150</v>
      </c>
      <c r="BY85">
        <v>49</v>
      </c>
      <c r="BZ85">
        <v>9198</v>
      </c>
      <c r="CA85">
        <v>2964</v>
      </c>
      <c r="CB85">
        <v>4412</v>
      </c>
      <c r="CC85">
        <v>1320</v>
      </c>
      <c r="CD85">
        <v>356</v>
      </c>
      <c r="CE85">
        <v>110</v>
      </c>
      <c r="CF85">
        <v>36</v>
      </c>
      <c r="CG85" t="s">
        <v>34</v>
      </c>
      <c r="CH85">
        <v>141888</v>
      </c>
      <c r="CI85">
        <v>87889</v>
      </c>
      <c r="CJ85">
        <v>25176</v>
      </c>
      <c r="CK85">
        <v>15252</v>
      </c>
      <c r="CL85">
        <v>10396</v>
      </c>
      <c r="CM85">
        <v>2445</v>
      </c>
      <c r="CN85">
        <v>546</v>
      </c>
      <c r="CO85">
        <v>184</v>
      </c>
      <c r="CP85">
        <v>16771</v>
      </c>
      <c r="CQ85">
        <v>8264</v>
      </c>
      <c r="CR85">
        <v>5094</v>
      </c>
      <c r="CS85">
        <v>2037</v>
      </c>
      <c r="CT85">
        <v>864</v>
      </c>
      <c r="CU85">
        <v>305</v>
      </c>
      <c r="CV85">
        <v>162</v>
      </c>
      <c r="CW85">
        <v>45</v>
      </c>
      <c r="CX85">
        <v>14983</v>
      </c>
      <c r="CY85">
        <v>4165</v>
      </c>
      <c r="CZ85">
        <v>2506</v>
      </c>
      <c r="DA85">
        <v>3276</v>
      </c>
      <c r="DB85">
        <v>3848</v>
      </c>
      <c r="DC85">
        <v>1000</v>
      </c>
      <c r="DD85">
        <v>150</v>
      </c>
      <c r="DE85">
        <v>38</v>
      </c>
      <c r="DF85">
        <v>848</v>
      </c>
      <c r="DG85">
        <v>141</v>
      </c>
      <c r="DH85">
        <v>310</v>
      </c>
      <c r="DI85">
        <v>186</v>
      </c>
      <c r="DJ85">
        <v>84</v>
      </c>
      <c r="DK85">
        <v>70</v>
      </c>
      <c r="DL85">
        <v>42</v>
      </c>
      <c r="DM85">
        <v>15</v>
      </c>
      <c r="DN85">
        <v>5641</v>
      </c>
      <c r="DO85">
        <v>3314</v>
      </c>
      <c r="DP85">
        <v>710</v>
      </c>
      <c r="DQ85">
        <v>735</v>
      </c>
      <c r="DR85">
        <v>632</v>
      </c>
      <c r="DS85">
        <v>220</v>
      </c>
      <c r="DT85">
        <v>30</v>
      </c>
      <c r="DU85" t="s">
        <v>34</v>
      </c>
      <c r="DV85">
        <v>732</v>
      </c>
      <c r="DW85">
        <v>337</v>
      </c>
      <c r="DX85">
        <v>216</v>
      </c>
      <c r="DY85">
        <v>102</v>
      </c>
      <c r="DZ85">
        <v>44</v>
      </c>
      <c r="EA85">
        <v>15</v>
      </c>
      <c r="EB85">
        <v>18</v>
      </c>
      <c r="EC85" t="s">
        <v>34</v>
      </c>
    </row>
    <row r="86" spans="1:133">
      <c r="A86">
        <v>86</v>
      </c>
      <c r="B86">
        <v>2</v>
      </c>
      <c r="C86">
        <v>13105</v>
      </c>
      <c r="D86">
        <v>0</v>
      </c>
      <c r="E86" t="s">
        <v>131</v>
      </c>
      <c r="F86">
        <v>216265</v>
      </c>
      <c r="G86">
        <v>69076</v>
      </c>
      <c r="H86">
        <v>47466</v>
      </c>
      <c r="I86">
        <v>45720</v>
      </c>
      <c r="J86">
        <v>40440</v>
      </c>
      <c r="K86">
        <v>10700</v>
      </c>
      <c r="L86">
        <v>2142</v>
      </c>
      <c r="M86">
        <v>721</v>
      </c>
      <c r="N86">
        <v>57440</v>
      </c>
      <c r="O86">
        <v>12574</v>
      </c>
      <c r="P86">
        <v>21698</v>
      </c>
      <c r="Q86">
        <v>13176</v>
      </c>
      <c r="R86">
        <v>6096</v>
      </c>
      <c r="S86">
        <v>2410</v>
      </c>
      <c r="T86">
        <v>1020</v>
      </c>
      <c r="U86">
        <v>466</v>
      </c>
      <c r="V86">
        <v>214277</v>
      </c>
      <c r="W86">
        <v>67589</v>
      </c>
      <c r="X86">
        <v>47290</v>
      </c>
      <c r="Y86">
        <v>45597</v>
      </c>
      <c r="Z86">
        <v>40304</v>
      </c>
      <c r="AA86">
        <v>10640</v>
      </c>
      <c r="AB86">
        <v>2136</v>
      </c>
      <c r="AC86">
        <v>721</v>
      </c>
      <c r="AD86">
        <v>57308</v>
      </c>
      <c r="AE86">
        <v>12543</v>
      </c>
      <c r="AF86">
        <v>21630</v>
      </c>
      <c r="AG86">
        <v>13155</v>
      </c>
      <c r="AH86">
        <v>6084</v>
      </c>
      <c r="AI86">
        <v>2410</v>
      </c>
      <c r="AJ86">
        <v>1020</v>
      </c>
      <c r="AK86">
        <v>466</v>
      </c>
      <c r="AL86">
        <v>211773</v>
      </c>
      <c r="AM86">
        <v>66795</v>
      </c>
      <c r="AN86">
        <v>46848</v>
      </c>
      <c r="AO86">
        <v>45054</v>
      </c>
      <c r="AP86">
        <v>39716</v>
      </c>
      <c r="AQ86">
        <v>10530</v>
      </c>
      <c r="AR86">
        <v>2124</v>
      </c>
      <c r="AS86">
        <v>706</v>
      </c>
      <c r="AT86">
        <v>56862</v>
      </c>
      <c r="AU86">
        <v>12348</v>
      </c>
      <c r="AV86">
        <v>21518</v>
      </c>
      <c r="AW86">
        <v>13083</v>
      </c>
      <c r="AX86">
        <v>6052</v>
      </c>
      <c r="AY86">
        <v>2390</v>
      </c>
      <c r="AZ86">
        <v>1020</v>
      </c>
      <c r="BA86">
        <v>451</v>
      </c>
      <c r="BB86">
        <v>123891</v>
      </c>
      <c r="BC86">
        <v>20765</v>
      </c>
      <c r="BD86">
        <v>30778</v>
      </c>
      <c r="BE86">
        <v>32025</v>
      </c>
      <c r="BF86">
        <v>29752</v>
      </c>
      <c r="BG86">
        <v>8180</v>
      </c>
      <c r="BH86">
        <v>1818</v>
      </c>
      <c r="BI86">
        <v>573</v>
      </c>
      <c r="BJ86">
        <v>46182</v>
      </c>
      <c r="BK86">
        <v>7552</v>
      </c>
      <c r="BL86">
        <v>18146</v>
      </c>
      <c r="BM86">
        <v>11484</v>
      </c>
      <c r="BN86">
        <v>5444</v>
      </c>
      <c r="BO86">
        <v>2215</v>
      </c>
      <c r="BP86">
        <v>942</v>
      </c>
      <c r="BQ86">
        <v>399</v>
      </c>
      <c r="BR86">
        <v>3942</v>
      </c>
      <c r="BS86">
        <v>944</v>
      </c>
      <c r="BT86">
        <v>1210</v>
      </c>
      <c r="BU86">
        <v>927</v>
      </c>
      <c r="BV86">
        <v>652</v>
      </c>
      <c r="BW86">
        <v>145</v>
      </c>
      <c r="BX86">
        <v>48</v>
      </c>
      <c r="BY86">
        <v>16</v>
      </c>
      <c r="BZ86">
        <v>1483</v>
      </c>
      <c r="CA86">
        <v>547</v>
      </c>
      <c r="CB86">
        <v>638</v>
      </c>
      <c r="CC86">
        <v>210</v>
      </c>
      <c r="CD86">
        <v>72</v>
      </c>
      <c r="CE86">
        <v>10</v>
      </c>
      <c r="CF86">
        <v>6</v>
      </c>
      <c r="CG86" t="s">
        <v>34</v>
      </c>
      <c r="CH86">
        <v>76165</v>
      </c>
      <c r="CI86">
        <v>42380</v>
      </c>
      <c r="CJ86">
        <v>13612</v>
      </c>
      <c r="CK86">
        <v>10629</v>
      </c>
      <c r="CL86">
        <v>7480</v>
      </c>
      <c r="CM86">
        <v>1745</v>
      </c>
      <c r="CN86">
        <v>222</v>
      </c>
      <c r="CO86">
        <v>97</v>
      </c>
      <c r="CP86">
        <v>8650</v>
      </c>
      <c r="CQ86">
        <v>4157</v>
      </c>
      <c r="CR86">
        <v>2518</v>
      </c>
      <c r="CS86">
        <v>1260</v>
      </c>
      <c r="CT86">
        <v>472</v>
      </c>
      <c r="CU86">
        <v>145</v>
      </c>
      <c r="CV86">
        <v>66</v>
      </c>
      <c r="CW86">
        <v>32</v>
      </c>
      <c r="CX86">
        <v>7775</v>
      </c>
      <c r="CY86">
        <v>2706</v>
      </c>
      <c r="CZ86">
        <v>1248</v>
      </c>
      <c r="DA86">
        <v>1473</v>
      </c>
      <c r="DB86">
        <v>1832</v>
      </c>
      <c r="DC86">
        <v>460</v>
      </c>
      <c r="DD86">
        <v>36</v>
      </c>
      <c r="DE86">
        <v>20</v>
      </c>
      <c r="DF86">
        <v>547</v>
      </c>
      <c r="DG86">
        <v>92</v>
      </c>
      <c r="DH86">
        <v>216</v>
      </c>
      <c r="DI86">
        <v>129</v>
      </c>
      <c r="DJ86">
        <v>64</v>
      </c>
      <c r="DK86">
        <v>20</v>
      </c>
      <c r="DL86">
        <v>6</v>
      </c>
      <c r="DM86">
        <v>20</v>
      </c>
      <c r="DN86">
        <v>2504</v>
      </c>
      <c r="DO86">
        <v>794</v>
      </c>
      <c r="DP86">
        <v>442</v>
      </c>
      <c r="DQ86">
        <v>543</v>
      </c>
      <c r="DR86">
        <v>588</v>
      </c>
      <c r="DS86">
        <v>110</v>
      </c>
      <c r="DT86">
        <v>12</v>
      </c>
      <c r="DU86">
        <v>15</v>
      </c>
      <c r="DV86">
        <v>446</v>
      </c>
      <c r="DW86">
        <v>195</v>
      </c>
      <c r="DX86">
        <v>112</v>
      </c>
      <c r="DY86">
        <v>72</v>
      </c>
      <c r="DZ86">
        <v>32</v>
      </c>
      <c r="EA86">
        <v>20</v>
      </c>
      <c r="EB86" t="s">
        <v>34</v>
      </c>
      <c r="EC86">
        <v>15</v>
      </c>
    </row>
    <row r="87" spans="1:133">
      <c r="A87">
        <v>87</v>
      </c>
      <c r="B87">
        <v>2</v>
      </c>
      <c r="C87">
        <v>13106</v>
      </c>
      <c r="D87">
        <v>0</v>
      </c>
      <c r="E87" t="s">
        <v>132</v>
      </c>
      <c r="F87">
        <v>193825</v>
      </c>
      <c r="G87">
        <v>61540</v>
      </c>
      <c r="H87">
        <v>49078</v>
      </c>
      <c r="I87">
        <v>38799</v>
      </c>
      <c r="J87">
        <v>31288</v>
      </c>
      <c r="K87">
        <v>9415</v>
      </c>
      <c r="L87">
        <v>2646</v>
      </c>
      <c r="M87">
        <v>1059</v>
      </c>
      <c r="N87">
        <v>62206</v>
      </c>
      <c r="O87">
        <v>14539</v>
      </c>
      <c r="P87">
        <v>22214</v>
      </c>
      <c r="Q87">
        <v>13767</v>
      </c>
      <c r="R87">
        <v>6568</v>
      </c>
      <c r="S87">
        <v>2925</v>
      </c>
      <c r="T87">
        <v>1446</v>
      </c>
      <c r="U87">
        <v>747</v>
      </c>
      <c r="V87">
        <v>191920</v>
      </c>
      <c r="W87">
        <v>60334</v>
      </c>
      <c r="X87">
        <v>48844</v>
      </c>
      <c r="Y87">
        <v>38652</v>
      </c>
      <c r="Z87">
        <v>31108</v>
      </c>
      <c r="AA87">
        <v>9320</v>
      </c>
      <c r="AB87">
        <v>2610</v>
      </c>
      <c r="AC87">
        <v>1052</v>
      </c>
      <c r="AD87">
        <v>61712</v>
      </c>
      <c r="AE87">
        <v>14302</v>
      </c>
      <c r="AF87">
        <v>22108</v>
      </c>
      <c r="AG87">
        <v>13719</v>
      </c>
      <c r="AH87">
        <v>6516</v>
      </c>
      <c r="AI87">
        <v>2905</v>
      </c>
      <c r="AJ87">
        <v>1422</v>
      </c>
      <c r="AK87">
        <v>740</v>
      </c>
      <c r="AL87">
        <v>188701</v>
      </c>
      <c r="AM87">
        <v>58846</v>
      </c>
      <c r="AN87">
        <v>48284</v>
      </c>
      <c r="AO87">
        <v>38157</v>
      </c>
      <c r="AP87">
        <v>30624</v>
      </c>
      <c r="AQ87">
        <v>9160</v>
      </c>
      <c r="AR87">
        <v>2592</v>
      </c>
      <c r="AS87">
        <v>1038</v>
      </c>
      <c r="AT87">
        <v>61063</v>
      </c>
      <c r="AU87">
        <v>13987</v>
      </c>
      <c r="AV87">
        <v>21922</v>
      </c>
      <c r="AW87">
        <v>13638</v>
      </c>
      <c r="AX87">
        <v>6484</v>
      </c>
      <c r="AY87">
        <v>2895</v>
      </c>
      <c r="AZ87">
        <v>1404</v>
      </c>
      <c r="BA87">
        <v>733</v>
      </c>
      <c r="BB87">
        <v>114657</v>
      </c>
      <c r="BC87">
        <v>22586</v>
      </c>
      <c r="BD87">
        <v>30532</v>
      </c>
      <c r="BE87">
        <v>27369</v>
      </c>
      <c r="BF87">
        <v>23660</v>
      </c>
      <c r="BG87">
        <v>7400</v>
      </c>
      <c r="BH87">
        <v>2196</v>
      </c>
      <c r="BI87">
        <v>914</v>
      </c>
      <c r="BJ87">
        <v>48320</v>
      </c>
      <c r="BK87">
        <v>8410</v>
      </c>
      <c r="BL87">
        <v>17670</v>
      </c>
      <c r="BM87">
        <v>11838</v>
      </c>
      <c r="BN87">
        <v>5760</v>
      </c>
      <c r="BO87">
        <v>2660</v>
      </c>
      <c r="BP87">
        <v>1302</v>
      </c>
      <c r="BQ87">
        <v>680</v>
      </c>
      <c r="BR87">
        <v>2967</v>
      </c>
      <c r="BS87">
        <v>749</v>
      </c>
      <c r="BT87">
        <v>1050</v>
      </c>
      <c r="BU87">
        <v>582</v>
      </c>
      <c r="BV87">
        <v>456</v>
      </c>
      <c r="BW87">
        <v>105</v>
      </c>
      <c r="BX87">
        <v>18</v>
      </c>
      <c r="BY87">
        <v>7</v>
      </c>
      <c r="BZ87">
        <v>1557</v>
      </c>
      <c r="CA87">
        <v>578</v>
      </c>
      <c r="CB87">
        <v>674</v>
      </c>
      <c r="CC87">
        <v>207</v>
      </c>
      <c r="CD87">
        <v>72</v>
      </c>
      <c r="CE87">
        <v>20</v>
      </c>
      <c r="CF87">
        <v>6</v>
      </c>
      <c r="CG87" t="s">
        <v>34</v>
      </c>
      <c r="CH87">
        <v>65122</v>
      </c>
      <c r="CI87">
        <v>32832</v>
      </c>
      <c r="CJ87">
        <v>15462</v>
      </c>
      <c r="CK87">
        <v>9234</v>
      </c>
      <c r="CL87">
        <v>5776</v>
      </c>
      <c r="CM87">
        <v>1400</v>
      </c>
      <c r="CN87">
        <v>324</v>
      </c>
      <c r="CO87">
        <v>94</v>
      </c>
      <c r="CP87">
        <v>10529</v>
      </c>
      <c r="CQ87">
        <v>4889</v>
      </c>
      <c r="CR87">
        <v>3320</v>
      </c>
      <c r="CS87">
        <v>1464</v>
      </c>
      <c r="CT87">
        <v>588</v>
      </c>
      <c r="CU87">
        <v>165</v>
      </c>
      <c r="CV87">
        <v>66</v>
      </c>
      <c r="CW87">
        <v>37</v>
      </c>
      <c r="CX87">
        <v>5955</v>
      </c>
      <c r="CY87">
        <v>2679</v>
      </c>
      <c r="CZ87">
        <v>1240</v>
      </c>
      <c r="DA87">
        <v>972</v>
      </c>
      <c r="DB87">
        <v>732</v>
      </c>
      <c r="DC87">
        <v>255</v>
      </c>
      <c r="DD87">
        <v>54</v>
      </c>
      <c r="DE87">
        <v>23</v>
      </c>
      <c r="DF87">
        <v>657</v>
      </c>
      <c r="DG87">
        <v>110</v>
      </c>
      <c r="DH87">
        <v>258</v>
      </c>
      <c r="DI87">
        <v>129</v>
      </c>
      <c r="DJ87">
        <v>64</v>
      </c>
      <c r="DK87">
        <v>50</v>
      </c>
      <c r="DL87">
        <v>30</v>
      </c>
      <c r="DM87">
        <v>16</v>
      </c>
      <c r="DN87">
        <v>3219</v>
      </c>
      <c r="DO87">
        <v>1488</v>
      </c>
      <c r="DP87">
        <v>560</v>
      </c>
      <c r="DQ87">
        <v>495</v>
      </c>
      <c r="DR87">
        <v>484</v>
      </c>
      <c r="DS87">
        <v>160</v>
      </c>
      <c r="DT87">
        <v>18</v>
      </c>
      <c r="DU87">
        <v>14</v>
      </c>
      <c r="DV87">
        <v>649</v>
      </c>
      <c r="DW87">
        <v>315</v>
      </c>
      <c r="DX87">
        <v>186</v>
      </c>
      <c r="DY87">
        <v>81</v>
      </c>
      <c r="DZ87">
        <v>32</v>
      </c>
      <c r="EA87">
        <v>10</v>
      </c>
      <c r="EB87">
        <v>18</v>
      </c>
      <c r="EC87">
        <v>7</v>
      </c>
    </row>
    <row r="88" spans="1:133">
      <c r="A88">
        <v>88</v>
      </c>
      <c r="B88">
        <v>2</v>
      </c>
      <c r="C88">
        <v>13107</v>
      </c>
      <c r="D88">
        <v>0</v>
      </c>
      <c r="E88" t="s">
        <v>133</v>
      </c>
      <c r="F88">
        <v>254013</v>
      </c>
      <c r="G88">
        <v>62886</v>
      </c>
      <c r="H88">
        <v>66840</v>
      </c>
      <c r="I88">
        <v>55440</v>
      </c>
      <c r="J88">
        <v>47768</v>
      </c>
      <c r="K88">
        <v>15030</v>
      </c>
      <c r="L88">
        <v>4302</v>
      </c>
      <c r="M88">
        <v>1747</v>
      </c>
      <c r="N88">
        <v>83025</v>
      </c>
      <c r="O88">
        <v>15257</v>
      </c>
      <c r="P88">
        <v>31328</v>
      </c>
      <c r="Q88">
        <v>19608</v>
      </c>
      <c r="R88">
        <v>9512</v>
      </c>
      <c r="S88">
        <v>4125</v>
      </c>
      <c r="T88">
        <v>2238</v>
      </c>
      <c r="U88">
        <v>957</v>
      </c>
      <c r="V88">
        <v>251306</v>
      </c>
      <c r="W88">
        <v>61218</v>
      </c>
      <c r="X88">
        <v>66530</v>
      </c>
      <c r="Y88">
        <v>55137</v>
      </c>
      <c r="Z88">
        <v>47468</v>
      </c>
      <c r="AA88">
        <v>14955</v>
      </c>
      <c r="AB88">
        <v>4272</v>
      </c>
      <c r="AC88">
        <v>1726</v>
      </c>
      <c r="AD88">
        <v>82730</v>
      </c>
      <c r="AE88">
        <v>15164</v>
      </c>
      <c r="AF88">
        <v>31242</v>
      </c>
      <c r="AG88">
        <v>19557</v>
      </c>
      <c r="AH88">
        <v>9492</v>
      </c>
      <c r="AI88">
        <v>4105</v>
      </c>
      <c r="AJ88">
        <v>2220</v>
      </c>
      <c r="AK88">
        <v>950</v>
      </c>
      <c r="AL88">
        <v>248447</v>
      </c>
      <c r="AM88">
        <v>60083</v>
      </c>
      <c r="AN88">
        <v>65972</v>
      </c>
      <c r="AO88">
        <v>54699</v>
      </c>
      <c r="AP88">
        <v>46964</v>
      </c>
      <c r="AQ88">
        <v>14805</v>
      </c>
      <c r="AR88">
        <v>4212</v>
      </c>
      <c r="AS88">
        <v>1712</v>
      </c>
      <c r="AT88">
        <v>82091</v>
      </c>
      <c r="AU88">
        <v>14905</v>
      </c>
      <c r="AV88">
        <v>31008</v>
      </c>
      <c r="AW88">
        <v>19494</v>
      </c>
      <c r="AX88">
        <v>9448</v>
      </c>
      <c r="AY88">
        <v>4090</v>
      </c>
      <c r="AZ88">
        <v>2196</v>
      </c>
      <c r="BA88">
        <v>950</v>
      </c>
      <c r="BB88">
        <v>143329</v>
      </c>
      <c r="BC88">
        <v>17876</v>
      </c>
      <c r="BD88">
        <v>37186</v>
      </c>
      <c r="BE88">
        <v>36651</v>
      </c>
      <c r="BF88">
        <v>35392</v>
      </c>
      <c r="BG88">
        <v>11335</v>
      </c>
      <c r="BH88">
        <v>3474</v>
      </c>
      <c r="BI88">
        <v>1415</v>
      </c>
      <c r="BJ88">
        <v>59559</v>
      </c>
      <c r="BK88">
        <v>7887</v>
      </c>
      <c r="BL88">
        <v>22010</v>
      </c>
      <c r="BM88">
        <v>15357</v>
      </c>
      <c r="BN88">
        <v>7828</v>
      </c>
      <c r="BO88">
        <v>3570</v>
      </c>
      <c r="BP88">
        <v>2022</v>
      </c>
      <c r="BQ88">
        <v>885</v>
      </c>
      <c r="BR88">
        <v>22312</v>
      </c>
      <c r="BS88">
        <v>3830</v>
      </c>
      <c r="BT88">
        <v>7822</v>
      </c>
      <c r="BU88">
        <v>5241</v>
      </c>
      <c r="BV88">
        <v>3624</v>
      </c>
      <c r="BW88">
        <v>1360</v>
      </c>
      <c r="BX88">
        <v>306</v>
      </c>
      <c r="BY88">
        <v>129</v>
      </c>
      <c r="BZ88">
        <v>10919</v>
      </c>
      <c r="CA88">
        <v>2421</v>
      </c>
      <c r="CB88">
        <v>5080</v>
      </c>
      <c r="CC88">
        <v>2304</v>
      </c>
      <c r="CD88">
        <v>736</v>
      </c>
      <c r="CE88">
        <v>280</v>
      </c>
      <c r="CF88">
        <v>72</v>
      </c>
      <c r="CG88">
        <v>26</v>
      </c>
      <c r="CH88">
        <v>74270</v>
      </c>
      <c r="CI88">
        <v>35091</v>
      </c>
      <c r="CJ88">
        <v>19170</v>
      </c>
      <c r="CK88">
        <v>11265</v>
      </c>
      <c r="CL88">
        <v>6556</v>
      </c>
      <c r="CM88">
        <v>1715</v>
      </c>
      <c r="CN88">
        <v>336</v>
      </c>
      <c r="CO88">
        <v>137</v>
      </c>
      <c r="CP88">
        <v>11059</v>
      </c>
      <c r="CQ88">
        <v>4506</v>
      </c>
      <c r="CR88">
        <v>3714</v>
      </c>
      <c r="CS88">
        <v>1716</v>
      </c>
      <c r="CT88">
        <v>796</v>
      </c>
      <c r="CU88">
        <v>210</v>
      </c>
      <c r="CV88">
        <v>78</v>
      </c>
      <c r="CW88">
        <v>39</v>
      </c>
      <c r="CX88">
        <v>8536</v>
      </c>
      <c r="CY88">
        <v>3286</v>
      </c>
      <c r="CZ88">
        <v>1794</v>
      </c>
      <c r="DA88">
        <v>1542</v>
      </c>
      <c r="DB88">
        <v>1392</v>
      </c>
      <c r="DC88">
        <v>395</v>
      </c>
      <c r="DD88">
        <v>96</v>
      </c>
      <c r="DE88">
        <v>31</v>
      </c>
      <c r="DF88">
        <v>554</v>
      </c>
      <c r="DG88">
        <v>91</v>
      </c>
      <c r="DH88">
        <v>204</v>
      </c>
      <c r="DI88">
        <v>117</v>
      </c>
      <c r="DJ88">
        <v>88</v>
      </c>
      <c r="DK88">
        <v>30</v>
      </c>
      <c r="DL88">
        <v>24</v>
      </c>
      <c r="DM88" t="s">
        <v>34</v>
      </c>
      <c r="DN88">
        <v>2859</v>
      </c>
      <c r="DO88">
        <v>1135</v>
      </c>
      <c r="DP88">
        <v>558</v>
      </c>
      <c r="DQ88">
        <v>438</v>
      </c>
      <c r="DR88">
        <v>504</v>
      </c>
      <c r="DS88">
        <v>150</v>
      </c>
      <c r="DT88">
        <v>60</v>
      </c>
      <c r="DU88">
        <v>14</v>
      </c>
      <c r="DV88">
        <v>639</v>
      </c>
      <c r="DW88">
        <v>259</v>
      </c>
      <c r="DX88">
        <v>234</v>
      </c>
      <c r="DY88">
        <v>63</v>
      </c>
      <c r="DZ88">
        <v>44</v>
      </c>
      <c r="EA88">
        <v>15</v>
      </c>
      <c r="EB88">
        <v>24</v>
      </c>
      <c r="EC88" t="s">
        <v>34</v>
      </c>
    </row>
    <row r="89" spans="1:133">
      <c r="A89">
        <v>89</v>
      </c>
      <c r="B89">
        <v>2</v>
      </c>
      <c r="C89">
        <v>13108</v>
      </c>
      <c r="D89">
        <v>0</v>
      </c>
      <c r="E89" t="s">
        <v>134</v>
      </c>
      <c r="F89">
        <v>493714</v>
      </c>
      <c r="G89">
        <v>106682</v>
      </c>
      <c r="H89">
        <v>128690</v>
      </c>
      <c r="I89">
        <v>119469</v>
      </c>
      <c r="J89">
        <v>105148</v>
      </c>
      <c r="K89">
        <v>26440</v>
      </c>
      <c r="L89">
        <v>5334</v>
      </c>
      <c r="M89">
        <v>1951</v>
      </c>
      <c r="N89">
        <v>146147</v>
      </c>
      <c r="O89">
        <v>27600</v>
      </c>
      <c r="P89">
        <v>60730</v>
      </c>
      <c r="Q89">
        <v>34392</v>
      </c>
      <c r="R89">
        <v>14816</v>
      </c>
      <c r="S89">
        <v>5265</v>
      </c>
      <c r="T89">
        <v>2214</v>
      </c>
      <c r="U89">
        <v>1130</v>
      </c>
      <c r="V89">
        <v>487417</v>
      </c>
      <c r="W89">
        <v>101780</v>
      </c>
      <c r="X89">
        <v>128244</v>
      </c>
      <c r="Y89">
        <v>119049</v>
      </c>
      <c r="Z89">
        <v>104776</v>
      </c>
      <c r="AA89">
        <v>26315</v>
      </c>
      <c r="AB89">
        <v>5310</v>
      </c>
      <c r="AC89">
        <v>1943</v>
      </c>
      <c r="AD89">
        <v>145723</v>
      </c>
      <c r="AE89">
        <v>27459</v>
      </c>
      <c r="AF89">
        <v>60552</v>
      </c>
      <c r="AG89">
        <v>34335</v>
      </c>
      <c r="AH89">
        <v>14792</v>
      </c>
      <c r="AI89">
        <v>5255</v>
      </c>
      <c r="AJ89">
        <v>2208</v>
      </c>
      <c r="AK89">
        <v>1122</v>
      </c>
      <c r="AL89">
        <v>484315</v>
      </c>
      <c r="AM89">
        <v>100746</v>
      </c>
      <c r="AN89">
        <v>127554</v>
      </c>
      <c r="AO89">
        <v>118374</v>
      </c>
      <c r="AP89">
        <v>104204</v>
      </c>
      <c r="AQ89">
        <v>26215</v>
      </c>
      <c r="AR89">
        <v>5286</v>
      </c>
      <c r="AS89">
        <v>1936</v>
      </c>
      <c r="AT89">
        <v>144977</v>
      </c>
      <c r="AU89">
        <v>27129</v>
      </c>
      <c r="AV89">
        <v>60316</v>
      </c>
      <c r="AW89">
        <v>34263</v>
      </c>
      <c r="AX89">
        <v>14712</v>
      </c>
      <c r="AY89">
        <v>5245</v>
      </c>
      <c r="AZ89">
        <v>2190</v>
      </c>
      <c r="BA89">
        <v>1122</v>
      </c>
      <c r="BB89">
        <v>287298</v>
      </c>
      <c r="BC89">
        <v>30855</v>
      </c>
      <c r="BD89">
        <v>73570</v>
      </c>
      <c r="BE89">
        <v>79383</v>
      </c>
      <c r="BF89">
        <v>78248</v>
      </c>
      <c r="BG89">
        <v>19750</v>
      </c>
      <c r="BH89">
        <v>3942</v>
      </c>
      <c r="BI89">
        <v>1550</v>
      </c>
      <c r="BJ89">
        <v>94073</v>
      </c>
      <c r="BK89">
        <v>12261</v>
      </c>
      <c r="BL89">
        <v>37886</v>
      </c>
      <c r="BM89">
        <v>24822</v>
      </c>
      <c r="BN89">
        <v>11640</v>
      </c>
      <c r="BO89">
        <v>4505</v>
      </c>
      <c r="BP89">
        <v>1956</v>
      </c>
      <c r="BQ89">
        <v>1003</v>
      </c>
      <c r="BR89">
        <v>83051</v>
      </c>
      <c r="BS89">
        <v>18022</v>
      </c>
      <c r="BT89">
        <v>29712</v>
      </c>
      <c r="BU89">
        <v>19770</v>
      </c>
      <c r="BV89">
        <v>11496</v>
      </c>
      <c r="BW89">
        <v>3145</v>
      </c>
      <c r="BX89">
        <v>732</v>
      </c>
      <c r="BY89">
        <v>174</v>
      </c>
      <c r="BZ89">
        <v>38737</v>
      </c>
      <c r="CA89">
        <v>10054</v>
      </c>
      <c r="CB89">
        <v>18502</v>
      </c>
      <c r="CC89">
        <v>7407</v>
      </c>
      <c r="CD89">
        <v>2152</v>
      </c>
      <c r="CE89">
        <v>455</v>
      </c>
      <c r="CF89">
        <v>138</v>
      </c>
      <c r="CG89">
        <v>29</v>
      </c>
      <c r="CH89">
        <v>94711</v>
      </c>
      <c r="CI89">
        <v>45630</v>
      </c>
      <c r="CJ89">
        <v>20964</v>
      </c>
      <c r="CK89">
        <v>15273</v>
      </c>
      <c r="CL89">
        <v>10040</v>
      </c>
      <c r="CM89">
        <v>2280</v>
      </c>
      <c r="CN89">
        <v>390</v>
      </c>
      <c r="CO89">
        <v>134</v>
      </c>
      <c r="CP89">
        <v>11346</v>
      </c>
      <c r="CQ89">
        <v>4698</v>
      </c>
      <c r="CR89">
        <v>3592</v>
      </c>
      <c r="CS89">
        <v>1830</v>
      </c>
      <c r="CT89">
        <v>816</v>
      </c>
      <c r="CU89">
        <v>250</v>
      </c>
      <c r="CV89">
        <v>84</v>
      </c>
      <c r="CW89">
        <v>76</v>
      </c>
      <c r="CX89">
        <v>19255</v>
      </c>
      <c r="CY89">
        <v>6239</v>
      </c>
      <c r="CZ89">
        <v>3308</v>
      </c>
      <c r="DA89">
        <v>3948</v>
      </c>
      <c r="DB89">
        <v>4420</v>
      </c>
      <c r="DC89">
        <v>1040</v>
      </c>
      <c r="DD89">
        <v>222</v>
      </c>
      <c r="DE89">
        <v>78</v>
      </c>
      <c r="DF89">
        <v>821</v>
      </c>
      <c r="DG89">
        <v>116</v>
      </c>
      <c r="DH89">
        <v>336</v>
      </c>
      <c r="DI89">
        <v>204</v>
      </c>
      <c r="DJ89">
        <v>104</v>
      </c>
      <c r="DK89">
        <v>35</v>
      </c>
      <c r="DL89">
        <v>12</v>
      </c>
      <c r="DM89">
        <v>14</v>
      </c>
      <c r="DN89">
        <v>3102</v>
      </c>
      <c r="DO89">
        <v>1034</v>
      </c>
      <c r="DP89">
        <v>690</v>
      </c>
      <c r="DQ89">
        <v>675</v>
      </c>
      <c r="DR89">
        <v>572</v>
      </c>
      <c r="DS89">
        <v>100</v>
      </c>
      <c r="DT89">
        <v>24</v>
      </c>
      <c r="DU89">
        <v>7</v>
      </c>
      <c r="DV89">
        <v>746</v>
      </c>
      <c r="DW89">
        <v>330</v>
      </c>
      <c r="DX89">
        <v>236</v>
      </c>
      <c r="DY89">
        <v>72</v>
      </c>
      <c r="DZ89">
        <v>80</v>
      </c>
      <c r="EA89">
        <v>10</v>
      </c>
      <c r="EB89">
        <v>18</v>
      </c>
      <c r="EC89" t="s">
        <v>34</v>
      </c>
    </row>
    <row r="90" spans="1:133">
      <c r="A90">
        <v>90</v>
      </c>
      <c r="B90">
        <v>2</v>
      </c>
      <c r="C90">
        <v>13109</v>
      </c>
      <c r="D90">
        <v>0</v>
      </c>
      <c r="E90" t="s">
        <v>135</v>
      </c>
      <c r="F90">
        <v>384602</v>
      </c>
      <c r="G90">
        <v>116560</v>
      </c>
      <c r="H90">
        <v>93718</v>
      </c>
      <c r="I90">
        <v>80580</v>
      </c>
      <c r="J90">
        <v>69548</v>
      </c>
      <c r="K90">
        <v>18765</v>
      </c>
      <c r="L90">
        <v>4134</v>
      </c>
      <c r="M90">
        <v>1297</v>
      </c>
      <c r="N90">
        <v>109329</v>
      </c>
      <c r="O90">
        <v>22548</v>
      </c>
      <c r="P90">
        <v>42470</v>
      </c>
      <c r="Q90">
        <v>25404</v>
      </c>
      <c r="R90">
        <v>11820</v>
      </c>
      <c r="S90">
        <v>4430</v>
      </c>
      <c r="T90">
        <v>1944</v>
      </c>
      <c r="U90">
        <v>713</v>
      </c>
      <c r="V90">
        <v>380105</v>
      </c>
      <c r="W90">
        <v>113745</v>
      </c>
      <c r="X90">
        <v>93222</v>
      </c>
      <c r="Y90">
        <v>80112</v>
      </c>
      <c r="Z90">
        <v>69072</v>
      </c>
      <c r="AA90">
        <v>18565</v>
      </c>
      <c r="AB90">
        <v>4092</v>
      </c>
      <c r="AC90">
        <v>1297</v>
      </c>
      <c r="AD90">
        <v>108852</v>
      </c>
      <c r="AE90">
        <v>22429</v>
      </c>
      <c r="AF90">
        <v>42284</v>
      </c>
      <c r="AG90">
        <v>25326</v>
      </c>
      <c r="AH90">
        <v>11776</v>
      </c>
      <c r="AI90">
        <v>4410</v>
      </c>
      <c r="AJ90">
        <v>1914</v>
      </c>
      <c r="AK90">
        <v>713</v>
      </c>
      <c r="AL90">
        <v>375918</v>
      </c>
      <c r="AM90">
        <v>112264</v>
      </c>
      <c r="AN90">
        <v>92350</v>
      </c>
      <c r="AO90">
        <v>79335</v>
      </c>
      <c r="AP90">
        <v>68276</v>
      </c>
      <c r="AQ90">
        <v>18390</v>
      </c>
      <c r="AR90">
        <v>4020</v>
      </c>
      <c r="AS90">
        <v>1283</v>
      </c>
      <c r="AT90">
        <v>107884</v>
      </c>
      <c r="AU90">
        <v>21985</v>
      </c>
      <c r="AV90">
        <v>41996</v>
      </c>
      <c r="AW90">
        <v>25197</v>
      </c>
      <c r="AX90">
        <v>11716</v>
      </c>
      <c r="AY90">
        <v>4400</v>
      </c>
      <c r="AZ90">
        <v>1884</v>
      </c>
      <c r="BA90">
        <v>706</v>
      </c>
      <c r="BB90">
        <v>205903</v>
      </c>
      <c r="BC90">
        <v>29340</v>
      </c>
      <c r="BD90">
        <v>55614</v>
      </c>
      <c r="BE90">
        <v>53124</v>
      </c>
      <c r="BF90">
        <v>49944</v>
      </c>
      <c r="BG90">
        <v>13715</v>
      </c>
      <c r="BH90">
        <v>3144</v>
      </c>
      <c r="BI90">
        <v>1022</v>
      </c>
      <c r="BJ90">
        <v>81181</v>
      </c>
      <c r="BK90">
        <v>12032</v>
      </c>
      <c r="BL90">
        <v>32580</v>
      </c>
      <c r="BM90">
        <v>20580</v>
      </c>
      <c r="BN90">
        <v>9844</v>
      </c>
      <c r="BO90">
        <v>3810</v>
      </c>
      <c r="BP90">
        <v>1710</v>
      </c>
      <c r="BQ90">
        <v>625</v>
      </c>
      <c r="BR90">
        <v>20097</v>
      </c>
      <c r="BS90">
        <v>3668</v>
      </c>
      <c r="BT90">
        <v>5980</v>
      </c>
      <c r="BU90">
        <v>5136</v>
      </c>
      <c r="BV90">
        <v>3788</v>
      </c>
      <c r="BW90">
        <v>1200</v>
      </c>
      <c r="BX90">
        <v>276</v>
      </c>
      <c r="BY90">
        <v>49</v>
      </c>
      <c r="BZ90">
        <v>7851</v>
      </c>
      <c r="CA90">
        <v>1774</v>
      </c>
      <c r="CB90">
        <v>3272</v>
      </c>
      <c r="CC90">
        <v>1815</v>
      </c>
      <c r="CD90">
        <v>692</v>
      </c>
      <c r="CE90">
        <v>230</v>
      </c>
      <c r="CF90">
        <v>54</v>
      </c>
      <c r="CG90">
        <v>14</v>
      </c>
      <c r="CH90">
        <v>134132</v>
      </c>
      <c r="CI90">
        <v>73012</v>
      </c>
      <c r="CJ90">
        <v>28142</v>
      </c>
      <c r="CK90">
        <v>18243</v>
      </c>
      <c r="CL90">
        <v>11340</v>
      </c>
      <c r="CM90">
        <v>2735</v>
      </c>
      <c r="CN90">
        <v>486</v>
      </c>
      <c r="CO90">
        <v>174</v>
      </c>
      <c r="CP90">
        <v>18074</v>
      </c>
      <c r="CQ90">
        <v>8042</v>
      </c>
      <c r="CR90">
        <v>5870</v>
      </c>
      <c r="CS90">
        <v>2634</v>
      </c>
      <c r="CT90">
        <v>1080</v>
      </c>
      <c r="CU90">
        <v>305</v>
      </c>
      <c r="CV90">
        <v>84</v>
      </c>
      <c r="CW90">
        <v>59</v>
      </c>
      <c r="CX90">
        <v>15786</v>
      </c>
      <c r="CY90">
        <v>6244</v>
      </c>
      <c r="CZ90">
        <v>2614</v>
      </c>
      <c r="DA90">
        <v>2832</v>
      </c>
      <c r="DB90">
        <v>3204</v>
      </c>
      <c r="DC90">
        <v>740</v>
      </c>
      <c r="DD90">
        <v>114</v>
      </c>
      <c r="DE90">
        <v>38</v>
      </c>
      <c r="DF90">
        <v>778</v>
      </c>
      <c r="DG90">
        <v>137</v>
      </c>
      <c r="DH90">
        <v>274</v>
      </c>
      <c r="DI90">
        <v>168</v>
      </c>
      <c r="DJ90">
        <v>100</v>
      </c>
      <c r="DK90">
        <v>55</v>
      </c>
      <c r="DL90">
        <v>36</v>
      </c>
      <c r="DM90">
        <v>8</v>
      </c>
      <c r="DN90">
        <v>4187</v>
      </c>
      <c r="DO90">
        <v>1481</v>
      </c>
      <c r="DP90">
        <v>872</v>
      </c>
      <c r="DQ90">
        <v>777</v>
      </c>
      <c r="DR90">
        <v>796</v>
      </c>
      <c r="DS90">
        <v>175</v>
      </c>
      <c r="DT90">
        <v>72</v>
      </c>
      <c r="DU90">
        <v>14</v>
      </c>
      <c r="DV90">
        <v>968</v>
      </c>
      <c r="DW90">
        <v>444</v>
      </c>
      <c r="DX90">
        <v>288</v>
      </c>
      <c r="DY90">
        <v>129</v>
      </c>
      <c r="DZ90">
        <v>60</v>
      </c>
      <c r="EA90">
        <v>10</v>
      </c>
      <c r="EB90">
        <v>30</v>
      </c>
      <c r="EC90">
        <v>7</v>
      </c>
    </row>
    <row r="91" spans="1:133">
      <c r="A91">
        <v>91</v>
      </c>
      <c r="B91">
        <v>2</v>
      </c>
      <c r="C91">
        <v>13110</v>
      </c>
      <c r="D91">
        <v>0</v>
      </c>
      <c r="E91" t="s">
        <v>136</v>
      </c>
      <c r="F91">
        <v>275078</v>
      </c>
      <c r="G91">
        <v>74518</v>
      </c>
      <c r="H91">
        <v>70104</v>
      </c>
      <c r="I91">
        <v>59640</v>
      </c>
      <c r="J91">
        <v>52528</v>
      </c>
      <c r="K91">
        <v>14355</v>
      </c>
      <c r="L91">
        <v>2898</v>
      </c>
      <c r="M91">
        <v>1035</v>
      </c>
      <c r="N91">
        <v>77349</v>
      </c>
      <c r="O91">
        <v>14537</v>
      </c>
      <c r="P91">
        <v>29460</v>
      </c>
      <c r="Q91">
        <v>18138</v>
      </c>
      <c r="R91">
        <v>8996</v>
      </c>
      <c r="S91">
        <v>4010</v>
      </c>
      <c r="T91">
        <v>1560</v>
      </c>
      <c r="U91">
        <v>648</v>
      </c>
      <c r="V91">
        <v>272222</v>
      </c>
      <c r="W91">
        <v>72740</v>
      </c>
      <c r="X91">
        <v>69742</v>
      </c>
      <c r="Y91">
        <v>59310</v>
      </c>
      <c r="Z91">
        <v>52244</v>
      </c>
      <c r="AA91">
        <v>14280</v>
      </c>
      <c r="AB91">
        <v>2892</v>
      </c>
      <c r="AC91">
        <v>1014</v>
      </c>
      <c r="AD91">
        <v>77010</v>
      </c>
      <c r="AE91">
        <v>14421</v>
      </c>
      <c r="AF91">
        <v>29324</v>
      </c>
      <c r="AG91">
        <v>18099</v>
      </c>
      <c r="AH91">
        <v>8976</v>
      </c>
      <c r="AI91">
        <v>3995</v>
      </c>
      <c r="AJ91">
        <v>1554</v>
      </c>
      <c r="AK91">
        <v>641</v>
      </c>
      <c r="AL91">
        <v>268349</v>
      </c>
      <c r="AM91">
        <v>71133</v>
      </c>
      <c r="AN91">
        <v>69068</v>
      </c>
      <c r="AO91">
        <v>58647</v>
      </c>
      <c r="AP91">
        <v>51540</v>
      </c>
      <c r="AQ91">
        <v>14080</v>
      </c>
      <c r="AR91">
        <v>2874</v>
      </c>
      <c r="AS91">
        <v>1007</v>
      </c>
      <c r="AT91">
        <v>76411</v>
      </c>
      <c r="AU91">
        <v>14165</v>
      </c>
      <c r="AV91">
        <v>29162</v>
      </c>
      <c r="AW91">
        <v>18003</v>
      </c>
      <c r="AX91">
        <v>8928</v>
      </c>
      <c r="AY91">
        <v>3970</v>
      </c>
      <c r="AZ91">
        <v>1542</v>
      </c>
      <c r="BA91">
        <v>641</v>
      </c>
      <c r="BB91">
        <v>155121</v>
      </c>
      <c r="BC91">
        <v>21595</v>
      </c>
      <c r="BD91">
        <v>41840</v>
      </c>
      <c r="BE91">
        <v>40794</v>
      </c>
      <c r="BF91">
        <v>37552</v>
      </c>
      <c r="BG91">
        <v>10270</v>
      </c>
      <c r="BH91">
        <v>2298</v>
      </c>
      <c r="BI91">
        <v>772</v>
      </c>
      <c r="BJ91">
        <v>62839</v>
      </c>
      <c r="BK91">
        <v>9407</v>
      </c>
      <c r="BL91">
        <v>24490</v>
      </c>
      <c r="BM91">
        <v>15624</v>
      </c>
      <c r="BN91">
        <v>7828</v>
      </c>
      <c r="BO91">
        <v>3540</v>
      </c>
      <c r="BP91">
        <v>1386</v>
      </c>
      <c r="BQ91">
        <v>564</v>
      </c>
      <c r="BR91">
        <v>4533</v>
      </c>
      <c r="BS91">
        <v>1057</v>
      </c>
      <c r="BT91">
        <v>1354</v>
      </c>
      <c r="BU91">
        <v>888</v>
      </c>
      <c r="BV91">
        <v>800</v>
      </c>
      <c r="BW91">
        <v>340</v>
      </c>
      <c r="BX91">
        <v>66</v>
      </c>
      <c r="BY91">
        <v>28</v>
      </c>
      <c r="BZ91">
        <v>1829</v>
      </c>
      <c r="CA91">
        <v>619</v>
      </c>
      <c r="CB91">
        <v>722</v>
      </c>
      <c r="CC91">
        <v>291</v>
      </c>
      <c r="CD91">
        <v>128</v>
      </c>
      <c r="CE91">
        <v>45</v>
      </c>
      <c r="CF91">
        <v>24</v>
      </c>
      <c r="CG91" t="s">
        <v>34</v>
      </c>
      <c r="CH91">
        <v>94326</v>
      </c>
      <c r="CI91">
        <v>45617</v>
      </c>
      <c r="CJ91">
        <v>23418</v>
      </c>
      <c r="CK91">
        <v>13734</v>
      </c>
      <c r="CL91">
        <v>8956</v>
      </c>
      <c r="CM91">
        <v>2145</v>
      </c>
      <c r="CN91">
        <v>348</v>
      </c>
      <c r="CO91">
        <v>108</v>
      </c>
      <c r="CP91">
        <v>11089</v>
      </c>
      <c r="CQ91">
        <v>4064</v>
      </c>
      <c r="CR91">
        <v>3766</v>
      </c>
      <c r="CS91">
        <v>1941</v>
      </c>
      <c r="CT91">
        <v>848</v>
      </c>
      <c r="CU91">
        <v>330</v>
      </c>
      <c r="CV91">
        <v>96</v>
      </c>
      <c r="CW91">
        <v>44</v>
      </c>
      <c r="CX91">
        <v>14369</v>
      </c>
      <c r="CY91">
        <v>2864</v>
      </c>
      <c r="CZ91">
        <v>2456</v>
      </c>
      <c r="DA91">
        <v>3231</v>
      </c>
      <c r="DB91">
        <v>4232</v>
      </c>
      <c r="DC91">
        <v>1325</v>
      </c>
      <c r="DD91">
        <v>162</v>
      </c>
      <c r="DE91">
        <v>99</v>
      </c>
      <c r="DF91">
        <v>654</v>
      </c>
      <c r="DG91">
        <v>75</v>
      </c>
      <c r="DH91">
        <v>184</v>
      </c>
      <c r="DI91">
        <v>147</v>
      </c>
      <c r="DJ91">
        <v>124</v>
      </c>
      <c r="DK91">
        <v>55</v>
      </c>
      <c r="DL91">
        <v>36</v>
      </c>
      <c r="DM91">
        <v>33</v>
      </c>
      <c r="DN91">
        <v>3873</v>
      </c>
      <c r="DO91">
        <v>1607</v>
      </c>
      <c r="DP91">
        <v>674</v>
      </c>
      <c r="DQ91">
        <v>663</v>
      </c>
      <c r="DR91">
        <v>704</v>
      </c>
      <c r="DS91">
        <v>200</v>
      </c>
      <c r="DT91">
        <v>18</v>
      </c>
      <c r="DU91">
        <v>7</v>
      </c>
      <c r="DV91">
        <v>599</v>
      </c>
      <c r="DW91">
        <v>256</v>
      </c>
      <c r="DX91">
        <v>162</v>
      </c>
      <c r="DY91">
        <v>96</v>
      </c>
      <c r="DZ91">
        <v>48</v>
      </c>
      <c r="EA91">
        <v>25</v>
      </c>
      <c r="EB91">
        <v>12</v>
      </c>
      <c r="EC91" t="s">
        <v>34</v>
      </c>
    </row>
    <row r="92" spans="1:133">
      <c r="A92">
        <v>92</v>
      </c>
      <c r="B92">
        <v>2</v>
      </c>
      <c r="C92">
        <v>13111</v>
      </c>
      <c r="D92">
        <v>0</v>
      </c>
      <c r="E92" t="s">
        <v>137</v>
      </c>
      <c r="F92">
        <v>710996</v>
      </c>
      <c r="G92">
        <v>189143</v>
      </c>
      <c r="H92">
        <v>165902</v>
      </c>
      <c r="I92">
        <v>155892</v>
      </c>
      <c r="J92">
        <v>144136</v>
      </c>
      <c r="K92">
        <v>42695</v>
      </c>
      <c r="L92">
        <v>9828</v>
      </c>
      <c r="M92">
        <v>3400</v>
      </c>
      <c r="N92">
        <v>222401</v>
      </c>
      <c r="O92">
        <v>41901</v>
      </c>
      <c r="P92">
        <v>84504</v>
      </c>
      <c r="Q92">
        <v>53844</v>
      </c>
      <c r="R92">
        <v>25012</v>
      </c>
      <c r="S92">
        <v>10265</v>
      </c>
      <c r="T92">
        <v>4812</v>
      </c>
      <c r="U92">
        <v>2063</v>
      </c>
      <c r="V92">
        <v>698540</v>
      </c>
      <c r="W92">
        <v>179663</v>
      </c>
      <c r="X92">
        <v>165016</v>
      </c>
      <c r="Y92">
        <v>155091</v>
      </c>
      <c r="Z92">
        <v>143284</v>
      </c>
      <c r="AA92">
        <v>42380</v>
      </c>
      <c r="AB92">
        <v>9768</v>
      </c>
      <c r="AC92">
        <v>3338</v>
      </c>
      <c r="AD92">
        <v>221309</v>
      </c>
      <c r="AE92">
        <v>41499</v>
      </c>
      <c r="AF92">
        <v>84114</v>
      </c>
      <c r="AG92">
        <v>53718</v>
      </c>
      <c r="AH92">
        <v>24936</v>
      </c>
      <c r="AI92">
        <v>10225</v>
      </c>
      <c r="AJ92">
        <v>4794</v>
      </c>
      <c r="AK92">
        <v>2023</v>
      </c>
      <c r="AL92">
        <v>690474</v>
      </c>
      <c r="AM92">
        <v>177390</v>
      </c>
      <c r="AN92">
        <v>163256</v>
      </c>
      <c r="AO92">
        <v>153408</v>
      </c>
      <c r="AP92">
        <v>141496</v>
      </c>
      <c r="AQ92">
        <v>41905</v>
      </c>
      <c r="AR92">
        <v>9696</v>
      </c>
      <c r="AS92">
        <v>3323</v>
      </c>
      <c r="AT92">
        <v>219461</v>
      </c>
      <c r="AU92">
        <v>40771</v>
      </c>
      <c r="AV92">
        <v>83500</v>
      </c>
      <c r="AW92">
        <v>53463</v>
      </c>
      <c r="AX92">
        <v>24780</v>
      </c>
      <c r="AY92">
        <v>10155</v>
      </c>
      <c r="AZ92">
        <v>4776</v>
      </c>
      <c r="BA92">
        <v>2016</v>
      </c>
      <c r="BB92">
        <v>392500</v>
      </c>
      <c r="BC92">
        <v>41204</v>
      </c>
      <c r="BD92">
        <v>98572</v>
      </c>
      <c r="BE92">
        <v>103914</v>
      </c>
      <c r="BF92">
        <v>105888</v>
      </c>
      <c r="BG92">
        <v>32185</v>
      </c>
      <c r="BH92">
        <v>7956</v>
      </c>
      <c r="BI92">
        <v>2781</v>
      </c>
      <c r="BJ92">
        <v>165807</v>
      </c>
      <c r="BK92">
        <v>21306</v>
      </c>
      <c r="BL92">
        <v>63730</v>
      </c>
      <c r="BM92">
        <v>43998</v>
      </c>
      <c r="BN92">
        <v>21236</v>
      </c>
      <c r="BO92">
        <v>9260</v>
      </c>
      <c r="BP92">
        <v>4416</v>
      </c>
      <c r="BQ92">
        <v>1861</v>
      </c>
      <c r="BR92">
        <v>26334</v>
      </c>
      <c r="BS92">
        <v>5078</v>
      </c>
      <c r="BT92">
        <v>9714</v>
      </c>
      <c r="BU92">
        <v>6054</v>
      </c>
      <c r="BV92">
        <v>3956</v>
      </c>
      <c r="BW92">
        <v>1160</v>
      </c>
      <c r="BX92">
        <v>270</v>
      </c>
      <c r="BY92">
        <v>102</v>
      </c>
      <c r="BZ92">
        <v>14131</v>
      </c>
      <c r="CA92">
        <v>3444</v>
      </c>
      <c r="CB92">
        <v>6958</v>
      </c>
      <c r="CC92">
        <v>2694</v>
      </c>
      <c r="CD92">
        <v>848</v>
      </c>
      <c r="CE92">
        <v>125</v>
      </c>
      <c r="CF92">
        <v>48</v>
      </c>
      <c r="CG92">
        <v>14</v>
      </c>
      <c r="CH92">
        <v>244301</v>
      </c>
      <c r="CI92">
        <v>121842</v>
      </c>
      <c r="CJ92">
        <v>50808</v>
      </c>
      <c r="CK92">
        <v>38064</v>
      </c>
      <c r="CL92">
        <v>25300</v>
      </c>
      <c r="CM92">
        <v>6615</v>
      </c>
      <c r="CN92">
        <v>1284</v>
      </c>
      <c r="CO92">
        <v>388</v>
      </c>
      <c r="CP92">
        <v>38248</v>
      </c>
      <c r="CQ92">
        <v>15846</v>
      </c>
      <c r="CR92">
        <v>12310</v>
      </c>
      <c r="CS92">
        <v>6489</v>
      </c>
      <c r="CT92">
        <v>2524</v>
      </c>
      <c r="CU92">
        <v>675</v>
      </c>
      <c r="CV92">
        <v>294</v>
      </c>
      <c r="CW92">
        <v>110</v>
      </c>
      <c r="CX92">
        <v>27339</v>
      </c>
      <c r="CY92">
        <v>9266</v>
      </c>
      <c r="CZ92">
        <v>4162</v>
      </c>
      <c r="DA92">
        <v>5376</v>
      </c>
      <c r="DB92">
        <v>6352</v>
      </c>
      <c r="DC92">
        <v>1945</v>
      </c>
      <c r="DD92">
        <v>186</v>
      </c>
      <c r="DE92">
        <v>52</v>
      </c>
      <c r="DF92">
        <v>1275</v>
      </c>
      <c r="DG92">
        <v>175</v>
      </c>
      <c r="DH92">
        <v>502</v>
      </c>
      <c r="DI92">
        <v>282</v>
      </c>
      <c r="DJ92">
        <v>172</v>
      </c>
      <c r="DK92">
        <v>95</v>
      </c>
      <c r="DL92">
        <v>18</v>
      </c>
      <c r="DM92">
        <v>31</v>
      </c>
      <c r="DN92">
        <v>8066</v>
      </c>
      <c r="DO92">
        <v>2273</v>
      </c>
      <c r="DP92">
        <v>1760</v>
      </c>
      <c r="DQ92">
        <v>1683</v>
      </c>
      <c r="DR92">
        <v>1788</v>
      </c>
      <c r="DS92">
        <v>475</v>
      </c>
      <c r="DT92">
        <v>72</v>
      </c>
      <c r="DU92">
        <v>15</v>
      </c>
      <c r="DV92">
        <v>1848</v>
      </c>
      <c r="DW92">
        <v>728</v>
      </c>
      <c r="DX92">
        <v>614</v>
      </c>
      <c r="DY92">
        <v>255</v>
      </c>
      <c r="DZ92">
        <v>156</v>
      </c>
      <c r="EA92">
        <v>70</v>
      </c>
      <c r="EB92">
        <v>18</v>
      </c>
      <c r="EC92">
        <v>7</v>
      </c>
    </row>
    <row r="93" spans="1:133">
      <c r="A93">
        <v>93</v>
      </c>
      <c r="B93">
        <v>2</v>
      </c>
      <c r="C93">
        <v>13112</v>
      </c>
      <c r="D93">
        <v>0</v>
      </c>
      <c r="E93" t="s">
        <v>138</v>
      </c>
      <c r="F93">
        <v>891291</v>
      </c>
      <c r="G93">
        <v>231289</v>
      </c>
      <c r="H93">
        <v>212648</v>
      </c>
      <c r="I93">
        <v>204132</v>
      </c>
      <c r="J93">
        <v>188760</v>
      </c>
      <c r="K93">
        <v>44680</v>
      </c>
      <c r="L93">
        <v>7662</v>
      </c>
      <c r="M93">
        <v>2120</v>
      </c>
      <c r="N93">
        <v>251779</v>
      </c>
      <c r="O93">
        <v>39999</v>
      </c>
      <c r="P93">
        <v>109008</v>
      </c>
      <c r="Q93">
        <v>62847</v>
      </c>
      <c r="R93">
        <v>27180</v>
      </c>
      <c r="S93">
        <v>8570</v>
      </c>
      <c r="T93">
        <v>2958</v>
      </c>
      <c r="U93">
        <v>1217</v>
      </c>
      <c r="V93">
        <v>886502</v>
      </c>
      <c r="W93">
        <v>227109</v>
      </c>
      <c r="X93">
        <v>212254</v>
      </c>
      <c r="Y93">
        <v>204012</v>
      </c>
      <c r="Z93">
        <v>188692</v>
      </c>
      <c r="AA93">
        <v>44665</v>
      </c>
      <c r="AB93">
        <v>7650</v>
      </c>
      <c r="AC93">
        <v>2120</v>
      </c>
      <c r="AD93">
        <v>251398</v>
      </c>
      <c r="AE93">
        <v>39876</v>
      </c>
      <c r="AF93">
        <v>108794</v>
      </c>
      <c r="AG93">
        <v>62820</v>
      </c>
      <c r="AH93">
        <v>27168</v>
      </c>
      <c r="AI93">
        <v>8565</v>
      </c>
      <c r="AJ93">
        <v>2958</v>
      </c>
      <c r="AK93">
        <v>1217</v>
      </c>
      <c r="AL93">
        <v>876773</v>
      </c>
      <c r="AM93">
        <v>224282</v>
      </c>
      <c r="AN93">
        <v>210292</v>
      </c>
      <c r="AO93">
        <v>201846</v>
      </c>
      <c r="AP93">
        <v>186528</v>
      </c>
      <c r="AQ93">
        <v>44180</v>
      </c>
      <c r="AR93">
        <v>7560</v>
      </c>
      <c r="AS93">
        <v>2085</v>
      </c>
      <c r="AT93">
        <v>249709</v>
      </c>
      <c r="AU93">
        <v>39164</v>
      </c>
      <c r="AV93">
        <v>108232</v>
      </c>
      <c r="AW93">
        <v>62577</v>
      </c>
      <c r="AX93">
        <v>27080</v>
      </c>
      <c r="AY93">
        <v>8525</v>
      </c>
      <c r="AZ93">
        <v>2928</v>
      </c>
      <c r="BA93">
        <v>1203</v>
      </c>
      <c r="BB93">
        <v>531191</v>
      </c>
      <c r="BC93">
        <v>69732</v>
      </c>
      <c r="BD93">
        <v>135856</v>
      </c>
      <c r="BE93">
        <v>141705</v>
      </c>
      <c r="BF93">
        <v>142064</v>
      </c>
      <c r="BG93">
        <v>34180</v>
      </c>
      <c r="BH93">
        <v>5952</v>
      </c>
      <c r="BI93">
        <v>1702</v>
      </c>
      <c r="BJ93">
        <v>197105</v>
      </c>
      <c r="BK93">
        <v>26005</v>
      </c>
      <c r="BL93">
        <v>84498</v>
      </c>
      <c r="BM93">
        <v>51846</v>
      </c>
      <c r="BN93">
        <v>23440</v>
      </c>
      <c r="BO93">
        <v>7530</v>
      </c>
      <c r="BP93">
        <v>2670</v>
      </c>
      <c r="BQ93">
        <v>1116</v>
      </c>
      <c r="BR93">
        <v>33761</v>
      </c>
      <c r="BS93">
        <v>8641</v>
      </c>
      <c r="BT93">
        <v>11728</v>
      </c>
      <c r="BU93">
        <v>7215</v>
      </c>
      <c r="BV93">
        <v>4512</v>
      </c>
      <c r="BW93">
        <v>1200</v>
      </c>
      <c r="BX93">
        <v>342</v>
      </c>
      <c r="BY93">
        <v>123</v>
      </c>
      <c r="BZ93">
        <v>16046</v>
      </c>
      <c r="CA93">
        <v>4535</v>
      </c>
      <c r="CB93">
        <v>7820</v>
      </c>
      <c r="CC93">
        <v>2808</v>
      </c>
      <c r="CD93">
        <v>696</v>
      </c>
      <c r="CE93">
        <v>130</v>
      </c>
      <c r="CF93">
        <v>36</v>
      </c>
      <c r="CG93">
        <v>21</v>
      </c>
      <c r="CH93">
        <v>281914</v>
      </c>
      <c r="CI93">
        <v>140854</v>
      </c>
      <c r="CJ93">
        <v>57814</v>
      </c>
      <c r="CK93">
        <v>45165</v>
      </c>
      <c r="CL93">
        <v>30280</v>
      </c>
      <c r="CM93">
        <v>6625</v>
      </c>
      <c r="CN93">
        <v>972</v>
      </c>
      <c r="CO93">
        <v>204</v>
      </c>
      <c r="CP93">
        <v>34837</v>
      </c>
      <c r="CQ93">
        <v>8477</v>
      </c>
      <c r="CR93">
        <v>15148</v>
      </c>
      <c r="CS93">
        <v>7500</v>
      </c>
      <c r="CT93">
        <v>2716</v>
      </c>
      <c r="CU93">
        <v>765</v>
      </c>
      <c r="CV93">
        <v>186</v>
      </c>
      <c r="CW93">
        <v>45</v>
      </c>
      <c r="CX93">
        <v>29907</v>
      </c>
      <c r="CY93">
        <v>5055</v>
      </c>
      <c r="CZ93">
        <v>4894</v>
      </c>
      <c r="DA93">
        <v>7761</v>
      </c>
      <c r="DB93">
        <v>9672</v>
      </c>
      <c r="DC93">
        <v>2175</v>
      </c>
      <c r="DD93">
        <v>294</v>
      </c>
      <c r="DE93">
        <v>56</v>
      </c>
      <c r="DF93">
        <v>1721</v>
      </c>
      <c r="DG93">
        <v>147</v>
      </c>
      <c r="DH93">
        <v>766</v>
      </c>
      <c r="DI93">
        <v>423</v>
      </c>
      <c r="DJ93">
        <v>228</v>
      </c>
      <c r="DK93">
        <v>100</v>
      </c>
      <c r="DL93">
        <v>36</v>
      </c>
      <c r="DM93">
        <v>21</v>
      </c>
      <c r="DN93">
        <v>9729</v>
      </c>
      <c r="DO93">
        <v>2827</v>
      </c>
      <c r="DP93">
        <v>1962</v>
      </c>
      <c r="DQ93">
        <v>2166</v>
      </c>
      <c r="DR93">
        <v>2164</v>
      </c>
      <c r="DS93">
        <v>485</v>
      </c>
      <c r="DT93">
        <v>90</v>
      </c>
      <c r="DU93">
        <v>35</v>
      </c>
      <c r="DV93">
        <v>1689</v>
      </c>
      <c r="DW93">
        <v>712</v>
      </c>
      <c r="DX93">
        <v>562</v>
      </c>
      <c r="DY93">
        <v>243</v>
      </c>
      <c r="DZ93">
        <v>88</v>
      </c>
      <c r="EA93">
        <v>40</v>
      </c>
      <c r="EB93">
        <v>30</v>
      </c>
      <c r="EC93">
        <v>14</v>
      </c>
    </row>
    <row r="94" spans="1:133">
      <c r="A94">
        <v>94</v>
      </c>
      <c r="B94">
        <v>2</v>
      </c>
      <c r="C94">
        <v>13113</v>
      </c>
      <c r="D94">
        <v>0</v>
      </c>
      <c r="E94" t="s">
        <v>139</v>
      </c>
      <c r="F94">
        <v>222306</v>
      </c>
      <c r="G94">
        <v>84941</v>
      </c>
      <c r="H94">
        <v>54246</v>
      </c>
      <c r="I94">
        <v>40149</v>
      </c>
      <c r="J94">
        <v>31912</v>
      </c>
      <c r="K94">
        <v>8240</v>
      </c>
      <c r="L94">
        <v>2118</v>
      </c>
      <c r="M94">
        <v>700</v>
      </c>
      <c r="N94">
        <v>58300</v>
      </c>
      <c r="O94">
        <v>15218</v>
      </c>
      <c r="P94">
        <v>21818</v>
      </c>
      <c r="Q94">
        <v>11907</v>
      </c>
      <c r="R94">
        <v>5676</v>
      </c>
      <c r="S94">
        <v>2250</v>
      </c>
      <c r="T94">
        <v>960</v>
      </c>
      <c r="U94">
        <v>471</v>
      </c>
      <c r="V94">
        <v>219888</v>
      </c>
      <c r="W94">
        <v>83184</v>
      </c>
      <c r="X94">
        <v>54052</v>
      </c>
      <c r="Y94">
        <v>39948</v>
      </c>
      <c r="Z94">
        <v>31756</v>
      </c>
      <c r="AA94">
        <v>8170</v>
      </c>
      <c r="AB94">
        <v>2094</v>
      </c>
      <c r="AC94">
        <v>684</v>
      </c>
      <c r="AD94">
        <v>58083</v>
      </c>
      <c r="AE94">
        <v>15147</v>
      </c>
      <c r="AF94">
        <v>21764</v>
      </c>
      <c r="AG94">
        <v>11868</v>
      </c>
      <c r="AH94">
        <v>5656</v>
      </c>
      <c r="AI94">
        <v>2245</v>
      </c>
      <c r="AJ94">
        <v>948</v>
      </c>
      <c r="AK94">
        <v>455</v>
      </c>
      <c r="AL94">
        <v>217194</v>
      </c>
      <c r="AM94">
        <v>82064</v>
      </c>
      <c r="AN94">
        <v>53604</v>
      </c>
      <c r="AO94">
        <v>39579</v>
      </c>
      <c r="AP94">
        <v>31164</v>
      </c>
      <c r="AQ94">
        <v>8065</v>
      </c>
      <c r="AR94">
        <v>2034</v>
      </c>
      <c r="AS94">
        <v>684</v>
      </c>
      <c r="AT94">
        <v>57660</v>
      </c>
      <c r="AU94">
        <v>14947</v>
      </c>
      <c r="AV94">
        <v>21648</v>
      </c>
      <c r="AW94">
        <v>11820</v>
      </c>
      <c r="AX94">
        <v>5624</v>
      </c>
      <c r="AY94">
        <v>2230</v>
      </c>
      <c r="AZ94">
        <v>936</v>
      </c>
      <c r="BA94">
        <v>455</v>
      </c>
      <c r="BB94">
        <v>111550</v>
      </c>
      <c r="BC94">
        <v>24544</v>
      </c>
      <c r="BD94">
        <v>31398</v>
      </c>
      <c r="BE94">
        <v>26232</v>
      </c>
      <c r="BF94">
        <v>21592</v>
      </c>
      <c r="BG94">
        <v>5730</v>
      </c>
      <c r="BH94">
        <v>1506</v>
      </c>
      <c r="BI94">
        <v>548</v>
      </c>
      <c r="BJ94">
        <v>41939</v>
      </c>
      <c r="BK94">
        <v>6837</v>
      </c>
      <c r="BL94">
        <v>17054</v>
      </c>
      <c r="BM94">
        <v>9936</v>
      </c>
      <c r="BN94">
        <v>4884</v>
      </c>
      <c r="BO94">
        <v>1975</v>
      </c>
      <c r="BP94">
        <v>846</v>
      </c>
      <c r="BQ94">
        <v>407</v>
      </c>
      <c r="BR94">
        <v>5592</v>
      </c>
      <c r="BS94">
        <v>1581</v>
      </c>
      <c r="BT94">
        <v>2232</v>
      </c>
      <c r="BU94">
        <v>987</v>
      </c>
      <c r="BV94">
        <v>544</v>
      </c>
      <c r="BW94">
        <v>210</v>
      </c>
      <c r="BX94">
        <v>30</v>
      </c>
      <c r="BY94">
        <v>8</v>
      </c>
      <c r="BZ94">
        <v>3208</v>
      </c>
      <c r="CA94">
        <v>1055</v>
      </c>
      <c r="CB94">
        <v>1512</v>
      </c>
      <c r="CC94">
        <v>486</v>
      </c>
      <c r="CD94">
        <v>120</v>
      </c>
      <c r="CE94">
        <v>35</v>
      </c>
      <c r="CF94" t="s">
        <v>34</v>
      </c>
      <c r="CG94" t="s">
        <v>34</v>
      </c>
      <c r="CH94">
        <v>91221</v>
      </c>
      <c r="CI94">
        <v>53156</v>
      </c>
      <c r="CJ94">
        <v>18422</v>
      </c>
      <c r="CK94">
        <v>10446</v>
      </c>
      <c r="CL94">
        <v>7112</v>
      </c>
      <c r="CM94">
        <v>1575</v>
      </c>
      <c r="CN94">
        <v>414</v>
      </c>
      <c r="CO94">
        <v>96</v>
      </c>
      <c r="CP94">
        <v>11890</v>
      </c>
      <c r="CQ94">
        <v>6960</v>
      </c>
      <c r="CR94">
        <v>2840</v>
      </c>
      <c r="CS94">
        <v>1242</v>
      </c>
      <c r="CT94">
        <v>560</v>
      </c>
      <c r="CU94">
        <v>185</v>
      </c>
      <c r="CV94">
        <v>72</v>
      </c>
      <c r="CW94">
        <v>31</v>
      </c>
      <c r="CX94">
        <v>8831</v>
      </c>
      <c r="CY94">
        <v>2783</v>
      </c>
      <c r="CZ94">
        <v>1552</v>
      </c>
      <c r="DA94">
        <v>1914</v>
      </c>
      <c r="DB94">
        <v>1916</v>
      </c>
      <c r="DC94">
        <v>550</v>
      </c>
      <c r="DD94">
        <v>84</v>
      </c>
      <c r="DE94">
        <v>32</v>
      </c>
      <c r="DF94">
        <v>623</v>
      </c>
      <c r="DG94">
        <v>95</v>
      </c>
      <c r="DH94">
        <v>242</v>
      </c>
      <c r="DI94">
        <v>156</v>
      </c>
      <c r="DJ94">
        <v>60</v>
      </c>
      <c r="DK94">
        <v>35</v>
      </c>
      <c r="DL94">
        <v>18</v>
      </c>
      <c r="DM94">
        <v>17</v>
      </c>
      <c r="DN94">
        <v>2694</v>
      </c>
      <c r="DO94">
        <v>1120</v>
      </c>
      <c r="DP94">
        <v>448</v>
      </c>
      <c r="DQ94">
        <v>369</v>
      </c>
      <c r="DR94">
        <v>592</v>
      </c>
      <c r="DS94">
        <v>105</v>
      </c>
      <c r="DT94">
        <v>60</v>
      </c>
      <c r="DU94" t="s">
        <v>34</v>
      </c>
      <c r="DV94">
        <v>423</v>
      </c>
      <c r="DW94">
        <v>200</v>
      </c>
      <c r="DX94">
        <v>116</v>
      </c>
      <c r="DY94">
        <v>48</v>
      </c>
      <c r="DZ94">
        <v>32</v>
      </c>
      <c r="EA94">
        <v>15</v>
      </c>
      <c r="EB94">
        <v>12</v>
      </c>
      <c r="EC94" t="s">
        <v>34</v>
      </c>
    </row>
    <row r="95" spans="1:133">
      <c r="A95">
        <v>95</v>
      </c>
      <c r="B95">
        <v>2</v>
      </c>
      <c r="C95">
        <v>13114</v>
      </c>
      <c r="D95">
        <v>0</v>
      </c>
      <c r="E95" t="s">
        <v>140</v>
      </c>
      <c r="F95">
        <v>325998</v>
      </c>
      <c r="G95">
        <v>121396</v>
      </c>
      <c r="H95">
        <v>77928</v>
      </c>
      <c r="I95">
        <v>60252</v>
      </c>
      <c r="J95">
        <v>49612</v>
      </c>
      <c r="K95">
        <v>13175</v>
      </c>
      <c r="L95">
        <v>2592</v>
      </c>
      <c r="M95">
        <v>1043</v>
      </c>
      <c r="N95">
        <v>90804</v>
      </c>
      <c r="O95">
        <v>21915</v>
      </c>
      <c r="P95">
        <v>34828</v>
      </c>
      <c r="Q95">
        <v>20253</v>
      </c>
      <c r="R95">
        <v>8564</v>
      </c>
      <c r="S95">
        <v>3265</v>
      </c>
      <c r="T95">
        <v>1308</v>
      </c>
      <c r="U95">
        <v>671</v>
      </c>
      <c r="V95">
        <v>324271</v>
      </c>
      <c r="W95">
        <v>120649</v>
      </c>
      <c r="X95">
        <v>77638</v>
      </c>
      <c r="Y95">
        <v>59976</v>
      </c>
      <c r="Z95">
        <v>49324</v>
      </c>
      <c r="AA95">
        <v>13095</v>
      </c>
      <c r="AB95">
        <v>2568</v>
      </c>
      <c r="AC95">
        <v>1021</v>
      </c>
      <c r="AD95">
        <v>90532</v>
      </c>
      <c r="AE95">
        <v>21837</v>
      </c>
      <c r="AF95">
        <v>34728</v>
      </c>
      <c r="AG95">
        <v>20211</v>
      </c>
      <c r="AH95">
        <v>8548</v>
      </c>
      <c r="AI95">
        <v>3250</v>
      </c>
      <c r="AJ95">
        <v>1302</v>
      </c>
      <c r="AK95">
        <v>656</v>
      </c>
      <c r="AL95">
        <v>320067</v>
      </c>
      <c r="AM95">
        <v>118772</v>
      </c>
      <c r="AN95">
        <v>76924</v>
      </c>
      <c r="AO95">
        <v>59286</v>
      </c>
      <c r="AP95">
        <v>48640</v>
      </c>
      <c r="AQ95">
        <v>12900</v>
      </c>
      <c r="AR95">
        <v>2538</v>
      </c>
      <c r="AS95">
        <v>1007</v>
      </c>
      <c r="AT95">
        <v>89795</v>
      </c>
      <c r="AU95">
        <v>21496</v>
      </c>
      <c r="AV95">
        <v>34508</v>
      </c>
      <c r="AW95">
        <v>20097</v>
      </c>
      <c r="AX95">
        <v>8520</v>
      </c>
      <c r="AY95">
        <v>3235</v>
      </c>
      <c r="AZ95">
        <v>1290</v>
      </c>
      <c r="BA95">
        <v>649</v>
      </c>
      <c r="BB95">
        <v>145272</v>
      </c>
      <c r="BC95">
        <v>18612</v>
      </c>
      <c r="BD95">
        <v>41210</v>
      </c>
      <c r="BE95">
        <v>38160</v>
      </c>
      <c r="BF95">
        <v>34720</v>
      </c>
      <c r="BG95">
        <v>9660</v>
      </c>
      <c r="BH95">
        <v>2058</v>
      </c>
      <c r="BI95">
        <v>852</v>
      </c>
      <c r="BJ95">
        <v>65608</v>
      </c>
      <c r="BK95">
        <v>9932</v>
      </c>
      <c r="BL95">
        <v>26814</v>
      </c>
      <c r="BM95">
        <v>16773</v>
      </c>
      <c r="BN95">
        <v>7392</v>
      </c>
      <c r="BO95">
        <v>2865</v>
      </c>
      <c r="BP95">
        <v>1236</v>
      </c>
      <c r="BQ95">
        <v>596</v>
      </c>
      <c r="BR95">
        <v>9792</v>
      </c>
      <c r="BS95">
        <v>2352</v>
      </c>
      <c r="BT95">
        <v>3402</v>
      </c>
      <c r="BU95">
        <v>2202</v>
      </c>
      <c r="BV95">
        <v>1344</v>
      </c>
      <c r="BW95">
        <v>385</v>
      </c>
      <c r="BX95">
        <v>78</v>
      </c>
      <c r="BY95">
        <v>29</v>
      </c>
      <c r="BZ95">
        <v>4733</v>
      </c>
      <c r="CA95">
        <v>1508</v>
      </c>
      <c r="CB95">
        <v>2216</v>
      </c>
      <c r="CC95">
        <v>777</v>
      </c>
      <c r="CD95">
        <v>164</v>
      </c>
      <c r="CE95">
        <v>55</v>
      </c>
      <c r="CF95">
        <v>6</v>
      </c>
      <c r="CG95">
        <v>7</v>
      </c>
      <c r="CH95">
        <v>154715</v>
      </c>
      <c r="CI95">
        <v>95302</v>
      </c>
      <c r="CJ95">
        <v>30496</v>
      </c>
      <c r="CK95">
        <v>16488</v>
      </c>
      <c r="CL95">
        <v>9752</v>
      </c>
      <c r="CM95">
        <v>2215</v>
      </c>
      <c r="CN95">
        <v>354</v>
      </c>
      <c r="CO95">
        <v>108</v>
      </c>
      <c r="CP95">
        <v>19044</v>
      </c>
      <c r="CQ95">
        <v>9990</v>
      </c>
      <c r="CR95">
        <v>5318</v>
      </c>
      <c r="CS95">
        <v>2460</v>
      </c>
      <c r="CT95">
        <v>920</v>
      </c>
      <c r="CU95">
        <v>280</v>
      </c>
      <c r="CV95">
        <v>48</v>
      </c>
      <c r="CW95">
        <v>28</v>
      </c>
      <c r="CX95">
        <v>10288</v>
      </c>
      <c r="CY95">
        <v>2506</v>
      </c>
      <c r="CZ95">
        <v>1816</v>
      </c>
      <c r="DA95">
        <v>2436</v>
      </c>
      <c r="DB95">
        <v>2824</v>
      </c>
      <c r="DC95">
        <v>640</v>
      </c>
      <c r="DD95">
        <v>48</v>
      </c>
      <c r="DE95">
        <v>18</v>
      </c>
      <c r="DF95">
        <v>410</v>
      </c>
      <c r="DG95">
        <v>66</v>
      </c>
      <c r="DH95">
        <v>160</v>
      </c>
      <c r="DI95">
        <v>87</v>
      </c>
      <c r="DJ95">
        <v>44</v>
      </c>
      <c r="DK95">
        <v>35</v>
      </c>
      <c r="DL95" t="s">
        <v>34</v>
      </c>
      <c r="DM95">
        <v>18</v>
      </c>
      <c r="DN95">
        <v>4204</v>
      </c>
      <c r="DO95">
        <v>1877</v>
      </c>
      <c r="DP95">
        <v>714</v>
      </c>
      <c r="DQ95">
        <v>690</v>
      </c>
      <c r="DR95">
        <v>684</v>
      </c>
      <c r="DS95">
        <v>195</v>
      </c>
      <c r="DT95">
        <v>30</v>
      </c>
      <c r="DU95">
        <v>14</v>
      </c>
      <c r="DV95">
        <v>737</v>
      </c>
      <c r="DW95">
        <v>341</v>
      </c>
      <c r="DX95">
        <v>220</v>
      </c>
      <c r="DY95">
        <v>114</v>
      </c>
      <c r="DZ95">
        <v>28</v>
      </c>
      <c r="EA95">
        <v>15</v>
      </c>
      <c r="EB95">
        <v>12</v>
      </c>
      <c r="EC95">
        <v>7</v>
      </c>
    </row>
    <row r="96" spans="1:133">
      <c r="A96">
        <v>96</v>
      </c>
      <c r="B96">
        <v>2</v>
      </c>
      <c r="C96">
        <v>13115</v>
      </c>
      <c r="D96">
        <v>0</v>
      </c>
      <c r="E96" t="s">
        <v>141</v>
      </c>
      <c r="F96">
        <v>558113</v>
      </c>
      <c r="G96">
        <v>175475</v>
      </c>
      <c r="H96">
        <v>131774</v>
      </c>
      <c r="I96">
        <v>115245</v>
      </c>
      <c r="J96">
        <v>103212</v>
      </c>
      <c r="K96">
        <v>26290</v>
      </c>
      <c r="L96">
        <v>4716</v>
      </c>
      <c r="M96">
        <v>1401</v>
      </c>
      <c r="N96">
        <v>164111</v>
      </c>
      <c r="O96">
        <v>40797</v>
      </c>
      <c r="P96">
        <v>62500</v>
      </c>
      <c r="Q96">
        <v>36012</v>
      </c>
      <c r="R96">
        <v>15932</v>
      </c>
      <c r="S96">
        <v>5885</v>
      </c>
      <c r="T96">
        <v>2172</v>
      </c>
      <c r="U96">
        <v>813</v>
      </c>
      <c r="V96">
        <v>552666</v>
      </c>
      <c r="W96">
        <v>172034</v>
      </c>
      <c r="X96">
        <v>131060</v>
      </c>
      <c r="Y96">
        <v>114684</v>
      </c>
      <c r="Z96">
        <v>102644</v>
      </c>
      <c r="AA96">
        <v>26180</v>
      </c>
      <c r="AB96">
        <v>4704</v>
      </c>
      <c r="AC96">
        <v>1360</v>
      </c>
      <c r="AD96">
        <v>163471</v>
      </c>
      <c r="AE96">
        <v>40610</v>
      </c>
      <c r="AF96">
        <v>62220</v>
      </c>
      <c r="AG96">
        <v>35940</v>
      </c>
      <c r="AH96">
        <v>15872</v>
      </c>
      <c r="AI96">
        <v>5875</v>
      </c>
      <c r="AJ96">
        <v>2166</v>
      </c>
      <c r="AK96">
        <v>788</v>
      </c>
      <c r="AL96">
        <v>546025</v>
      </c>
      <c r="AM96">
        <v>169789</v>
      </c>
      <c r="AN96">
        <v>129752</v>
      </c>
      <c r="AO96">
        <v>113379</v>
      </c>
      <c r="AP96">
        <v>101292</v>
      </c>
      <c r="AQ96">
        <v>25825</v>
      </c>
      <c r="AR96">
        <v>4650</v>
      </c>
      <c r="AS96">
        <v>1338</v>
      </c>
      <c r="AT96">
        <v>162309</v>
      </c>
      <c r="AU96">
        <v>40083</v>
      </c>
      <c r="AV96">
        <v>61842</v>
      </c>
      <c r="AW96">
        <v>35808</v>
      </c>
      <c r="AX96">
        <v>15804</v>
      </c>
      <c r="AY96">
        <v>5845</v>
      </c>
      <c r="AZ96">
        <v>2154</v>
      </c>
      <c r="BA96">
        <v>773</v>
      </c>
      <c r="BB96">
        <v>300327</v>
      </c>
      <c r="BC96">
        <v>39128</v>
      </c>
      <c r="BD96">
        <v>80558</v>
      </c>
      <c r="BE96">
        <v>79698</v>
      </c>
      <c r="BF96">
        <v>76384</v>
      </c>
      <c r="BG96">
        <v>19730</v>
      </c>
      <c r="BH96">
        <v>3678</v>
      </c>
      <c r="BI96">
        <v>1151</v>
      </c>
      <c r="BJ96">
        <v>124197</v>
      </c>
      <c r="BK96">
        <v>18838</v>
      </c>
      <c r="BL96">
        <v>51992</v>
      </c>
      <c r="BM96">
        <v>31395</v>
      </c>
      <c r="BN96">
        <v>14016</v>
      </c>
      <c r="BO96">
        <v>5260</v>
      </c>
      <c r="BP96">
        <v>1944</v>
      </c>
      <c r="BQ96">
        <v>752</v>
      </c>
      <c r="BR96">
        <v>10900</v>
      </c>
      <c r="BS96">
        <v>2806</v>
      </c>
      <c r="BT96">
        <v>3868</v>
      </c>
      <c r="BU96">
        <v>2160</v>
      </c>
      <c r="BV96">
        <v>1456</v>
      </c>
      <c r="BW96">
        <v>490</v>
      </c>
      <c r="BX96">
        <v>96</v>
      </c>
      <c r="BY96">
        <v>24</v>
      </c>
      <c r="BZ96">
        <v>5813</v>
      </c>
      <c r="CA96">
        <v>2058</v>
      </c>
      <c r="CB96">
        <v>2648</v>
      </c>
      <c r="CC96">
        <v>837</v>
      </c>
      <c r="CD96">
        <v>204</v>
      </c>
      <c r="CE96">
        <v>60</v>
      </c>
      <c r="CF96">
        <v>6</v>
      </c>
      <c r="CG96" t="s">
        <v>34</v>
      </c>
      <c r="CH96">
        <v>216056</v>
      </c>
      <c r="CI96">
        <v>123790</v>
      </c>
      <c r="CJ96">
        <v>42234</v>
      </c>
      <c r="CK96">
        <v>27225</v>
      </c>
      <c r="CL96">
        <v>17872</v>
      </c>
      <c r="CM96">
        <v>4120</v>
      </c>
      <c r="CN96">
        <v>660</v>
      </c>
      <c r="CO96">
        <v>155</v>
      </c>
      <c r="CP96">
        <v>31401</v>
      </c>
      <c r="CQ96">
        <v>19061</v>
      </c>
      <c r="CR96">
        <v>6844</v>
      </c>
      <c r="CS96">
        <v>3357</v>
      </c>
      <c r="CT96">
        <v>1476</v>
      </c>
      <c r="CU96">
        <v>480</v>
      </c>
      <c r="CV96">
        <v>162</v>
      </c>
      <c r="CW96">
        <v>21</v>
      </c>
      <c r="CX96">
        <v>18742</v>
      </c>
      <c r="CY96">
        <v>4065</v>
      </c>
      <c r="CZ96">
        <v>3092</v>
      </c>
      <c r="DA96">
        <v>4296</v>
      </c>
      <c r="DB96">
        <v>5580</v>
      </c>
      <c r="DC96">
        <v>1485</v>
      </c>
      <c r="DD96">
        <v>216</v>
      </c>
      <c r="DE96">
        <v>8</v>
      </c>
      <c r="DF96">
        <v>898</v>
      </c>
      <c r="DG96">
        <v>126</v>
      </c>
      <c r="DH96">
        <v>358</v>
      </c>
      <c r="DI96">
        <v>219</v>
      </c>
      <c r="DJ96">
        <v>108</v>
      </c>
      <c r="DK96">
        <v>45</v>
      </c>
      <c r="DL96">
        <v>42</v>
      </c>
      <c r="DM96" t="s">
        <v>34</v>
      </c>
      <c r="DN96">
        <v>6641</v>
      </c>
      <c r="DO96">
        <v>2245</v>
      </c>
      <c r="DP96">
        <v>1308</v>
      </c>
      <c r="DQ96">
        <v>1305</v>
      </c>
      <c r="DR96">
        <v>1352</v>
      </c>
      <c r="DS96">
        <v>355</v>
      </c>
      <c r="DT96">
        <v>54</v>
      </c>
      <c r="DU96">
        <v>22</v>
      </c>
      <c r="DV96">
        <v>1162</v>
      </c>
      <c r="DW96">
        <v>527</v>
      </c>
      <c r="DX96">
        <v>378</v>
      </c>
      <c r="DY96">
        <v>132</v>
      </c>
      <c r="DZ96">
        <v>68</v>
      </c>
      <c r="EA96">
        <v>30</v>
      </c>
      <c r="EB96">
        <v>12</v>
      </c>
      <c r="EC96">
        <v>15</v>
      </c>
    </row>
    <row r="97" spans="1:133">
      <c r="A97">
        <v>97</v>
      </c>
      <c r="B97">
        <v>2</v>
      </c>
      <c r="C97">
        <v>13116</v>
      </c>
      <c r="D97">
        <v>0</v>
      </c>
      <c r="E97" t="s">
        <v>142</v>
      </c>
      <c r="F97">
        <v>288839</v>
      </c>
      <c r="G97">
        <v>111692</v>
      </c>
      <c r="H97">
        <v>66148</v>
      </c>
      <c r="I97">
        <v>53208</v>
      </c>
      <c r="J97">
        <v>42760</v>
      </c>
      <c r="K97">
        <v>11665</v>
      </c>
      <c r="L97">
        <v>2502</v>
      </c>
      <c r="M97">
        <v>864</v>
      </c>
      <c r="N97">
        <v>77199</v>
      </c>
      <c r="O97">
        <v>19403</v>
      </c>
      <c r="P97">
        <v>29142</v>
      </c>
      <c r="Q97">
        <v>17007</v>
      </c>
      <c r="R97">
        <v>7136</v>
      </c>
      <c r="S97">
        <v>2695</v>
      </c>
      <c r="T97">
        <v>1284</v>
      </c>
      <c r="U97">
        <v>532</v>
      </c>
      <c r="V97">
        <v>285850</v>
      </c>
      <c r="W97">
        <v>109669</v>
      </c>
      <c r="X97">
        <v>65834</v>
      </c>
      <c r="Y97">
        <v>52962</v>
      </c>
      <c r="Z97">
        <v>42484</v>
      </c>
      <c r="AA97">
        <v>11565</v>
      </c>
      <c r="AB97">
        <v>2472</v>
      </c>
      <c r="AC97">
        <v>864</v>
      </c>
      <c r="AD97">
        <v>76919</v>
      </c>
      <c r="AE97">
        <v>19298</v>
      </c>
      <c r="AF97">
        <v>29042</v>
      </c>
      <c r="AG97">
        <v>16974</v>
      </c>
      <c r="AH97">
        <v>7116</v>
      </c>
      <c r="AI97">
        <v>2685</v>
      </c>
      <c r="AJ97">
        <v>1272</v>
      </c>
      <c r="AK97">
        <v>532</v>
      </c>
      <c r="AL97">
        <v>271946</v>
      </c>
      <c r="AM97">
        <v>99646</v>
      </c>
      <c r="AN97">
        <v>64282</v>
      </c>
      <c r="AO97">
        <v>51825</v>
      </c>
      <c r="AP97">
        <v>41572</v>
      </c>
      <c r="AQ97">
        <v>11355</v>
      </c>
      <c r="AR97">
        <v>2424</v>
      </c>
      <c r="AS97">
        <v>842</v>
      </c>
      <c r="AT97">
        <v>75161</v>
      </c>
      <c r="AU97">
        <v>18246</v>
      </c>
      <c r="AV97">
        <v>28598</v>
      </c>
      <c r="AW97">
        <v>16809</v>
      </c>
      <c r="AX97">
        <v>7060</v>
      </c>
      <c r="AY97">
        <v>2670</v>
      </c>
      <c r="AZ97">
        <v>1260</v>
      </c>
      <c r="BA97">
        <v>518</v>
      </c>
      <c r="BB97">
        <v>127312</v>
      </c>
      <c r="BC97">
        <v>17965</v>
      </c>
      <c r="BD97">
        <v>35484</v>
      </c>
      <c r="BE97">
        <v>33789</v>
      </c>
      <c r="BF97">
        <v>29140</v>
      </c>
      <c r="BG97">
        <v>8365</v>
      </c>
      <c r="BH97">
        <v>1884</v>
      </c>
      <c r="BI97">
        <v>685</v>
      </c>
      <c r="BJ97">
        <v>55171</v>
      </c>
      <c r="BK97">
        <v>9206</v>
      </c>
      <c r="BL97">
        <v>21976</v>
      </c>
      <c r="BM97">
        <v>13980</v>
      </c>
      <c r="BN97">
        <v>5996</v>
      </c>
      <c r="BO97">
        <v>2375</v>
      </c>
      <c r="BP97">
        <v>1164</v>
      </c>
      <c r="BQ97">
        <v>474</v>
      </c>
      <c r="BR97">
        <v>5943</v>
      </c>
      <c r="BS97">
        <v>1403</v>
      </c>
      <c r="BT97">
        <v>1914</v>
      </c>
      <c r="BU97">
        <v>1326</v>
      </c>
      <c r="BV97">
        <v>968</v>
      </c>
      <c r="BW97">
        <v>275</v>
      </c>
      <c r="BX97">
        <v>36</v>
      </c>
      <c r="BY97">
        <v>21</v>
      </c>
      <c r="BZ97">
        <v>2570</v>
      </c>
      <c r="CA97">
        <v>829</v>
      </c>
      <c r="CB97">
        <v>1168</v>
      </c>
      <c r="CC97">
        <v>411</v>
      </c>
      <c r="CD97">
        <v>116</v>
      </c>
      <c r="CE97">
        <v>40</v>
      </c>
      <c r="CF97">
        <v>6</v>
      </c>
      <c r="CG97" t="s">
        <v>34</v>
      </c>
      <c r="CH97">
        <v>132017</v>
      </c>
      <c r="CI97">
        <v>78649</v>
      </c>
      <c r="CJ97">
        <v>25614</v>
      </c>
      <c r="CK97">
        <v>15285</v>
      </c>
      <c r="CL97">
        <v>9668</v>
      </c>
      <c r="CM97">
        <v>2230</v>
      </c>
      <c r="CN97">
        <v>450</v>
      </c>
      <c r="CO97">
        <v>121</v>
      </c>
      <c r="CP97">
        <v>16995</v>
      </c>
      <c r="CQ97">
        <v>8142</v>
      </c>
      <c r="CR97">
        <v>5296</v>
      </c>
      <c r="CS97">
        <v>2307</v>
      </c>
      <c r="CT97">
        <v>912</v>
      </c>
      <c r="CU97">
        <v>225</v>
      </c>
      <c r="CV97">
        <v>84</v>
      </c>
      <c r="CW97">
        <v>29</v>
      </c>
      <c r="CX97">
        <v>6674</v>
      </c>
      <c r="CY97">
        <v>1629</v>
      </c>
      <c r="CZ97">
        <v>1270</v>
      </c>
      <c r="DA97">
        <v>1425</v>
      </c>
      <c r="DB97">
        <v>1796</v>
      </c>
      <c r="DC97">
        <v>485</v>
      </c>
      <c r="DD97">
        <v>54</v>
      </c>
      <c r="DE97">
        <v>15</v>
      </c>
      <c r="DF97">
        <v>425</v>
      </c>
      <c r="DG97">
        <v>69</v>
      </c>
      <c r="DH97">
        <v>158</v>
      </c>
      <c r="DI97">
        <v>111</v>
      </c>
      <c r="DJ97">
        <v>36</v>
      </c>
      <c r="DK97">
        <v>30</v>
      </c>
      <c r="DL97">
        <v>6</v>
      </c>
      <c r="DM97">
        <v>15</v>
      </c>
      <c r="DN97">
        <v>13904</v>
      </c>
      <c r="DO97">
        <v>10023</v>
      </c>
      <c r="DP97">
        <v>1552</v>
      </c>
      <c r="DQ97">
        <v>1137</v>
      </c>
      <c r="DR97">
        <v>912</v>
      </c>
      <c r="DS97">
        <v>210</v>
      </c>
      <c r="DT97">
        <v>48</v>
      </c>
      <c r="DU97">
        <v>22</v>
      </c>
      <c r="DV97">
        <v>1758</v>
      </c>
      <c r="DW97">
        <v>1052</v>
      </c>
      <c r="DX97">
        <v>444</v>
      </c>
      <c r="DY97">
        <v>165</v>
      </c>
      <c r="DZ97">
        <v>56</v>
      </c>
      <c r="EA97">
        <v>15</v>
      </c>
      <c r="EB97">
        <v>12</v>
      </c>
      <c r="EC97">
        <v>14</v>
      </c>
    </row>
    <row r="98" spans="1:133">
      <c r="A98">
        <v>98</v>
      </c>
      <c r="B98">
        <v>2</v>
      </c>
      <c r="C98">
        <v>13117</v>
      </c>
      <c r="D98">
        <v>0</v>
      </c>
      <c r="E98" t="s">
        <v>143</v>
      </c>
      <c r="F98">
        <v>337006</v>
      </c>
      <c r="G98">
        <v>90061</v>
      </c>
      <c r="H98">
        <v>87192</v>
      </c>
      <c r="I98">
        <v>73143</v>
      </c>
      <c r="J98">
        <v>61548</v>
      </c>
      <c r="K98">
        <v>18735</v>
      </c>
      <c r="L98">
        <v>4680</v>
      </c>
      <c r="M98">
        <v>1647</v>
      </c>
      <c r="N98">
        <v>119185</v>
      </c>
      <c r="O98">
        <v>25885</v>
      </c>
      <c r="P98">
        <v>46118</v>
      </c>
      <c r="Q98">
        <v>26682</v>
      </c>
      <c r="R98">
        <v>12324</v>
      </c>
      <c r="S98">
        <v>5025</v>
      </c>
      <c r="T98">
        <v>2256</v>
      </c>
      <c r="U98">
        <v>895</v>
      </c>
      <c r="V98">
        <v>334693</v>
      </c>
      <c r="W98">
        <v>88127</v>
      </c>
      <c r="X98">
        <v>87058</v>
      </c>
      <c r="Y98">
        <v>73038</v>
      </c>
      <c r="Z98">
        <v>61444</v>
      </c>
      <c r="AA98">
        <v>18705</v>
      </c>
      <c r="AB98">
        <v>4674</v>
      </c>
      <c r="AC98">
        <v>1647</v>
      </c>
      <c r="AD98">
        <v>119068</v>
      </c>
      <c r="AE98">
        <v>25837</v>
      </c>
      <c r="AF98">
        <v>46070</v>
      </c>
      <c r="AG98">
        <v>26673</v>
      </c>
      <c r="AH98">
        <v>12312</v>
      </c>
      <c r="AI98">
        <v>5025</v>
      </c>
      <c r="AJ98">
        <v>2256</v>
      </c>
      <c r="AK98">
        <v>895</v>
      </c>
      <c r="AL98">
        <v>330864</v>
      </c>
      <c r="AM98">
        <v>86845</v>
      </c>
      <c r="AN98">
        <v>86252</v>
      </c>
      <c r="AO98">
        <v>72303</v>
      </c>
      <c r="AP98">
        <v>60700</v>
      </c>
      <c r="AQ98">
        <v>18495</v>
      </c>
      <c r="AR98">
        <v>4644</v>
      </c>
      <c r="AS98">
        <v>1625</v>
      </c>
      <c r="AT98">
        <v>118254</v>
      </c>
      <c r="AU98">
        <v>25443</v>
      </c>
      <c r="AV98">
        <v>45800</v>
      </c>
      <c r="AW98">
        <v>26568</v>
      </c>
      <c r="AX98">
        <v>12272</v>
      </c>
      <c r="AY98">
        <v>5020</v>
      </c>
      <c r="AZ98">
        <v>2256</v>
      </c>
      <c r="BA98">
        <v>895</v>
      </c>
      <c r="BB98">
        <v>171270</v>
      </c>
      <c r="BC98">
        <v>20714</v>
      </c>
      <c r="BD98">
        <v>44562</v>
      </c>
      <c r="BE98">
        <v>45120</v>
      </c>
      <c r="BF98">
        <v>42660</v>
      </c>
      <c r="BG98">
        <v>13455</v>
      </c>
      <c r="BH98">
        <v>3534</v>
      </c>
      <c r="BI98">
        <v>1225</v>
      </c>
      <c r="BJ98">
        <v>76036</v>
      </c>
      <c r="BK98">
        <v>10178</v>
      </c>
      <c r="BL98">
        <v>28792</v>
      </c>
      <c r="BM98">
        <v>19734</v>
      </c>
      <c r="BN98">
        <v>10048</v>
      </c>
      <c r="BO98">
        <v>4430</v>
      </c>
      <c r="BP98">
        <v>2022</v>
      </c>
      <c r="BQ98">
        <v>832</v>
      </c>
      <c r="BR98">
        <v>46995</v>
      </c>
      <c r="BS98">
        <v>11756</v>
      </c>
      <c r="BT98">
        <v>17658</v>
      </c>
      <c r="BU98">
        <v>9882</v>
      </c>
      <c r="BV98">
        <v>5496</v>
      </c>
      <c r="BW98">
        <v>1585</v>
      </c>
      <c r="BX98">
        <v>456</v>
      </c>
      <c r="BY98">
        <v>162</v>
      </c>
      <c r="BZ98">
        <v>26348</v>
      </c>
      <c r="CA98">
        <v>7544</v>
      </c>
      <c r="CB98">
        <v>12492</v>
      </c>
      <c r="CC98">
        <v>4605</v>
      </c>
      <c r="CD98">
        <v>1344</v>
      </c>
      <c r="CE98">
        <v>260</v>
      </c>
      <c r="CF98">
        <v>96</v>
      </c>
      <c r="CG98">
        <v>7</v>
      </c>
      <c r="CH98">
        <v>98356</v>
      </c>
      <c r="CI98">
        <v>51656</v>
      </c>
      <c r="CJ98">
        <v>21688</v>
      </c>
      <c r="CK98">
        <v>13977</v>
      </c>
      <c r="CL98">
        <v>8248</v>
      </c>
      <c r="CM98">
        <v>2130</v>
      </c>
      <c r="CN98">
        <v>456</v>
      </c>
      <c r="CO98">
        <v>201</v>
      </c>
      <c r="CP98">
        <v>15384</v>
      </c>
      <c r="CQ98">
        <v>7643</v>
      </c>
      <c r="CR98">
        <v>4340</v>
      </c>
      <c r="CS98">
        <v>2112</v>
      </c>
      <c r="CT98">
        <v>828</v>
      </c>
      <c r="CU98">
        <v>285</v>
      </c>
      <c r="CV98">
        <v>120</v>
      </c>
      <c r="CW98">
        <v>56</v>
      </c>
      <c r="CX98">
        <v>14243</v>
      </c>
      <c r="CY98">
        <v>2719</v>
      </c>
      <c r="CZ98">
        <v>2344</v>
      </c>
      <c r="DA98">
        <v>3324</v>
      </c>
      <c r="DB98">
        <v>4296</v>
      </c>
      <c r="DC98">
        <v>1325</v>
      </c>
      <c r="DD98">
        <v>198</v>
      </c>
      <c r="DE98">
        <v>37</v>
      </c>
      <c r="DF98">
        <v>486</v>
      </c>
      <c r="DG98">
        <v>78</v>
      </c>
      <c r="DH98">
        <v>176</v>
      </c>
      <c r="DI98">
        <v>117</v>
      </c>
      <c r="DJ98">
        <v>52</v>
      </c>
      <c r="DK98">
        <v>45</v>
      </c>
      <c r="DL98">
        <v>18</v>
      </c>
      <c r="DM98" t="s">
        <v>34</v>
      </c>
      <c r="DN98">
        <v>3829</v>
      </c>
      <c r="DO98">
        <v>1282</v>
      </c>
      <c r="DP98">
        <v>806</v>
      </c>
      <c r="DQ98">
        <v>735</v>
      </c>
      <c r="DR98">
        <v>744</v>
      </c>
      <c r="DS98">
        <v>210</v>
      </c>
      <c r="DT98">
        <v>30</v>
      </c>
      <c r="DU98">
        <v>22</v>
      </c>
      <c r="DV98">
        <v>814</v>
      </c>
      <c r="DW98">
        <v>394</v>
      </c>
      <c r="DX98">
        <v>270</v>
      </c>
      <c r="DY98">
        <v>105</v>
      </c>
      <c r="DZ98">
        <v>40</v>
      </c>
      <c r="EA98">
        <v>5</v>
      </c>
      <c r="EB98" t="s">
        <v>34</v>
      </c>
      <c r="EC98" t="s">
        <v>34</v>
      </c>
    </row>
    <row r="99" spans="1:133">
      <c r="A99">
        <v>99</v>
      </c>
      <c r="B99">
        <v>2</v>
      </c>
      <c r="C99">
        <v>13118</v>
      </c>
      <c r="D99">
        <v>0</v>
      </c>
      <c r="E99" t="s">
        <v>144</v>
      </c>
      <c r="F99">
        <v>209510</v>
      </c>
      <c r="G99">
        <v>45529</v>
      </c>
      <c r="H99">
        <v>52720</v>
      </c>
      <c r="I99">
        <v>47556</v>
      </c>
      <c r="J99">
        <v>43784</v>
      </c>
      <c r="K99">
        <v>14080</v>
      </c>
      <c r="L99">
        <v>3894</v>
      </c>
      <c r="M99">
        <v>1947</v>
      </c>
      <c r="N99">
        <v>70627</v>
      </c>
      <c r="O99">
        <v>12576</v>
      </c>
      <c r="P99">
        <v>25558</v>
      </c>
      <c r="Q99">
        <v>16749</v>
      </c>
      <c r="R99">
        <v>8596</v>
      </c>
      <c r="S99">
        <v>4055</v>
      </c>
      <c r="T99">
        <v>2052</v>
      </c>
      <c r="U99">
        <v>1041</v>
      </c>
      <c r="V99">
        <v>208206</v>
      </c>
      <c r="W99">
        <v>44646</v>
      </c>
      <c r="X99">
        <v>52574</v>
      </c>
      <c r="Y99">
        <v>47445</v>
      </c>
      <c r="Z99">
        <v>43676</v>
      </c>
      <c r="AA99">
        <v>14060</v>
      </c>
      <c r="AB99">
        <v>3882</v>
      </c>
      <c r="AC99">
        <v>1923</v>
      </c>
      <c r="AD99">
        <v>70458</v>
      </c>
      <c r="AE99">
        <v>12507</v>
      </c>
      <c r="AF99">
        <v>25508</v>
      </c>
      <c r="AG99">
        <v>16728</v>
      </c>
      <c r="AH99">
        <v>8588</v>
      </c>
      <c r="AI99">
        <v>4055</v>
      </c>
      <c r="AJ99">
        <v>2046</v>
      </c>
      <c r="AK99">
        <v>1026</v>
      </c>
      <c r="AL99">
        <v>205003</v>
      </c>
      <c r="AM99">
        <v>43002</v>
      </c>
      <c r="AN99">
        <v>52054</v>
      </c>
      <c r="AO99">
        <v>46998</v>
      </c>
      <c r="AP99">
        <v>43276</v>
      </c>
      <c r="AQ99">
        <v>13945</v>
      </c>
      <c r="AR99">
        <v>3834</v>
      </c>
      <c r="AS99">
        <v>1894</v>
      </c>
      <c r="AT99">
        <v>69833</v>
      </c>
      <c r="AU99">
        <v>12256</v>
      </c>
      <c r="AV99">
        <v>25314</v>
      </c>
      <c r="AW99">
        <v>16659</v>
      </c>
      <c r="AX99">
        <v>8548</v>
      </c>
      <c r="AY99">
        <v>4035</v>
      </c>
      <c r="AZ99">
        <v>2016</v>
      </c>
      <c r="BA99">
        <v>1005</v>
      </c>
      <c r="BB99">
        <v>126997</v>
      </c>
      <c r="BC99">
        <v>13425</v>
      </c>
      <c r="BD99">
        <v>31086</v>
      </c>
      <c r="BE99">
        <v>33222</v>
      </c>
      <c r="BF99">
        <v>33680</v>
      </c>
      <c r="BG99">
        <v>11125</v>
      </c>
      <c r="BH99">
        <v>3078</v>
      </c>
      <c r="BI99">
        <v>1381</v>
      </c>
      <c r="BJ99">
        <v>53518</v>
      </c>
      <c r="BK99">
        <v>6594</v>
      </c>
      <c r="BL99">
        <v>19114</v>
      </c>
      <c r="BM99">
        <v>13947</v>
      </c>
      <c r="BN99">
        <v>7516</v>
      </c>
      <c r="BO99">
        <v>3615</v>
      </c>
      <c r="BP99">
        <v>1848</v>
      </c>
      <c r="BQ99">
        <v>884</v>
      </c>
      <c r="BR99">
        <v>12642</v>
      </c>
      <c r="BS99">
        <v>2069</v>
      </c>
      <c r="BT99">
        <v>4212</v>
      </c>
      <c r="BU99">
        <v>2865</v>
      </c>
      <c r="BV99">
        <v>2276</v>
      </c>
      <c r="BW99">
        <v>865</v>
      </c>
      <c r="BX99">
        <v>240</v>
      </c>
      <c r="BY99">
        <v>115</v>
      </c>
      <c r="BZ99">
        <v>5258</v>
      </c>
      <c r="CA99">
        <v>1288</v>
      </c>
      <c r="CB99">
        <v>2444</v>
      </c>
      <c r="CC99">
        <v>960</v>
      </c>
      <c r="CD99">
        <v>344</v>
      </c>
      <c r="CE99">
        <v>125</v>
      </c>
      <c r="CF99">
        <v>66</v>
      </c>
      <c r="CG99">
        <v>31</v>
      </c>
      <c r="CH99">
        <v>61698</v>
      </c>
      <c r="CI99">
        <v>26540</v>
      </c>
      <c r="CJ99">
        <v>15976</v>
      </c>
      <c r="CK99">
        <v>10110</v>
      </c>
      <c r="CL99">
        <v>6436</v>
      </c>
      <c r="CM99">
        <v>1760</v>
      </c>
      <c r="CN99">
        <v>492</v>
      </c>
      <c r="CO99">
        <v>384</v>
      </c>
      <c r="CP99">
        <v>10755</v>
      </c>
      <c r="CQ99">
        <v>4329</v>
      </c>
      <c r="CR99">
        <v>3640</v>
      </c>
      <c r="CS99">
        <v>1686</v>
      </c>
      <c r="CT99">
        <v>644</v>
      </c>
      <c r="CU99">
        <v>270</v>
      </c>
      <c r="CV99">
        <v>96</v>
      </c>
      <c r="CW99">
        <v>90</v>
      </c>
      <c r="CX99">
        <v>3666</v>
      </c>
      <c r="CY99">
        <v>968</v>
      </c>
      <c r="CZ99">
        <v>780</v>
      </c>
      <c r="DA99">
        <v>801</v>
      </c>
      <c r="DB99">
        <v>884</v>
      </c>
      <c r="DC99">
        <v>195</v>
      </c>
      <c r="DD99">
        <v>24</v>
      </c>
      <c r="DE99">
        <v>14</v>
      </c>
      <c r="DF99">
        <v>302</v>
      </c>
      <c r="DG99">
        <v>45</v>
      </c>
      <c r="DH99">
        <v>116</v>
      </c>
      <c r="DI99">
        <v>66</v>
      </c>
      <c r="DJ99">
        <v>44</v>
      </c>
      <c r="DK99">
        <v>25</v>
      </c>
      <c r="DL99">
        <v>6</v>
      </c>
      <c r="DM99" t="s">
        <v>34</v>
      </c>
      <c r="DN99">
        <v>3203</v>
      </c>
      <c r="DO99">
        <v>1644</v>
      </c>
      <c r="DP99">
        <v>520</v>
      </c>
      <c r="DQ99">
        <v>447</v>
      </c>
      <c r="DR99">
        <v>400</v>
      </c>
      <c r="DS99">
        <v>115</v>
      </c>
      <c r="DT99">
        <v>48</v>
      </c>
      <c r="DU99">
        <v>29</v>
      </c>
      <c r="DV99">
        <v>625</v>
      </c>
      <c r="DW99">
        <v>251</v>
      </c>
      <c r="DX99">
        <v>194</v>
      </c>
      <c r="DY99">
        <v>69</v>
      </c>
      <c r="DZ99">
        <v>40</v>
      </c>
      <c r="EA99">
        <v>20</v>
      </c>
      <c r="EB99">
        <v>30</v>
      </c>
      <c r="EC99">
        <v>21</v>
      </c>
    </row>
    <row r="100" spans="1:133">
      <c r="A100">
        <v>100</v>
      </c>
      <c r="B100">
        <v>2</v>
      </c>
      <c r="C100">
        <v>13119</v>
      </c>
      <c r="D100">
        <v>0</v>
      </c>
      <c r="E100" t="s">
        <v>145</v>
      </c>
      <c r="F100">
        <v>552870</v>
      </c>
      <c r="G100">
        <v>149236</v>
      </c>
      <c r="H100">
        <v>134334</v>
      </c>
      <c r="I100">
        <v>119235</v>
      </c>
      <c r="J100">
        <v>108008</v>
      </c>
      <c r="K100">
        <v>32040</v>
      </c>
      <c r="L100">
        <v>7428</v>
      </c>
      <c r="M100">
        <v>2589</v>
      </c>
      <c r="N100">
        <v>171499</v>
      </c>
      <c r="O100">
        <v>36516</v>
      </c>
      <c r="P100">
        <v>68034</v>
      </c>
      <c r="Q100">
        <v>39009</v>
      </c>
      <c r="R100">
        <v>16808</v>
      </c>
      <c r="S100">
        <v>6600</v>
      </c>
      <c r="T100">
        <v>3246</v>
      </c>
      <c r="U100">
        <v>1286</v>
      </c>
      <c r="V100">
        <v>547288</v>
      </c>
      <c r="W100">
        <v>145362</v>
      </c>
      <c r="X100">
        <v>133846</v>
      </c>
      <c r="Y100">
        <v>118698</v>
      </c>
      <c r="Z100">
        <v>107560</v>
      </c>
      <c r="AA100">
        <v>31870</v>
      </c>
      <c r="AB100">
        <v>7392</v>
      </c>
      <c r="AC100">
        <v>2560</v>
      </c>
      <c r="AD100">
        <v>171045</v>
      </c>
      <c r="AE100">
        <v>36348</v>
      </c>
      <c r="AF100">
        <v>67876</v>
      </c>
      <c r="AG100">
        <v>38949</v>
      </c>
      <c r="AH100">
        <v>16788</v>
      </c>
      <c r="AI100">
        <v>6580</v>
      </c>
      <c r="AJ100">
        <v>3240</v>
      </c>
      <c r="AK100">
        <v>1264</v>
      </c>
      <c r="AL100">
        <v>542457</v>
      </c>
      <c r="AM100">
        <v>143727</v>
      </c>
      <c r="AN100">
        <v>132810</v>
      </c>
      <c r="AO100">
        <v>117702</v>
      </c>
      <c r="AP100">
        <v>106768</v>
      </c>
      <c r="AQ100">
        <v>31605</v>
      </c>
      <c r="AR100">
        <v>7308</v>
      </c>
      <c r="AS100">
        <v>2537</v>
      </c>
      <c r="AT100">
        <v>169942</v>
      </c>
      <c r="AU100">
        <v>35910</v>
      </c>
      <c r="AV100">
        <v>67510</v>
      </c>
      <c r="AW100">
        <v>38781</v>
      </c>
      <c r="AX100">
        <v>16716</v>
      </c>
      <c r="AY100">
        <v>6545</v>
      </c>
      <c r="AZ100">
        <v>3216</v>
      </c>
      <c r="BA100">
        <v>1264</v>
      </c>
      <c r="BB100">
        <v>297434</v>
      </c>
      <c r="BC100">
        <v>33004</v>
      </c>
      <c r="BD100">
        <v>75658</v>
      </c>
      <c r="BE100">
        <v>77772</v>
      </c>
      <c r="BF100">
        <v>79064</v>
      </c>
      <c r="BG100">
        <v>24185</v>
      </c>
      <c r="BH100">
        <v>5814</v>
      </c>
      <c r="BI100">
        <v>1937</v>
      </c>
      <c r="BJ100">
        <v>116697</v>
      </c>
      <c r="BK100">
        <v>15540</v>
      </c>
      <c r="BL100">
        <v>47064</v>
      </c>
      <c r="BM100">
        <v>30108</v>
      </c>
      <c r="BN100">
        <v>14048</v>
      </c>
      <c r="BO100">
        <v>5865</v>
      </c>
      <c r="BP100">
        <v>2934</v>
      </c>
      <c r="BQ100">
        <v>1138</v>
      </c>
      <c r="BR100">
        <v>44498</v>
      </c>
      <c r="BS100">
        <v>11206</v>
      </c>
      <c r="BT100">
        <v>16684</v>
      </c>
      <c r="BU100">
        <v>9291</v>
      </c>
      <c r="BV100">
        <v>5180</v>
      </c>
      <c r="BW100">
        <v>1470</v>
      </c>
      <c r="BX100">
        <v>426</v>
      </c>
      <c r="BY100">
        <v>241</v>
      </c>
      <c r="BZ100">
        <v>24347</v>
      </c>
      <c r="CA100">
        <v>7050</v>
      </c>
      <c r="CB100">
        <v>11698</v>
      </c>
      <c r="CC100">
        <v>4242</v>
      </c>
      <c r="CD100">
        <v>1016</v>
      </c>
      <c r="CE100">
        <v>225</v>
      </c>
      <c r="CF100">
        <v>78</v>
      </c>
      <c r="CG100">
        <v>38</v>
      </c>
      <c r="CH100">
        <v>186433</v>
      </c>
      <c r="CI100">
        <v>95435</v>
      </c>
      <c r="CJ100">
        <v>38182</v>
      </c>
      <c r="CK100">
        <v>27702</v>
      </c>
      <c r="CL100">
        <v>18780</v>
      </c>
      <c r="CM100">
        <v>5050</v>
      </c>
      <c r="CN100">
        <v>948</v>
      </c>
      <c r="CO100">
        <v>336</v>
      </c>
      <c r="CP100">
        <v>28288</v>
      </c>
      <c r="CQ100">
        <v>13207</v>
      </c>
      <c r="CR100">
        <v>8508</v>
      </c>
      <c r="CS100">
        <v>4296</v>
      </c>
      <c r="CT100">
        <v>1608</v>
      </c>
      <c r="CU100">
        <v>435</v>
      </c>
      <c r="CV100">
        <v>162</v>
      </c>
      <c r="CW100">
        <v>72</v>
      </c>
      <c r="CX100">
        <v>14092</v>
      </c>
      <c r="CY100">
        <v>4082</v>
      </c>
      <c r="CZ100">
        <v>2286</v>
      </c>
      <c r="DA100">
        <v>2937</v>
      </c>
      <c r="DB100">
        <v>3744</v>
      </c>
      <c r="DC100">
        <v>900</v>
      </c>
      <c r="DD100">
        <v>120</v>
      </c>
      <c r="DE100">
        <v>23</v>
      </c>
      <c r="DF100">
        <v>610</v>
      </c>
      <c r="DG100">
        <v>113</v>
      </c>
      <c r="DH100">
        <v>240</v>
      </c>
      <c r="DI100">
        <v>135</v>
      </c>
      <c r="DJ100">
        <v>44</v>
      </c>
      <c r="DK100">
        <v>20</v>
      </c>
      <c r="DL100">
        <v>42</v>
      </c>
      <c r="DM100">
        <v>16</v>
      </c>
      <c r="DN100">
        <v>4831</v>
      </c>
      <c r="DO100">
        <v>1635</v>
      </c>
      <c r="DP100">
        <v>1036</v>
      </c>
      <c r="DQ100">
        <v>996</v>
      </c>
      <c r="DR100">
        <v>792</v>
      </c>
      <c r="DS100">
        <v>265</v>
      </c>
      <c r="DT100">
        <v>84</v>
      </c>
      <c r="DU100">
        <v>23</v>
      </c>
      <c r="DV100">
        <v>1103</v>
      </c>
      <c r="DW100">
        <v>438</v>
      </c>
      <c r="DX100">
        <v>366</v>
      </c>
      <c r="DY100">
        <v>168</v>
      </c>
      <c r="DZ100">
        <v>72</v>
      </c>
      <c r="EA100">
        <v>35</v>
      </c>
      <c r="EB100">
        <v>24</v>
      </c>
      <c r="EC100" t="s">
        <v>34</v>
      </c>
    </row>
    <row r="101" spans="1:133">
      <c r="A101">
        <v>101</v>
      </c>
      <c r="B101">
        <v>2</v>
      </c>
      <c r="C101">
        <v>13120</v>
      </c>
      <c r="D101">
        <v>0</v>
      </c>
      <c r="E101" t="s">
        <v>146</v>
      </c>
      <c r="F101">
        <v>712254</v>
      </c>
      <c r="G101">
        <v>139563</v>
      </c>
      <c r="H101">
        <v>180662</v>
      </c>
      <c r="I101">
        <v>162564</v>
      </c>
      <c r="J101">
        <v>165780</v>
      </c>
      <c r="K101">
        <v>49435</v>
      </c>
      <c r="L101">
        <v>10614</v>
      </c>
      <c r="M101">
        <v>3636</v>
      </c>
      <c r="N101">
        <v>217798</v>
      </c>
      <c r="O101">
        <v>34912</v>
      </c>
      <c r="P101">
        <v>91150</v>
      </c>
      <c r="Q101">
        <v>51582</v>
      </c>
      <c r="R101">
        <v>23644</v>
      </c>
      <c r="S101">
        <v>9760</v>
      </c>
      <c r="T101">
        <v>4632</v>
      </c>
      <c r="U101">
        <v>2118</v>
      </c>
      <c r="V101">
        <v>709087</v>
      </c>
      <c r="W101">
        <v>137680</v>
      </c>
      <c r="X101">
        <v>180294</v>
      </c>
      <c r="Y101">
        <v>162141</v>
      </c>
      <c r="Z101">
        <v>165420</v>
      </c>
      <c r="AA101">
        <v>49335</v>
      </c>
      <c r="AB101">
        <v>10596</v>
      </c>
      <c r="AC101">
        <v>3621</v>
      </c>
      <c r="AD101">
        <v>217454</v>
      </c>
      <c r="AE101">
        <v>34794</v>
      </c>
      <c r="AF101">
        <v>91022</v>
      </c>
      <c r="AG101">
        <v>51537</v>
      </c>
      <c r="AH101">
        <v>23620</v>
      </c>
      <c r="AI101">
        <v>9745</v>
      </c>
      <c r="AJ101">
        <v>4626</v>
      </c>
      <c r="AK101">
        <v>2110</v>
      </c>
      <c r="AL101">
        <v>699642</v>
      </c>
      <c r="AM101">
        <v>135175</v>
      </c>
      <c r="AN101">
        <v>178074</v>
      </c>
      <c r="AO101">
        <v>160272</v>
      </c>
      <c r="AP101">
        <v>163296</v>
      </c>
      <c r="AQ101">
        <v>48680</v>
      </c>
      <c r="AR101">
        <v>10524</v>
      </c>
      <c r="AS101">
        <v>3621</v>
      </c>
      <c r="AT101">
        <v>215389</v>
      </c>
      <c r="AU101">
        <v>34054</v>
      </c>
      <c r="AV101">
        <v>90102</v>
      </c>
      <c r="AW101">
        <v>51297</v>
      </c>
      <c r="AX101">
        <v>23492</v>
      </c>
      <c r="AY101">
        <v>9720</v>
      </c>
      <c r="AZ101">
        <v>4614</v>
      </c>
      <c r="BA101">
        <v>2110</v>
      </c>
      <c r="BB101">
        <v>400416</v>
      </c>
      <c r="BC101">
        <v>33109</v>
      </c>
      <c r="BD101">
        <v>102628</v>
      </c>
      <c r="BE101">
        <v>103266</v>
      </c>
      <c r="BF101">
        <v>115168</v>
      </c>
      <c r="BG101">
        <v>35565</v>
      </c>
      <c r="BH101">
        <v>7896</v>
      </c>
      <c r="BI101">
        <v>2784</v>
      </c>
      <c r="BJ101">
        <v>162954</v>
      </c>
      <c r="BK101">
        <v>19581</v>
      </c>
      <c r="BL101">
        <v>67624</v>
      </c>
      <c r="BM101">
        <v>41547</v>
      </c>
      <c r="BN101">
        <v>19544</v>
      </c>
      <c r="BO101">
        <v>8535</v>
      </c>
      <c r="BP101">
        <v>4194</v>
      </c>
      <c r="BQ101">
        <v>1929</v>
      </c>
      <c r="BR101">
        <v>46930</v>
      </c>
      <c r="BS101">
        <v>7023</v>
      </c>
      <c r="BT101">
        <v>15170</v>
      </c>
      <c r="BU101">
        <v>11466</v>
      </c>
      <c r="BV101">
        <v>9368</v>
      </c>
      <c r="BW101">
        <v>2955</v>
      </c>
      <c r="BX101">
        <v>690</v>
      </c>
      <c r="BY101">
        <v>258</v>
      </c>
      <c r="BZ101">
        <v>20428</v>
      </c>
      <c r="CA101">
        <v>4809</v>
      </c>
      <c r="CB101">
        <v>9750</v>
      </c>
      <c r="CC101">
        <v>3927</v>
      </c>
      <c r="CD101">
        <v>1448</v>
      </c>
      <c r="CE101">
        <v>365</v>
      </c>
      <c r="CF101">
        <v>78</v>
      </c>
      <c r="CG101">
        <v>51</v>
      </c>
      <c r="CH101">
        <v>231995</v>
      </c>
      <c r="CI101">
        <v>91834</v>
      </c>
      <c r="CJ101">
        <v>57212</v>
      </c>
      <c r="CK101">
        <v>41064</v>
      </c>
      <c r="CL101">
        <v>31764</v>
      </c>
      <c r="CM101">
        <v>7980</v>
      </c>
      <c r="CN101">
        <v>1620</v>
      </c>
      <c r="CO101">
        <v>521</v>
      </c>
      <c r="CP101">
        <v>31341</v>
      </c>
      <c r="CQ101">
        <v>9565</v>
      </c>
      <c r="CR101">
        <v>12412</v>
      </c>
      <c r="CS101">
        <v>5718</v>
      </c>
      <c r="CT101">
        <v>2436</v>
      </c>
      <c r="CU101">
        <v>780</v>
      </c>
      <c r="CV101">
        <v>300</v>
      </c>
      <c r="CW101">
        <v>130</v>
      </c>
      <c r="CX101">
        <v>20301</v>
      </c>
      <c r="CY101">
        <v>3209</v>
      </c>
      <c r="CZ101">
        <v>3064</v>
      </c>
      <c r="DA101">
        <v>4476</v>
      </c>
      <c r="DB101">
        <v>6996</v>
      </c>
      <c r="DC101">
        <v>2180</v>
      </c>
      <c r="DD101">
        <v>318</v>
      </c>
      <c r="DE101">
        <v>58</v>
      </c>
      <c r="DF101">
        <v>666</v>
      </c>
      <c r="DG101">
        <v>99</v>
      </c>
      <c r="DH101">
        <v>316</v>
      </c>
      <c r="DI101">
        <v>105</v>
      </c>
      <c r="DJ101">
        <v>64</v>
      </c>
      <c r="DK101">
        <v>40</v>
      </c>
      <c r="DL101">
        <v>42</v>
      </c>
      <c r="DM101" t="s">
        <v>34</v>
      </c>
      <c r="DN101">
        <v>9445</v>
      </c>
      <c r="DO101">
        <v>2505</v>
      </c>
      <c r="DP101">
        <v>2220</v>
      </c>
      <c r="DQ101">
        <v>1869</v>
      </c>
      <c r="DR101">
        <v>2124</v>
      </c>
      <c r="DS101">
        <v>655</v>
      </c>
      <c r="DT101">
        <v>72</v>
      </c>
      <c r="DU101" t="s">
        <v>34</v>
      </c>
      <c r="DV101">
        <v>2065</v>
      </c>
      <c r="DW101">
        <v>740</v>
      </c>
      <c r="DX101">
        <v>920</v>
      </c>
      <c r="DY101">
        <v>240</v>
      </c>
      <c r="DZ101">
        <v>128</v>
      </c>
      <c r="EA101">
        <v>25</v>
      </c>
      <c r="EB101">
        <v>12</v>
      </c>
      <c r="EC101" t="s">
        <v>34</v>
      </c>
    </row>
    <row r="102" spans="1:133">
      <c r="A102">
        <v>102</v>
      </c>
      <c r="B102">
        <v>2</v>
      </c>
      <c r="C102">
        <v>13121</v>
      </c>
      <c r="D102">
        <v>0</v>
      </c>
      <c r="E102" t="s">
        <v>147</v>
      </c>
      <c r="F102">
        <v>661730</v>
      </c>
      <c r="G102">
        <v>128406</v>
      </c>
      <c r="H102">
        <v>162100</v>
      </c>
      <c r="I102">
        <v>152229</v>
      </c>
      <c r="J102">
        <v>146272</v>
      </c>
      <c r="K102">
        <v>51825</v>
      </c>
      <c r="L102">
        <v>14904</v>
      </c>
      <c r="M102">
        <v>5994</v>
      </c>
      <c r="N102">
        <v>235299</v>
      </c>
      <c r="O102">
        <v>39952</v>
      </c>
      <c r="P102">
        <v>89364</v>
      </c>
      <c r="Q102">
        <v>55854</v>
      </c>
      <c r="R102">
        <v>26968</v>
      </c>
      <c r="S102">
        <v>12510</v>
      </c>
      <c r="T102">
        <v>7152</v>
      </c>
      <c r="U102">
        <v>3499</v>
      </c>
      <c r="V102">
        <v>658429</v>
      </c>
      <c r="W102">
        <v>125889</v>
      </c>
      <c r="X102">
        <v>161878</v>
      </c>
      <c r="Y102">
        <v>152031</v>
      </c>
      <c r="Z102">
        <v>146052</v>
      </c>
      <c r="AA102">
        <v>51715</v>
      </c>
      <c r="AB102">
        <v>14892</v>
      </c>
      <c r="AC102">
        <v>5972</v>
      </c>
      <c r="AD102">
        <v>234979</v>
      </c>
      <c r="AE102">
        <v>39793</v>
      </c>
      <c r="AF102">
        <v>89274</v>
      </c>
      <c r="AG102">
        <v>55827</v>
      </c>
      <c r="AH102">
        <v>26960</v>
      </c>
      <c r="AI102">
        <v>12495</v>
      </c>
      <c r="AJ102">
        <v>7146</v>
      </c>
      <c r="AK102">
        <v>3484</v>
      </c>
      <c r="AL102">
        <v>653529</v>
      </c>
      <c r="AM102">
        <v>124373</v>
      </c>
      <c r="AN102">
        <v>160846</v>
      </c>
      <c r="AO102">
        <v>151062</v>
      </c>
      <c r="AP102">
        <v>145088</v>
      </c>
      <c r="AQ102">
        <v>51425</v>
      </c>
      <c r="AR102">
        <v>14784</v>
      </c>
      <c r="AS102">
        <v>5951</v>
      </c>
      <c r="AT102">
        <v>233902</v>
      </c>
      <c r="AU102">
        <v>39361</v>
      </c>
      <c r="AV102">
        <v>88876</v>
      </c>
      <c r="AW102">
        <v>55665</v>
      </c>
      <c r="AX102">
        <v>26916</v>
      </c>
      <c r="AY102">
        <v>12485</v>
      </c>
      <c r="AZ102">
        <v>7122</v>
      </c>
      <c r="BA102">
        <v>3477</v>
      </c>
      <c r="BB102">
        <v>401322</v>
      </c>
      <c r="BC102">
        <v>35701</v>
      </c>
      <c r="BD102">
        <v>91498</v>
      </c>
      <c r="BE102">
        <v>102915</v>
      </c>
      <c r="BF102">
        <v>112296</v>
      </c>
      <c r="BG102">
        <v>41635</v>
      </c>
      <c r="BH102">
        <v>12270</v>
      </c>
      <c r="BI102">
        <v>5007</v>
      </c>
      <c r="BJ102">
        <v>162100</v>
      </c>
      <c r="BK102">
        <v>16282</v>
      </c>
      <c r="BL102">
        <v>57960</v>
      </c>
      <c r="BM102">
        <v>43686</v>
      </c>
      <c r="BN102">
        <v>22696</v>
      </c>
      <c r="BO102">
        <v>11495</v>
      </c>
      <c r="BP102">
        <v>6648</v>
      </c>
      <c r="BQ102">
        <v>3333</v>
      </c>
      <c r="BR102">
        <v>83072</v>
      </c>
      <c r="BS102">
        <v>17978</v>
      </c>
      <c r="BT102">
        <v>31700</v>
      </c>
      <c r="BU102">
        <v>17589</v>
      </c>
      <c r="BV102">
        <v>10780</v>
      </c>
      <c r="BW102">
        <v>3635</v>
      </c>
      <c r="BX102">
        <v>960</v>
      </c>
      <c r="BY102">
        <v>430</v>
      </c>
      <c r="BZ102">
        <v>44737</v>
      </c>
      <c r="CA102">
        <v>12084</v>
      </c>
      <c r="CB102">
        <v>22228</v>
      </c>
      <c r="CC102">
        <v>7518</v>
      </c>
      <c r="CD102">
        <v>2216</v>
      </c>
      <c r="CE102">
        <v>450</v>
      </c>
      <c r="CF102">
        <v>174</v>
      </c>
      <c r="CG102">
        <v>67</v>
      </c>
      <c r="CH102">
        <v>158457</v>
      </c>
      <c r="CI102">
        <v>67682</v>
      </c>
      <c r="CJ102">
        <v>35552</v>
      </c>
      <c r="CK102">
        <v>28137</v>
      </c>
      <c r="CL102">
        <v>19724</v>
      </c>
      <c r="CM102">
        <v>5440</v>
      </c>
      <c r="CN102">
        <v>1452</v>
      </c>
      <c r="CO102">
        <v>470</v>
      </c>
      <c r="CP102">
        <v>26359</v>
      </c>
      <c r="CQ102">
        <v>10873</v>
      </c>
      <c r="CR102">
        <v>8436</v>
      </c>
      <c r="CS102">
        <v>4320</v>
      </c>
      <c r="CT102">
        <v>1920</v>
      </c>
      <c r="CU102">
        <v>470</v>
      </c>
      <c r="CV102">
        <v>270</v>
      </c>
      <c r="CW102">
        <v>70</v>
      </c>
      <c r="CX102">
        <v>10678</v>
      </c>
      <c r="CY102">
        <v>3012</v>
      </c>
      <c r="CZ102">
        <v>2096</v>
      </c>
      <c r="DA102">
        <v>2421</v>
      </c>
      <c r="DB102">
        <v>2288</v>
      </c>
      <c r="DC102">
        <v>715</v>
      </c>
      <c r="DD102">
        <v>102</v>
      </c>
      <c r="DE102">
        <v>44</v>
      </c>
      <c r="DF102">
        <v>706</v>
      </c>
      <c r="DG102">
        <v>122</v>
      </c>
      <c r="DH102">
        <v>252</v>
      </c>
      <c r="DI102">
        <v>141</v>
      </c>
      <c r="DJ102">
        <v>84</v>
      </c>
      <c r="DK102">
        <v>70</v>
      </c>
      <c r="DL102">
        <v>30</v>
      </c>
      <c r="DM102">
        <v>7</v>
      </c>
      <c r="DN102">
        <v>4900</v>
      </c>
      <c r="DO102">
        <v>1516</v>
      </c>
      <c r="DP102">
        <v>1032</v>
      </c>
      <c r="DQ102">
        <v>969</v>
      </c>
      <c r="DR102">
        <v>964</v>
      </c>
      <c r="DS102">
        <v>290</v>
      </c>
      <c r="DT102">
        <v>108</v>
      </c>
      <c r="DU102">
        <v>21</v>
      </c>
      <c r="DV102">
        <v>1077</v>
      </c>
      <c r="DW102">
        <v>432</v>
      </c>
      <c r="DX102">
        <v>398</v>
      </c>
      <c r="DY102">
        <v>162</v>
      </c>
      <c r="DZ102">
        <v>44</v>
      </c>
      <c r="EA102">
        <v>10</v>
      </c>
      <c r="EB102">
        <v>24</v>
      </c>
      <c r="EC102">
        <v>7</v>
      </c>
    </row>
    <row r="103" spans="1:133">
      <c r="A103">
        <v>103</v>
      </c>
      <c r="B103">
        <v>2</v>
      </c>
      <c r="C103">
        <v>13122</v>
      </c>
      <c r="D103">
        <v>0</v>
      </c>
      <c r="E103" t="s">
        <v>148</v>
      </c>
      <c r="F103">
        <v>435944</v>
      </c>
      <c r="G103">
        <v>79174</v>
      </c>
      <c r="H103">
        <v>108100</v>
      </c>
      <c r="I103">
        <v>103428</v>
      </c>
      <c r="J103">
        <v>99236</v>
      </c>
      <c r="K103">
        <v>33530</v>
      </c>
      <c r="L103">
        <v>9006</v>
      </c>
      <c r="M103">
        <v>3470</v>
      </c>
      <c r="N103">
        <v>157299</v>
      </c>
      <c r="O103">
        <v>26601</v>
      </c>
      <c r="P103">
        <v>58458</v>
      </c>
      <c r="Q103">
        <v>37602</v>
      </c>
      <c r="R103">
        <v>19068</v>
      </c>
      <c r="S103">
        <v>8825</v>
      </c>
      <c r="T103">
        <v>4596</v>
      </c>
      <c r="U103">
        <v>2149</v>
      </c>
      <c r="V103">
        <v>433345</v>
      </c>
      <c r="W103">
        <v>77936</v>
      </c>
      <c r="X103">
        <v>107714</v>
      </c>
      <c r="Y103">
        <v>103095</v>
      </c>
      <c r="Z103">
        <v>98832</v>
      </c>
      <c r="AA103">
        <v>33355</v>
      </c>
      <c r="AB103">
        <v>8964</v>
      </c>
      <c r="AC103">
        <v>3449</v>
      </c>
      <c r="AD103">
        <v>156869</v>
      </c>
      <c r="AE103">
        <v>26459</v>
      </c>
      <c r="AF103">
        <v>58322</v>
      </c>
      <c r="AG103">
        <v>37545</v>
      </c>
      <c r="AH103">
        <v>19028</v>
      </c>
      <c r="AI103">
        <v>8795</v>
      </c>
      <c r="AJ103">
        <v>4578</v>
      </c>
      <c r="AK103">
        <v>2142</v>
      </c>
      <c r="AL103">
        <v>429284</v>
      </c>
      <c r="AM103">
        <v>76755</v>
      </c>
      <c r="AN103">
        <v>106890</v>
      </c>
      <c r="AO103">
        <v>102237</v>
      </c>
      <c r="AP103">
        <v>97980</v>
      </c>
      <c r="AQ103">
        <v>33090</v>
      </c>
      <c r="AR103">
        <v>8904</v>
      </c>
      <c r="AS103">
        <v>3428</v>
      </c>
      <c r="AT103">
        <v>155807</v>
      </c>
      <c r="AU103">
        <v>26035</v>
      </c>
      <c r="AV103">
        <v>57984</v>
      </c>
      <c r="AW103">
        <v>37398</v>
      </c>
      <c r="AX103">
        <v>18952</v>
      </c>
      <c r="AY103">
        <v>8755</v>
      </c>
      <c r="AZ103">
        <v>4548</v>
      </c>
      <c r="BA103">
        <v>2135</v>
      </c>
      <c r="BB103">
        <v>277155</v>
      </c>
      <c r="BC103">
        <v>24956</v>
      </c>
      <c r="BD103">
        <v>66868</v>
      </c>
      <c r="BE103">
        <v>71670</v>
      </c>
      <c r="BF103">
        <v>76416</v>
      </c>
      <c r="BG103">
        <v>27000</v>
      </c>
      <c r="BH103">
        <v>7422</v>
      </c>
      <c r="BI103">
        <v>2823</v>
      </c>
      <c r="BJ103">
        <v>117986</v>
      </c>
      <c r="BK103">
        <v>13492</v>
      </c>
      <c r="BL103">
        <v>43090</v>
      </c>
      <c r="BM103">
        <v>30780</v>
      </c>
      <c r="BN103">
        <v>16332</v>
      </c>
      <c r="BO103">
        <v>7980</v>
      </c>
      <c r="BP103">
        <v>4266</v>
      </c>
      <c r="BQ103">
        <v>2046</v>
      </c>
      <c r="BR103">
        <v>36024</v>
      </c>
      <c r="BS103">
        <v>6807</v>
      </c>
      <c r="BT103">
        <v>12294</v>
      </c>
      <c r="BU103">
        <v>8415</v>
      </c>
      <c r="BV103">
        <v>5760</v>
      </c>
      <c r="BW103">
        <v>1785</v>
      </c>
      <c r="BX103">
        <v>630</v>
      </c>
      <c r="BY103">
        <v>333</v>
      </c>
      <c r="BZ103">
        <v>17312</v>
      </c>
      <c r="CA103">
        <v>4390</v>
      </c>
      <c r="CB103">
        <v>8022</v>
      </c>
      <c r="CC103">
        <v>3225</v>
      </c>
      <c r="CD103">
        <v>1216</v>
      </c>
      <c r="CE103">
        <v>305</v>
      </c>
      <c r="CF103">
        <v>114</v>
      </c>
      <c r="CG103">
        <v>40</v>
      </c>
      <c r="CH103">
        <v>106834</v>
      </c>
      <c r="CI103">
        <v>42181</v>
      </c>
      <c r="CJ103">
        <v>26182</v>
      </c>
      <c r="CK103">
        <v>20256</v>
      </c>
      <c r="CL103">
        <v>13532</v>
      </c>
      <c r="CM103">
        <v>3695</v>
      </c>
      <c r="CN103">
        <v>732</v>
      </c>
      <c r="CO103">
        <v>256</v>
      </c>
      <c r="CP103">
        <v>20002</v>
      </c>
      <c r="CQ103">
        <v>8055</v>
      </c>
      <c r="CR103">
        <v>6712</v>
      </c>
      <c r="CS103">
        <v>3270</v>
      </c>
      <c r="CT103">
        <v>1336</v>
      </c>
      <c r="CU103">
        <v>445</v>
      </c>
      <c r="CV103">
        <v>144</v>
      </c>
      <c r="CW103">
        <v>40</v>
      </c>
      <c r="CX103">
        <v>9271</v>
      </c>
      <c r="CY103">
        <v>2811</v>
      </c>
      <c r="CZ103">
        <v>1546</v>
      </c>
      <c r="DA103">
        <v>1896</v>
      </c>
      <c r="DB103">
        <v>2272</v>
      </c>
      <c r="DC103">
        <v>610</v>
      </c>
      <c r="DD103">
        <v>120</v>
      </c>
      <c r="DE103">
        <v>16</v>
      </c>
      <c r="DF103">
        <v>507</v>
      </c>
      <c r="DG103">
        <v>98</v>
      </c>
      <c r="DH103">
        <v>160</v>
      </c>
      <c r="DI103">
        <v>123</v>
      </c>
      <c r="DJ103">
        <v>68</v>
      </c>
      <c r="DK103">
        <v>25</v>
      </c>
      <c r="DL103">
        <v>24</v>
      </c>
      <c r="DM103">
        <v>9</v>
      </c>
      <c r="DN103">
        <v>4061</v>
      </c>
      <c r="DO103">
        <v>1181</v>
      </c>
      <c r="DP103">
        <v>824</v>
      </c>
      <c r="DQ103">
        <v>858</v>
      </c>
      <c r="DR103">
        <v>852</v>
      </c>
      <c r="DS103">
        <v>265</v>
      </c>
      <c r="DT103">
        <v>60</v>
      </c>
      <c r="DU103">
        <v>21</v>
      </c>
      <c r="DV103">
        <v>1062</v>
      </c>
      <c r="DW103">
        <v>424</v>
      </c>
      <c r="DX103">
        <v>338</v>
      </c>
      <c r="DY103">
        <v>147</v>
      </c>
      <c r="DZ103">
        <v>76</v>
      </c>
      <c r="EA103">
        <v>40</v>
      </c>
      <c r="EB103">
        <v>30</v>
      </c>
      <c r="EC103">
        <v>7</v>
      </c>
    </row>
    <row r="104" spans="1:133">
      <c r="A104">
        <v>104</v>
      </c>
      <c r="B104">
        <v>2</v>
      </c>
      <c r="C104">
        <v>13123</v>
      </c>
      <c r="D104">
        <v>0</v>
      </c>
      <c r="E104" t="s">
        <v>149</v>
      </c>
      <c r="F104">
        <v>674910</v>
      </c>
      <c r="G104">
        <v>125438</v>
      </c>
      <c r="H104">
        <v>150444</v>
      </c>
      <c r="I104">
        <v>157389</v>
      </c>
      <c r="J104">
        <v>164740</v>
      </c>
      <c r="K104">
        <v>57075</v>
      </c>
      <c r="L104">
        <v>14226</v>
      </c>
      <c r="M104">
        <v>5598</v>
      </c>
      <c r="N104">
        <v>206335</v>
      </c>
      <c r="O104">
        <v>31338</v>
      </c>
      <c r="P104">
        <v>75218</v>
      </c>
      <c r="Q104">
        <v>51135</v>
      </c>
      <c r="R104">
        <v>25360</v>
      </c>
      <c r="S104">
        <v>13200</v>
      </c>
      <c r="T104">
        <v>6804</v>
      </c>
      <c r="U104">
        <v>3280</v>
      </c>
      <c r="V104">
        <v>667294</v>
      </c>
      <c r="W104">
        <v>119951</v>
      </c>
      <c r="X104">
        <v>149856</v>
      </c>
      <c r="Y104">
        <v>156771</v>
      </c>
      <c r="Z104">
        <v>164132</v>
      </c>
      <c r="AA104">
        <v>56830</v>
      </c>
      <c r="AB104">
        <v>14178</v>
      </c>
      <c r="AC104">
        <v>5576</v>
      </c>
      <c r="AD104">
        <v>205655</v>
      </c>
      <c r="AE104">
        <v>31102</v>
      </c>
      <c r="AF104">
        <v>74978</v>
      </c>
      <c r="AG104">
        <v>51036</v>
      </c>
      <c r="AH104">
        <v>25320</v>
      </c>
      <c r="AI104">
        <v>13155</v>
      </c>
      <c r="AJ104">
        <v>6792</v>
      </c>
      <c r="AK104">
        <v>3272</v>
      </c>
      <c r="AL104">
        <v>660704</v>
      </c>
      <c r="AM104">
        <v>117554</v>
      </c>
      <c r="AN104">
        <v>148628</v>
      </c>
      <c r="AO104">
        <v>155490</v>
      </c>
      <c r="AP104">
        <v>162924</v>
      </c>
      <c r="AQ104">
        <v>56500</v>
      </c>
      <c r="AR104">
        <v>14070</v>
      </c>
      <c r="AS104">
        <v>5538</v>
      </c>
      <c r="AT104">
        <v>204372</v>
      </c>
      <c r="AU104">
        <v>30613</v>
      </c>
      <c r="AV104">
        <v>74556</v>
      </c>
      <c r="AW104">
        <v>50856</v>
      </c>
      <c r="AX104">
        <v>25224</v>
      </c>
      <c r="AY104">
        <v>13095</v>
      </c>
      <c r="AZ104">
        <v>6756</v>
      </c>
      <c r="BA104">
        <v>3272</v>
      </c>
      <c r="BB104">
        <v>375135</v>
      </c>
      <c r="BC104">
        <v>28028</v>
      </c>
      <c r="BD104">
        <v>82854</v>
      </c>
      <c r="BE104">
        <v>95295</v>
      </c>
      <c r="BF104">
        <v>112472</v>
      </c>
      <c r="BG104">
        <v>41140</v>
      </c>
      <c r="BH104">
        <v>10980</v>
      </c>
      <c r="BI104">
        <v>4366</v>
      </c>
      <c r="BJ104">
        <v>151739</v>
      </c>
      <c r="BK104">
        <v>15020</v>
      </c>
      <c r="BL104">
        <v>54430</v>
      </c>
      <c r="BM104">
        <v>40779</v>
      </c>
      <c r="BN104">
        <v>20884</v>
      </c>
      <c r="BO104">
        <v>11480</v>
      </c>
      <c r="BP104">
        <v>6144</v>
      </c>
      <c r="BQ104">
        <v>3002</v>
      </c>
      <c r="BR104">
        <v>54724</v>
      </c>
      <c r="BS104">
        <v>7755</v>
      </c>
      <c r="BT104">
        <v>16878</v>
      </c>
      <c r="BU104">
        <v>13785</v>
      </c>
      <c r="BV104">
        <v>11132</v>
      </c>
      <c r="BW104">
        <v>3735</v>
      </c>
      <c r="BX104">
        <v>906</v>
      </c>
      <c r="BY104">
        <v>533</v>
      </c>
      <c r="BZ104">
        <v>22876</v>
      </c>
      <c r="CA104">
        <v>4591</v>
      </c>
      <c r="CB104">
        <v>10588</v>
      </c>
      <c r="CC104">
        <v>4911</v>
      </c>
      <c r="CD104">
        <v>1872</v>
      </c>
      <c r="CE104">
        <v>600</v>
      </c>
      <c r="CF104">
        <v>204</v>
      </c>
      <c r="CG104">
        <v>110</v>
      </c>
      <c r="CH104">
        <v>208641</v>
      </c>
      <c r="CI104">
        <v>77352</v>
      </c>
      <c r="CJ104">
        <v>45242</v>
      </c>
      <c r="CK104">
        <v>41385</v>
      </c>
      <c r="CL104">
        <v>32528</v>
      </c>
      <c r="CM104">
        <v>9680</v>
      </c>
      <c r="CN104">
        <v>1902</v>
      </c>
      <c r="CO104">
        <v>552</v>
      </c>
      <c r="CP104">
        <v>28801</v>
      </c>
      <c r="CQ104">
        <v>10870</v>
      </c>
      <c r="CR104">
        <v>9212</v>
      </c>
      <c r="CS104">
        <v>4992</v>
      </c>
      <c r="CT104">
        <v>2324</v>
      </c>
      <c r="CU104">
        <v>900</v>
      </c>
      <c r="CV104">
        <v>372</v>
      </c>
      <c r="CW104">
        <v>131</v>
      </c>
      <c r="CX104">
        <v>22204</v>
      </c>
      <c r="CY104">
        <v>4419</v>
      </c>
      <c r="CZ104">
        <v>3654</v>
      </c>
      <c r="DA104">
        <v>5025</v>
      </c>
      <c r="DB104">
        <v>6792</v>
      </c>
      <c r="DC104">
        <v>1945</v>
      </c>
      <c r="DD104">
        <v>282</v>
      </c>
      <c r="DE104">
        <v>87</v>
      </c>
      <c r="DF104">
        <v>956</v>
      </c>
      <c r="DG104">
        <v>132</v>
      </c>
      <c r="DH104">
        <v>326</v>
      </c>
      <c r="DI104">
        <v>174</v>
      </c>
      <c r="DJ104">
        <v>144</v>
      </c>
      <c r="DK104">
        <v>115</v>
      </c>
      <c r="DL104">
        <v>36</v>
      </c>
      <c r="DM104">
        <v>29</v>
      </c>
      <c r="DN104">
        <v>6590</v>
      </c>
      <c r="DO104">
        <v>2397</v>
      </c>
      <c r="DP104">
        <v>1228</v>
      </c>
      <c r="DQ104">
        <v>1281</v>
      </c>
      <c r="DR104">
        <v>1208</v>
      </c>
      <c r="DS104">
        <v>330</v>
      </c>
      <c r="DT104">
        <v>108</v>
      </c>
      <c r="DU104">
        <v>38</v>
      </c>
      <c r="DV104">
        <v>1283</v>
      </c>
      <c r="DW104">
        <v>489</v>
      </c>
      <c r="DX104">
        <v>422</v>
      </c>
      <c r="DY104">
        <v>180</v>
      </c>
      <c r="DZ104">
        <v>96</v>
      </c>
      <c r="EA104">
        <v>60</v>
      </c>
      <c r="EB104">
        <v>36</v>
      </c>
      <c r="EC104" t="s">
        <v>34</v>
      </c>
    </row>
    <row r="105" spans="1:133">
      <c r="A105">
        <v>105</v>
      </c>
      <c r="B105">
        <v>2</v>
      </c>
      <c r="C105">
        <v>13201</v>
      </c>
      <c r="D105">
        <v>2</v>
      </c>
      <c r="E105" t="s">
        <v>150</v>
      </c>
      <c r="F105">
        <v>560795</v>
      </c>
      <c r="G105">
        <v>97692</v>
      </c>
      <c r="H105">
        <v>132204</v>
      </c>
      <c r="I105">
        <v>128631</v>
      </c>
      <c r="J105">
        <v>133608</v>
      </c>
      <c r="K105">
        <v>49020</v>
      </c>
      <c r="L105">
        <v>14184</v>
      </c>
      <c r="M105">
        <v>5456</v>
      </c>
      <c r="N105">
        <v>200211</v>
      </c>
      <c r="O105">
        <v>23943</v>
      </c>
      <c r="P105">
        <v>78536</v>
      </c>
      <c r="Q105">
        <v>50025</v>
      </c>
      <c r="R105">
        <v>24220</v>
      </c>
      <c r="S105">
        <v>12790</v>
      </c>
      <c r="T105">
        <v>7314</v>
      </c>
      <c r="U105">
        <v>3383</v>
      </c>
      <c r="V105">
        <v>556177</v>
      </c>
      <c r="W105">
        <v>94908</v>
      </c>
      <c r="X105">
        <v>131518</v>
      </c>
      <c r="Y105">
        <v>128154</v>
      </c>
      <c r="Z105">
        <v>133204</v>
      </c>
      <c r="AA105">
        <v>48820</v>
      </c>
      <c r="AB105">
        <v>14154</v>
      </c>
      <c r="AC105">
        <v>5419</v>
      </c>
      <c r="AD105">
        <v>199518</v>
      </c>
      <c r="AE105">
        <v>23782</v>
      </c>
      <c r="AF105">
        <v>78206</v>
      </c>
      <c r="AG105">
        <v>49953</v>
      </c>
      <c r="AH105">
        <v>24164</v>
      </c>
      <c r="AI105">
        <v>12755</v>
      </c>
      <c r="AJ105">
        <v>7296</v>
      </c>
      <c r="AK105">
        <v>3362</v>
      </c>
      <c r="AL105">
        <v>552359</v>
      </c>
      <c r="AM105">
        <v>93670</v>
      </c>
      <c r="AN105">
        <v>130774</v>
      </c>
      <c r="AO105">
        <v>127467</v>
      </c>
      <c r="AP105">
        <v>132508</v>
      </c>
      <c r="AQ105">
        <v>48525</v>
      </c>
      <c r="AR105">
        <v>14052</v>
      </c>
      <c r="AS105">
        <v>5363</v>
      </c>
      <c r="AT105">
        <v>198805</v>
      </c>
      <c r="AU105">
        <v>23533</v>
      </c>
      <c r="AV105">
        <v>77958</v>
      </c>
      <c r="AW105">
        <v>49863</v>
      </c>
      <c r="AX105">
        <v>24124</v>
      </c>
      <c r="AY105">
        <v>12705</v>
      </c>
      <c r="AZ105">
        <v>7260</v>
      </c>
      <c r="BA105">
        <v>3362</v>
      </c>
      <c r="BB105">
        <v>385984</v>
      </c>
      <c r="BC105">
        <v>24567</v>
      </c>
      <c r="BD105">
        <v>95020</v>
      </c>
      <c r="BE105">
        <v>98643</v>
      </c>
      <c r="BF105">
        <v>109652</v>
      </c>
      <c r="BG105">
        <v>41285</v>
      </c>
      <c r="BH105">
        <v>12150</v>
      </c>
      <c r="BI105">
        <v>4667</v>
      </c>
      <c r="BJ105">
        <v>164923</v>
      </c>
      <c r="BK105">
        <v>13287</v>
      </c>
      <c r="BL105">
        <v>64298</v>
      </c>
      <c r="BM105">
        <v>43593</v>
      </c>
      <c r="BN105">
        <v>21720</v>
      </c>
      <c r="BO105">
        <v>11905</v>
      </c>
      <c r="BP105">
        <v>6894</v>
      </c>
      <c r="BQ105">
        <v>3226</v>
      </c>
      <c r="BR105">
        <v>47355</v>
      </c>
      <c r="BS105">
        <v>7771</v>
      </c>
      <c r="BT105">
        <v>14780</v>
      </c>
      <c r="BU105">
        <v>11379</v>
      </c>
      <c r="BV105">
        <v>8992</v>
      </c>
      <c r="BW105">
        <v>3170</v>
      </c>
      <c r="BX105">
        <v>936</v>
      </c>
      <c r="BY105">
        <v>327</v>
      </c>
      <c r="BZ105">
        <v>20216</v>
      </c>
      <c r="CA105">
        <v>4897</v>
      </c>
      <c r="CB105">
        <v>9350</v>
      </c>
      <c r="CC105">
        <v>3957</v>
      </c>
      <c r="CD105">
        <v>1352</v>
      </c>
      <c r="CE105">
        <v>470</v>
      </c>
      <c r="CF105">
        <v>138</v>
      </c>
      <c r="CG105">
        <v>52</v>
      </c>
      <c r="CH105">
        <v>112709</v>
      </c>
      <c r="CI105">
        <v>59495</v>
      </c>
      <c r="CJ105">
        <v>19996</v>
      </c>
      <c r="CK105">
        <v>16197</v>
      </c>
      <c r="CL105">
        <v>12244</v>
      </c>
      <c r="CM105">
        <v>3565</v>
      </c>
      <c r="CN105">
        <v>888</v>
      </c>
      <c r="CO105">
        <v>324</v>
      </c>
      <c r="CP105">
        <v>13319</v>
      </c>
      <c r="CQ105">
        <v>5291</v>
      </c>
      <c r="CR105">
        <v>4196</v>
      </c>
      <c r="CS105">
        <v>2238</v>
      </c>
      <c r="CT105">
        <v>1024</v>
      </c>
      <c r="CU105">
        <v>295</v>
      </c>
      <c r="CV105">
        <v>222</v>
      </c>
      <c r="CW105">
        <v>53</v>
      </c>
      <c r="CX105">
        <v>6311</v>
      </c>
      <c r="CY105">
        <v>1837</v>
      </c>
      <c r="CZ105">
        <v>978</v>
      </c>
      <c r="DA105">
        <v>1248</v>
      </c>
      <c r="DB105">
        <v>1620</v>
      </c>
      <c r="DC105">
        <v>505</v>
      </c>
      <c r="DD105">
        <v>78</v>
      </c>
      <c r="DE105">
        <v>45</v>
      </c>
      <c r="DF105">
        <v>347</v>
      </c>
      <c r="DG105">
        <v>58</v>
      </c>
      <c r="DH105">
        <v>114</v>
      </c>
      <c r="DI105">
        <v>75</v>
      </c>
      <c r="DJ105">
        <v>28</v>
      </c>
      <c r="DK105">
        <v>35</v>
      </c>
      <c r="DL105">
        <v>6</v>
      </c>
      <c r="DM105">
        <v>31</v>
      </c>
      <c r="DN105">
        <v>3818</v>
      </c>
      <c r="DO105">
        <v>1238</v>
      </c>
      <c r="DP105">
        <v>744</v>
      </c>
      <c r="DQ105">
        <v>687</v>
      </c>
      <c r="DR105">
        <v>696</v>
      </c>
      <c r="DS105">
        <v>295</v>
      </c>
      <c r="DT105">
        <v>102</v>
      </c>
      <c r="DU105">
        <v>56</v>
      </c>
      <c r="DV105">
        <v>713</v>
      </c>
      <c r="DW105">
        <v>249</v>
      </c>
      <c r="DX105">
        <v>248</v>
      </c>
      <c r="DY105">
        <v>90</v>
      </c>
      <c r="DZ105">
        <v>40</v>
      </c>
      <c r="EA105">
        <v>50</v>
      </c>
      <c r="EB105">
        <v>36</v>
      </c>
      <c r="EC105" t="s">
        <v>34</v>
      </c>
    </row>
    <row r="106" spans="1:133">
      <c r="A106">
        <v>106</v>
      </c>
      <c r="B106">
        <v>2</v>
      </c>
      <c r="C106">
        <v>13202</v>
      </c>
      <c r="D106">
        <v>2</v>
      </c>
      <c r="E106" t="s">
        <v>151</v>
      </c>
      <c r="F106">
        <v>172986</v>
      </c>
      <c r="G106">
        <v>36519</v>
      </c>
      <c r="H106">
        <v>41266</v>
      </c>
      <c r="I106">
        <v>39195</v>
      </c>
      <c r="J106">
        <v>39004</v>
      </c>
      <c r="K106">
        <v>12665</v>
      </c>
      <c r="L106">
        <v>3066</v>
      </c>
      <c r="M106">
        <v>1271</v>
      </c>
      <c r="N106">
        <v>55833</v>
      </c>
      <c r="O106">
        <v>9475</v>
      </c>
      <c r="P106">
        <v>21934</v>
      </c>
      <c r="Q106">
        <v>13467</v>
      </c>
      <c r="R106">
        <v>6096</v>
      </c>
      <c r="S106">
        <v>2725</v>
      </c>
      <c r="T106">
        <v>1332</v>
      </c>
      <c r="U106">
        <v>804</v>
      </c>
      <c r="V106">
        <v>171307</v>
      </c>
      <c r="W106">
        <v>35355</v>
      </c>
      <c r="X106">
        <v>41024</v>
      </c>
      <c r="Y106">
        <v>39096</v>
      </c>
      <c r="Z106">
        <v>38876</v>
      </c>
      <c r="AA106">
        <v>12625</v>
      </c>
      <c r="AB106">
        <v>3060</v>
      </c>
      <c r="AC106">
        <v>1271</v>
      </c>
      <c r="AD106">
        <v>55598</v>
      </c>
      <c r="AE106">
        <v>9432</v>
      </c>
      <c r="AF106">
        <v>21786</v>
      </c>
      <c r="AG106">
        <v>13446</v>
      </c>
      <c r="AH106">
        <v>6084</v>
      </c>
      <c r="AI106">
        <v>2720</v>
      </c>
      <c r="AJ106">
        <v>1326</v>
      </c>
      <c r="AK106">
        <v>804</v>
      </c>
      <c r="AL106">
        <v>170219</v>
      </c>
      <c r="AM106">
        <v>35031</v>
      </c>
      <c r="AN106">
        <v>40804</v>
      </c>
      <c r="AO106">
        <v>38850</v>
      </c>
      <c r="AP106">
        <v>38696</v>
      </c>
      <c r="AQ106">
        <v>12545</v>
      </c>
      <c r="AR106">
        <v>3036</v>
      </c>
      <c r="AS106">
        <v>1257</v>
      </c>
      <c r="AT106">
        <v>55371</v>
      </c>
      <c r="AU106">
        <v>9350</v>
      </c>
      <c r="AV106">
        <v>21718</v>
      </c>
      <c r="AW106">
        <v>13419</v>
      </c>
      <c r="AX106">
        <v>6060</v>
      </c>
      <c r="AY106">
        <v>2700</v>
      </c>
      <c r="AZ106">
        <v>1320</v>
      </c>
      <c r="BA106">
        <v>804</v>
      </c>
      <c r="BB106">
        <v>102245</v>
      </c>
      <c r="BC106">
        <v>9288</v>
      </c>
      <c r="BD106">
        <v>23966</v>
      </c>
      <c r="BE106">
        <v>26175</v>
      </c>
      <c r="BF106">
        <v>29416</v>
      </c>
      <c r="BG106">
        <v>9870</v>
      </c>
      <c r="BH106">
        <v>2418</v>
      </c>
      <c r="BI106">
        <v>1112</v>
      </c>
      <c r="BJ106">
        <v>38731</v>
      </c>
      <c r="BK106">
        <v>3820</v>
      </c>
      <c r="BL106">
        <v>14850</v>
      </c>
      <c r="BM106">
        <v>10569</v>
      </c>
      <c r="BN106">
        <v>5036</v>
      </c>
      <c r="BO106">
        <v>2465</v>
      </c>
      <c r="BP106">
        <v>1236</v>
      </c>
      <c r="BQ106">
        <v>755</v>
      </c>
      <c r="BR106">
        <v>22259</v>
      </c>
      <c r="BS106">
        <v>4791</v>
      </c>
      <c r="BT106">
        <v>7800</v>
      </c>
      <c r="BU106">
        <v>4926</v>
      </c>
      <c r="BV106">
        <v>3324</v>
      </c>
      <c r="BW106">
        <v>1130</v>
      </c>
      <c r="BX106">
        <v>246</v>
      </c>
      <c r="BY106">
        <v>42</v>
      </c>
      <c r="BZ106">
        <v>10456</v>
      </c>
      <c r="CA106">
        <v>2523</v>
      </c>
      <c r="CB106">
        <v>5138</v>
      </c>
      <c r="CC106">
        <v>1956</v>
      </c>
      <c r="CD106">
        <v>624</v>
      </c>
      <c r="CE106">
        <v>145</v>
      </c>
      <c r="CF106">
        <v>42</v>
      </c>
      <c r="CG106">
        <v>28</v>
      </c>
      <c r="CH106">
        <v>40907</v>
      </c>
      <c r="CI106">
        <v>19720</v>
      </c>
      <c r="CJ106">
        <v>8410</v>
      </c>
      <c r="CK106">
        <v>6648</v>
      </c>
      <c r="CL106">
        <v>4624</v>
      </c>
      <c r="CM106">
        <v>1100</v>
      </c>
      <c r="CN106">
        <v>324</v>
      </c>
      <c r="CO106">
        <v>81</v>
      </c>
      <c r="CP106">
        <v>6095</v>
      </c>
      <c r="CQ106">
        <v>2992</v>
      </c>
      <c r="CR106">
        <v>1702</v>
      </c>
      <c r="CS106">
        <v>876</v>
      </c>
      <c r="CT106">
        <v>372</v>
      </c>
      <c r="CU106">
        <v>90</v>
      </c>
      <c r="CV106">
        <v>42</v>
      </c>
      <c r="CW106">
        <v>21</v>
      </c>
      <c r="CX106">
        <v>4808</v>
      </c>
      <c r="CY106">
        <v>1232</v>
      </c>
      <c r="CZ106">
        <v>628</v>
      </c>
      <c r="DA106">
        <v>1101</v>
      </c>
      <c r="DB106">
        <v>1332</v>
      </c>
      <c r="DC106">
        <v>445</v>
      </c>
      <c r="DD106">
        <v>48</v>
      </c>
      <c r="DE106">
        <v>22</v>
      </c>
      <c r="DF106">
        <v>89</v>
      </c>
      <c r="DG106">
        <v>15</v>
      </c>
      <c r="DH106">
        <v>28</v>
      </c>
      <c r="DI106">
        <v>18</v>
      </c>
      <c r="DJ106">
        <v>28</v>
      </c>
      <c r="DK106" t="s">
        <v>34</v>
      </c>
      <c r="DL106" t="s">
        <v>34</v>
      </c>
      <c r="DM106" t="s">
        <v>34</v>
      </c>
      <c r="DN106">
        <v>1088</v>
      </c>
      <c r="DO106">
        <v>324</v>
      </c>
      <c r="DP106">
        <v>220</v>
      </c>
      <c r="DQ106">
        <v>246</v>
      </c>
      <c r="DR106">
        <v>180</v>
      </c>
      <c r="DS106">
        <v>80</v>
      </c>
      <c r="DT106">
        <v>24</v>
      </c>
      <c r="DU106">
        <v>14</v>
      </c>
      <c r="DV106">
        <v>227</v>
      </c>
      <c r="DW106">
        <v>82</v>
      </c>
      <c r="DX106">
        <v>68</v>
      </c>
      <c r="DY106">
        <v>27</v>
      </c>
      <c r="DZ106">
        <v>24</v>
      </c>
      <c r="EA106">
        <v>20</v>
      </c>
      <c r="EB106">
        <v>6</v>
      </c>
      <c r="EC106" t="s">
        <v>34</v>
      </c>
    </row>
    <row r="107" spans="1:133">
      <c r="A107">
        <v>107</v>
      </c>
      <c r="B107">
        <v>2</v>
      </c>
      <c r="C107">
        <v>13203</v>
      </c>
      <c r="D107">
        <v>2</v>
      </c>
      <c r="E107" t="s">
        <v>152</v>
      </c>
      <c r="F107">
        <v>142718</v>
      </c>
      <c r="G107">
        <v>36642</v>
      </c>
      <c r="H107">
        <v>34570</v>
      </c>
      <c r="I107">
        <v>32358</v>
      </c>
      <c r="J107">
        <v>29876</v>
      </c>
      <c r="K107">
        <v>7410</v>
      </c>
      <c r="L107">
        <v>1338</v>
      </c>
      <c r="M107">
        <v>524</v>
      </c>
      <c r="N107">
        <v>40949</v>
      </c>
      <c r="O107">
        <v>8097</v>
      </c>
      <c r="P107">
        <v>17102</v>
      </c>
      <c r="Q107">
        <v>9486</v>
      </c>
      <c r="R107">
        <v>3972</v>
      </c>
      <c r="S107">
        <v>1445</v>
      </c>
      <c r="T107">
        <v>552</v>
      </c>
      <c r="U107">
        <v>295</v>
      </c>
      <c r="V107">
        <v>141075</v>
      </c>
      <c r="W107">
        <v>35596</v>
      </c>
      <c r="X107">
        <v>34366</v>
      </c>
      <c r="Y107">
        <v>32181</v>
      </c>
      <c r="Z107">
        <v>29720</v>
      </c>
      <c r="AA107">
        <v>7350</v>
      </c>
      <c r="AB107">
        <v>1338</v>
      </c>
      <c r="AC107">
        <v>524</v>
      </c>
      <c r="AD107">
        <v>40790</v>
      </c>
      <c r="AE107">
        <v>8036</v>
      </c>
      <c r="AF107">
        <v>17026</v>
      </c>
      <c r="AG107">
        <v>9468</v>
      </c>
      <c r="AH107">
        <v>3968</v>
      </c>
      <c r="AI107">
        <v>1445</v>
      </c>
      <c r="AJ107">
        <v>552</v>
      </c>
      <c r="AK107">
        <v>295</v>
      </c>
      <c r="AL107">
        <v>139503</v>
      </c>
      <c r="AM107">
        <v>35085</v>
      </c>
      <c r="AN107">
        <v>34062</v>
      </c>
      <c r="AO107">
        <v>31836</v>
      </c>
      <c r="AP107">
        <v>29372</v>
      </c>
      <c r="AQ107">
        <v>7305</v>
      </c>
      <c r="AR107">
        <v>1326</v>
      </c>
      <c r="AS107">
        <v>517</v>
      </c>
      <c r="AT107">
        <v>40515</v>
      </c>
      <c r="AU107">
        <v>7905</v>
      </c>
      <c r="AV107">
        <v>16940</v>
      </c>
      <c r="AW107">
        <v>9426</v>
      </c>
      <c r="AX107">
        <v>3952</v>
      </c>
      <c r="AY107">
        <v>1445</v>
      </c>
      <c r="AZ107">
        <v>552</v>
      </c>
      <c r="BA107">
        <v>295</v>
      </c>
      <c r="BB107">
        <v>78431</v>
      </c>
      <c r="BC107">
        <v>8149</v>
      </c>
      <c r="BD107">
        <v>20864</v>
      </c>
      <c r="BE107">
        <v>21312</v>
      </c>
      <c r="BF107">
        <v>21336</v>
      </c>
      <c r="BG107">
        <v>5330</v>
      </c>
      <c r="BH107">
        <v>1038</v>
      </c>
      <c r="BI107">
        <v>402</v>
      </c>
      <c r="BJ107">
        <v>31916</v>
      </c>
      <c r="BK107">
        <v>4549</v>
      </c>
      <c r="BL107">
        <v>13744</v>
      </c>
      <c r="BM107">
        <v>7983</v>
      </c>
      <c r="BN107">
        <v>3508</v>
      </c>
      <c r="BO107">
        <v>1310</v>
      </c>
      <c r="BP107">
        <v>534</v>
      </c>
      <c r="BQ107">
        <v>288</v>
      </c>
      <c r="BR107">
        <v>7584</v>
      </c>
      <c r="BS107">
        <v>1632</v>
      </c>
      <c r="BT107">
        <v>2384</v>
      </c>
      <c r="BU107">
        <v>1761</v>
      </c>
      <c r="BV107">
        <v>1228</v>
      </c>
      <c r="BW107">
        <v>440</v>
      </c>
      <c r="BX107">
        <v>96</v>
      </c>
      <c r="BY107">
        <v>43</v>
      </c>
      <c r="BZ107">
        <v>3709</v>
      </c>
      <c r="CA107">
        <v>1225</v>
      </c>
      <c r="CB107">
        <v>1682</v>
      </c>
      <c r="CC107">
        <v>633</v>
      </c>
      <c r="CD107">
        <v>132</v>
      </c>
      <c r="CE107">
        <v>25</v>
      </c>
      <c r="CF107">
        <v>12</v>
      </c>
      <c r="CG107" t="s">
        <v>34</v>
      </c>
      <c r="CH107">
        <v>46267</v>
      </c>
      <c r="CI107">
        <v>24520</v>
      </c>
      <c r="CJ107">
        <v>9518</v>
      </c>
      <c r="CK107">
        <v>6687</v>
      </c>
      <c r="CL107">
        <v>4408</v>
      </c>
      <c r="CM107">
        <v>945</v>
      </c>
      <c r="CN107">
        <v>132</v>
      </c>
      <c r="CO107">
        <v>57</v>
      </c>
      <c r="CP107">
        <v>4698</v>
      </c>
      <c r="CQ107">
        <v>2106</v>
      </c>
      <c r="CR107">
        <v>1448</v>
      </c>
      <c r="CS107">
        <v>771</v>
      </c>
      <c r="CT107">
        <v>276</v>
      </c>
      <c r="CU107">
        <v>90</v>
      </c>
      <c r="CV107" t="s">
        <v>34</v>
      </c>
      <c r="CW107">
        <v>7</v>
      </c>
      <c r="CX107">
        <v>7221</v>
      </c>
      <c r="CY107">
        <v>784</v>
      </c>
      <c r="CZ107">
        <v>1296</v>
      </c>
      <c r="DA107">
        <v>2076</v>
      </c>
      <c r="DB107">
        <v>2400</v>
      </c>
      <c r="DC107">
        <v>590</v>
      </c>
      <c r="DD107">
        <v>60</v>
      </c>
      <c r="DE107">
        <v>15</v>
      </c>
      <c r="DF107">
        <v>192</v>
      </c>
      <c r="DG107">
        <v>25</v>
      </c>
      <c r="DH107">
        <v>66</v>
      </c>
      <c r="DI107">
        <v>39</v>
      </c>
      <c r="DJ107">
        <v>36</v>
      </c>
      <c r="DK107">
        <v>20</v>
      </c>
      <c r="DL107">
        <v>6</v>
      </c>
      <c r="DM107" t="s">
        <v>34</v>
      </c>
      <c r="DN107">
        <v>1572</v>
      </c>
      <c r="DO107">
        <v>511</v>
      </c>
      <c r="DP107">
        <v>304</v>
      </c>
      <c r="DQ107">
        <v>345</v>
      </c>
      <c r="DR107">
        <v>348</v>
      </c>
      <c r="DS107">
        <v>45</v>
      </c>
      <c r="DT107">
        <v>12</v>
      </c>
      <c r="DU107">
        <v>7</v>
      </c>
      <c r="DV107">
        <v>275</v>
      </c>
      <c r="DW107">
        <v>131</v>
      </c>
      <c r="DX107">
        <v>86</v>
      </c>
      <c r="DY107">
        <v>42</v>
      </c>
      <c r="DZ107">
        <v>16</v>
      </c>
      <c r="EA107" t="s">
        <v>34</v>
      </c>
      <c r="EB107" t="s">
        <v>34</v>
      </c>
      <c r="EC107" t="s">
        <v>34</v>
      </c>
    </row>
    <row r="108" spans="1:133">
      <c r="A108">
        <v>108</v>
      </c>
      <c r="B108">
        <v>2</v>
      </c>
      <c r="C108">
        <v>13204</v>
      </c>
      <c r="D108">
        <v>2</v>
      </c>
      <c r="E108" t="s">
        <v>153</v>
      </c>
      <c r="F108">
        <v>182777</v>
      </c>
      <c r="G108">
        <v>41490</v>
      </c>
      <c r="H108">
        <v>42642</v>
      </c>
      <c r="I108">
        <v>41781</v>
      </c>
      <c r="J108">
        <v>42008</v>
      </c>
      <c r="K108">
        <v>11925</v>
      </c>
      <c r="L108">
        <v>2244</v>
      </c>
      <c r="M108">
        <v>687</v>
      </c>
      <c r="N108">
        <v>52214</v>
      </c>
      <c r="O108">
        <v>8895</v>
      </c>
      <c r="P108">
        <v>21362</v>
      </c>
      <c r="Q108">
        <v>12810</v>
      </c>
      <c r="R108">
        <v>5492</v>
      </c>
      <c r="S108">
        <v>2275</v>
      </c>
      <c r="T108">
        <v>990</v>
      </c>
      <c r="U108">
        <v>390</v>
      </c>
      <c r="V108">
        <v>179851</v>
      </c>
      <c r="W108">
        <v>39302</v>
      </c>
      <c r="X108">
        <v>42318</v>
      </c>
      <c r="Y108">
        <v>41610</v>
      </c>
      <c r="Z108">
        <v>41828</v>
      </c>
      <c r="AA108">
        <v>11880</v>
      </c>
      <c r="AB108">
        <v>2226</v>
      </c>
      <c r="AC108">
        <v>687</v>
      </c>
      <c r="AD108">
        <v>51901</v>
      </c>
      <c r="AE108">
        <v>8819</v>
      </c>
      <c r="AF108">
        <v>21162</v>
      </c>
      <c r="AG108">
        <v>12789</v>
      </c>
      <c r="AH108">
        <v>5492</v>
      </c>
      <c r="AI108">
        <v>2265</v>
      </c>
      <c r="AJ108">
        <v>984</v>
      </c>
      <c r="AK108">
        <v>390</v>
      </c>
      <c r="AL108">
        <v>178167</v>
      </c>
      <c r="AM108">
        <v>38677</v>
      </c>
      <c r="AN108">
        <v>42008</v>
      </c>
      <c r="AO108">
        <v>41286</v>
      </c>
      <c r="AP108">
        <v>41516</v>
      </c>
      <c r="AQ108">
        <v>11800</v>
      </c>
      <c r="AR108">
        <v>2208</v>
      </c>
      <c r="AS108">
        <v>672</v>
      </c>
      <c r="AT108">
        <v>51532</v>
      </c>
      <c r="AU108">
        <v>8654</v>
      </c>
      <c r="AV108">
        <v>21050</v>
      </c>
      <c r="AW108">
        <v>12732</v>
      </c>
      <c r="AX108">
        <v>5476</v>
      </c>
      <c r="AY108">
        <v>2260</v>
      </c>
      <c r="AZ108">
        <v>978</v>
      </c>
      <c r="BA108">
        <v>382</v>
      </c>
      <c r="BB108">
        <v>103941</v>
      </c>
      <c r="BC108">
        <v>8597</v>
      </c>
      <c r="BD108">
        <v>25336</v>
      </c>
      <c r="BE108">
        <v>27786</v>
      </c>
      <c r="BF108">
        <v>31048</v>
      </c>
      <c r="BG108">
        <v>8925</v>
      </c>
      <c r="BH108">
        <v>1764</v>
      </c>
      <c r="BI108">
        <v>485</v>
      </c>
      <c r="BJ108">
        <v>39210</v>
      </c>
      <c r="BK108">
        <v>4837</v>
      </c>
      <c r="BL108">
        <v>16042</v>
      </c>
      <c r="BM108">
        <v>10371</v>
      </c>
      <c r="BN108">
        <v>4656</v>
      </c>
      <c r="BO108">
        <v>2060</v>
      </c>
      <c r="BP108">
        <v>900</v>
      </c>
      <c r="BQ108">
        <v>344</v>
      </c>
      <c r="BR108">
        <v>13183</v>
      </c>
      <c r="BS108">
        <v>2399</v>
      </c>
      <c r="BT108">
        <v>4426</v>
      </c>
      <c r="BU108">
        <v>3042</v>
      </c>
      <c r="BV108">
        <v>2204</v>
      </c>
      <c r="BW108">
        <v>875</v>
      </c>
      <c r="BX108">
        <v>162</v>
      </c>
      <c r="BY108">
        <v>75</v>
      </c>
      <c r="BZ108">
        <v>5986</v>
      </c>
      <c r="CA108">
        <v>1596</v>
      </c>
      <c r="CB108">
        <v>2828</v>
      </c>
      <c r="CC108">
        <v>1116</v>
      </c>
      <c r="CD108">
        <v>320</v>
      </c>
      <c r="CE108">
        <v>100</v>
      </c>
      <c r="CF108">
        <v>18</v>
      </c>
      <c r="CG108">
        <v>8</v>
      </c>
      <c r="CH108">
        <v>56506</v>
      </c>
      <c r="CI108">
        <v>27114</v>
      </c>
      <c r="CJ108">
        <v>11514</v>
      </c>
      <c r="CK108">
        <v>9318</v>
      </c>
      <c r="CL108">
        <v>6636</v>
      </c>
      <c r="CM108">
        <v>1595</v>
      </c>
      <c r="CN108">
        <v>240</v>
      </c>
      <c r="CO108">
        <v>89</v>
      </c>
      <c r="CP108">
        <v>6137</v>
      </c>
      <c r="CQ108">
        <v>2199</v>
      </c>
      <c r="CR108">
        <v>2088</v>
      </c>
      <c r="CS108">
        <v>1200</v>
      </c>
      <c r="CT108">
        <v>488</v>
      </c>
      <c r="CU108">
        <v>85</v>
      </c>
      <c r="CV108">
        <v>54</v>
      </c>
      <c r="CW108">
        <v>23</v>
      </c>
      <c r="CX108">
        <v>4537</v>
      </c>
      <c r="CY108">
        <v>567</v>
      </c>
      <c r="CZ108">
        <v>732</v>
      </c>
      <c r="DA108">
        <v>1140</v>
      </c>
      <c r="DB108">
        <v>1628</v>
      </c>
      <c r="DC108">
        <v>405</v>
      </c>
      <c r="DD108">
        <v>42</v>
      </c>
      <c r="DE108">
        <v>23</v>
      </c>
      <c r="DF108">
        <v>199</v>
      </c>
      <c r="DG108">
        <v>22</v>
      </c>
      <c r="DH108">
        <v>92</v>
      </c>
      <c r="DI108">
        <v>45</v>
      </c>
      <c r="DJ108">
        <v>12</v>
      </c>
      <c r="DK108">
        <v>15</v>
      </c>
      <c r="DL108">
        <v>6</v>
      </c>
      <c r="DM108">
        <v>7</v>
      </c>
      <c r="DN108">
        <v>1684</v>
      </c>
      <c r="DO108">
        <v>625</v>
      </c>
      <c r="DP108">
        <v>310</v>
      </c>
      <c r="DQ108">
        <v>324</v>
      </c>
      <c r="DR108">
        <v>312</v>
      </c>
      <c r="DS108">
        <v>80</v>
      </c>
      <c r="DT108">
        <v>18</v>
      </c>
      <c r="DU108">
        <v>15</v>
      </c>
      <c r="DV108">
        <v>369</v>
      </c>
      <c r="DW108">
        <v>165</v>
      </c>
      <c r="DX108">
        <v>112</v>
      </c>
      <c r="DY108">
        <v>57</v>
      </c>
      <c r="DZ108">
        <v>16</v>
      </c>
      <c r="EA108">
        <v>5</v>
      </c>
      <c r="EB108">
        <v>6</v>
      </c>
      <c r="EC108">
        <v>8</v>
      </c>
    </row>
    <row r="109" spans="1:133">
      <c r="A109">
        <v>109</v>
      </c>
      <c r="B109">
        <v>2</v>
      </c>
      <c r="C109">
        <v>13205</v>
      </c>
      <c r="D109">
        <v>2</v>
      </c>
      <c r="E109" t="s">
        <v>154</v>
      </c>
      <c r="F109">
        <v>130306</v>
      </c>
      <c r="G109">
        <v>16166</v>
      </c>
      <c r="H109">
        <v>32314</v>
      </c>
      <c r="I109">
        <v>31437</v>
      </c>
      <c r="J109">
        <v>31356</v>
      </c>
      <c r="K109">
        <v>12990</v>
      </c>
      <c r="L109">
        <v>4440</v>
      </c>
      <c r="M109">
        <v>1603</v>
      </c>
      <c r="N109">
        <v>51571</v>
      </c>
      <c r="O109">
        <v>5561</v>
      </c>
      <c r="P109">
        <v>19478</v>
      </c>
      <c r="Q109">
        <v>12684</v>
      </c>
      <c r="R109">
        <v>6264</v>
      </c>
      <c r="S109">
        <v>3890</v>
      </c>
      <c r="T109">
        <v>2646</v>
      </c>
      <c r="U109">
        <v>1048</v>
      </c>
      <c r="V109">
        <v>128701</v>
      </c>
      <c r="W109">
        <v>14943</v>
      </c>
      <c r="X109">
        <v>32186</v>
      </c>
      <c r="Y109">
        <v>31341</v>
      </c>
      <c r="Z109">
        <v>31260</v>
      </c>
      <c r="AA109">
        <v>12940</v>
      </c>
      <c r="AB109">
        <v>4428</v>
      </c>
      <c r="AC109">
        <v>1603</v>
      </c>
      <c r="AD109">
        <v>51424</v>
      </c>
      <c r="AE109">
        <v>5525</v>
      </c>
      <c r="AF109">
        <v>19416</v>
      </c>
      <c r="AG109">
        <v>12669</v>
      </c>
      <c r="AH109">
        <v>6252</v>
      </c>
      <c r="AI109">
        <v>3880</v>
      </c>
      <c r="AJ109">
        <v>2634</v>
      </c>
      <c r="AK109">
        <v>1048</v>
      </c>
      <c r="AL109">
        <v>128015</v>
      </c>
      <c r="AM109">
        <v>14727</v>
      </c>
      <c r="AN109">
        <v>32052</v>
      </c>
      <c r="AO109">
        <v>31224</v>
      </c>
      <c r="AP109">
        <v>31124</v>
      </c>
      <c r="AQ109">
        <v>12875</v>
      </c>
      <c r="AR109">
        <v>4410</v>
      </c>
      <c r="AS109">
        <v>1603</v>
      </c>
      <c r="AT109">
        <v>51279</v>
      </c>
      <c r="AU109">
        <v>5464</v>
      </c>
      <c r="AV109">
        <v>19364</v>
      </c>
      <c r="AW109">
        <v>12660</v>
      </c>
      <c r="AX109">
        <v>6240</v>
      </c>
      <c r="AY109">
        <v>3875</v>
      </c>
      <c r="AZ109">
        <v>2628</v>
      </c>
      <c r="BA109">
        <v>1048</v>
      </c>
      <c r="BB109">
        <v>101295</v>
      </c>
      <c r="BC109">
        <v>6849</v>
      </c>
      <c r="BD109">
        <v>25234</v>
      </c>
      <c r="BE109">
        <v>25443</v>
      </c>
      <c r="BF109">
        <v>26764</v>
      </c>
      <c r="BG109">
        <v>11500</v>
      </c>
      <c r="BH109">
        <v>4080</v>
      </c>
      <c r="BI109">
        <v>1425</v>
      </c>
      <c r="BJ109">
        <v>45777</v>
      </c>
      <c r="BK109">
        <v>3720</v>
      </c>
      <c r="BL109">
        <v>17058</v>
      </c>
      <c r="BM109">
        <v>11715</v>
      </c>
      <c r="BN109">
        <v>5924</v>
      </c>
      <c r="BO109">
        <v>3770</v>
      </c>
      <c r="BP109">
        <v>2556</v>
      </c>
      <c r="BQ109">
        <v>1034</v>
      </c>
      <c r="BR109">
        <v>3668</v>
      </c>
      <c r="BS109">
        <v>849</v>
      </c>
      <c r="BT109">
        <v>1436</v>
      </c>
      <c r="BU109">
        <v>771</v>
      </c>
      <c r="BV109">
        <v>428</v>
      </c>
      <c r="BW109">
        <v>135</v>
      </c>
      <c r="BX109">
        <v>42</v>
      </c>
      <c r="BY109">
        <v>7</v>
      </c>
      <c r="BZ109">
        <v>1827</v>
      </c>
      <c r="CA109">
        <v>553</v>
      </c>
      <c r="CB109">
        <v>956</v>
      </c>
      <c r="CC109">
        <v>264</v>
      </c>
      <c r="CD109">
        <v>48</v>
      </c>
      <c r="CE109" t="s">
        <v>34</v>
      </c>
      <c r="CF109">
        <v>6</v>
      </c>
      <c r="CG109" t="s">
        <v>34</v>
      </c>
      <c r="CH109">
        <v>21942</v>
      </c>
      <c r="CI109">
        <v>6740</v>
      </c>
      <c r="CJ109">
        <v>5202</v>
      </c>
      <c r="CK109">
        <v>4809</v>
      </c>
      <c r="CL109">
        <v>3612</v>
      </c>
      <c r="CM109">
        <v>1165</v>
      </c>
      <c r="CN109">
        <v>258</v>
      </c>
      <c r="CO109">
        <v>156</v>
      </c>
      <c r="CP109">
        <v>3594</v>
      </c>
      <c r="CQ109">
        <v>1181</v>
      </c>
      <c r="CR109">
        <v>1322</v>
      </c>
      <c r="CS109">
        <v>657</v>
      </c>
      <c r="CT109">
        <v>260</v>
      </c>
      <c r="CU109">
        <v>100</v>
      </c>
      <c r="CV109">
        <v>60</v>
      </c>
      <c r="CW109">
        <v>14</v>
      </c>
      <c r="CX109">
        <v>1110</v>
      </c>
      <c r="CY109">
        <v>289</v>
      </c>
      <c r="CZ109">
        <v>180</v>
      </c>
      <c r="DA109">
        <v>201</v>
      </c>
      <c r="DB109">
        <v>320</v>
      </c>
      <c r="DC109">
        <v>75</v>
      </c>
      <c r="DD109">
        <v>30</v>
      </c>
      <c r="DE109">
        <v>15</v>
      </c>
      <c r="DF109">
        <v>81</v>
      </c>
      <c r="DG109">
        <v>10</v>
      </c>
      <c r="DH109">
        <v>28</v>
      </c>
      <c r="DI109">
        <v>24</v>
      </c>
      <c r="DJ109">
        <v>8</v>
      </c>
      <c r="DK109">
        <v>5</v>
      </c>
      <c r="DL109">
        <v>6</v>
      </c>
      <c r="DM109" t="s">
        <v>34</v>
      </c>
      <c r="DN109">
        <v>686</v>
      </c>
      <c r="DO109">
        <v>216</v>
      </c>
      <c r="DP109">
        <v>134</v>
      </c>
      <c r="DQ109">
        <v>117</v>
      </c>
      <c r="DR109">
        <v>136</v>
      </c>
      <c r="DS109">
        <v>65</v>
      </c>
      <c r="DT109">
        <v>18</v>
      </c>
      <c r="DU109" t="s">
        <v>34</v>
      </c>
      <c r="DV109">
        <v>145</v>
      </c>
      <c r="DW109">
        <v>61</v>
      </c>
      <c r="DX109">
        <v>52</v>
      </c>
      <c r="DY109">
        <v>9</v>
      </c>
      <c r="DZ109">
        <v>12</v>
      </c>
      <c r="EA109">
        <v>5</v>
      </c>
      <c r="EB109">
        <v>6</v>
      </c>
      <c r="EC109" t="s">
        <v>34</v>
      </c>
    </row>
    <row r="110" spans="1:133">
      <c r="A110">
        <v>110</v>
      </c>
      <c r="B110">
        <v>2</v>
      </c>
      <c r="C110">
        <v>13206</v>
      </c>
      <c r="D110">
        <v>2</v>
      </c>
      <c r="E110" t="s">
        <v>155</v>
      </c>
      <c r="F110">
        <v>254719</v>
      </c>
      <c r="G110">
        <v>50657</v>
      </c>
      <c r="H110">
        <v>57288</v>
      </c>
      <c r="I110">
        <v>59352</v>
      </c>
      <c r="J110">
        <v>61880</v>
      </c>
      <c r="K110">
        <v>19815</v>
      </c>
      <c r="L110">
        <v>4410</v>
      </c>
      <c r="M110">
        <v>1317</v>
      </c>
      <c r="N110">
        <v>74410</v>
      </c>
      <c r="O110">
        <v>11362</v>
      </c>
      <c r="P110">
        <v>29784</v>
      </c>
      <c r="Q110">
        <v>18459</v>
      </c>
      <c r="R110">
        <v>8268</v>
      </c>
      <c r="S110">
        <v>3980</v>
      </c>
      <c r="T110">
        <v>1794</v>
      </c>
      <c r="U110">
        <v>763</v>
      </c>
      <c r="V110">
        <v>249595</v>
      </c>
      <c r="W110">
        <v>46419</v>
      </c>
      <c r="X110">
        <v>57038</v>
      </c>
      <c r="Y110">
        <v>59073</v>
      </c>
      <c r="Z110">
        <v>61668</v>
      </c>
      <c r="AA110">
        <v>19725</v>
      </c>
      <c r="AB110">
        <v>4362</v>
      </c>
      <c r="AC110">
        <v>1310</v>
      </c>
      <c r="AD110">
        <v>74201</v>
      </c>
      <c r="AE110">
        <v>11292</v>
      </c>
      <c r="AF110">
        <v>29702</v>
      </c>
      <c r="AG110">
        <v>18429</v>
      </c>
      <c r="AH110">
        <v>8252</v>
      </c>
      <c r="AI110">
        <v>3975</v>
      </c>
      <c r="AJ110">
        <v>1788</v>
      </c>
      <c r="AK110">
        <v>763</v>
      </c>
      <c r="AL110">
        <v>247474</v>
      </c>
      <c r="AM110">
        <v>45833</v>
      </c>
      <c r="AN110">
        <v>56656</v>
      </c>
      <c r="AO110">
        <v>58602</v>
      </c>
      <c r="AP110">
        <v>61152</v>
      </c>
      <c r="AQ110">
        <v>19585</v>
      </c>
      <c r="AR110">
        <v>4350</v>
      </c>
      <c r="AS110">
        <v>1296</v>
      </c>
      <c r="AT110">
        <v>73765</v>
      </c>
      <c r="AU110">
        <v>11106</v>
      </c>
      <c r="AV110">
        <v>29572</v>
      </c>
      <c r="AW110">
        <v>18375</v>
      </c>
      <c r="AX110">
        <v>8204</v>
      </c>
      <c r="AY110">
        <v>3970</v>
      </c>
      <c r="AZ110">
        <v>1782</v>
      </c>
      <c r="BA110">
        <v>756</v>
      </c>
      <c r="BB110">
        <v>157413</v>
      </c>
      <c r="BC110">
        <v>11688</v>
      </c>
      <c r="BD110">
        <v>37136</v>
      </c>
      <c r="BE110">
        <v>41418</v>
      </c>
      <c r="BF110">
        <v>47252</v>
      </c>
      <c r="BG110">
        <v>15325</v>
      </c>
      <c r="BH110">
        <v>3522</v>
      </c>
      <c r="BI110">
        <v>1072</v>
      </c>
      <c r="BJ110">
        <v>58342</v>
      </c>
      <c r="BK110">
        <v>6179</v>
      </c>
      <c r="BL110">
        <v>23486</v>
      </c>
      <c r="BM110">
        <v>15588</v>
      </c>
      <c r="BN110">
        <v>7040</v>
      </c>
      <c r="BO110">
        <v>3630</v>
      </c>
      <c r="BP110">
        <v>1686</v>
      </c>
      <c r="BQ110">
        <v>733</v>
      </c>
      <c r="BR110">
        <v>12991</v>
      </c>
      <c r="BS110">
        <v>2232</v>
      </c>
      <c r="BT110">
        <v>4054</v>
      </c>
      <c r="BU110">
        <v>3108</v>
      </c>
      <c r="BV110">
        <v>2256</v>
      </c>
      <c r="BW110">
        <v>960</v>
      </c>
      <c r="BX110">
        <v>264</v>
      </c>
      <c r="BY110">
        <v>117</v>
      </c>
      <c r="BZ110">
        <v>6042</v>
      </c>
      <c r="CA110">
        <v>1579</v>
      </c>
      <c r="CB110">
        <v>2868</v>
      </c>
      <c r="CC110">
        <v>1089</v>
      </c>
      <c r="CD110">
        <v>384</v>
      </c>
      <c r="CE110">
        <v>80</v>
      </c>
      <c r="CF110">
        <v>42</v>
      </c>
      <c r="CG110" t="s">
        <v>34</v>
      </c>
      <c r="CH110">
        <v>69238</v>
      </c>
      <c r="CI110">
        <v>30069</v>
      </c>
      <c r="CJ110">
        <v>14336</v>
      </c>
      <c r="CK110">
        <v>12237</v>
      </c>
      <c r="CL110">
        <v>9376</v>
      </c>
      <c r="CM110">
        <v>2640</v>
      </c>
      <c r="CN110">
        <v>480</v>
      </c>
      <c r="CO110">
        <v>100</v>
      </c>
      <c r="CP110">
        <v>9160</v>
      </c>
      <c r="CQ110">
        <v>3321</v>
      </c>
      <c r="CR110">
        <v>3152</v>
      </c>
      <c r="CS110">
        <v>1632</v>
      </c>
      <c r="CT110">
        <v>744</v>
      </c>
      <c r="CU110">
        <v>240</v>
      </c>
      <c r="CV110">
        <v>48</v>
      </c>
      <c r="CW110">
        <v>23</v>
      </c>
      <c r="CX110">
        <v>7832</v>
      </c>
      <c r="CY110">
        <v>1844</v>
      </c>
      <c r="CZ110">
        <v>1130</v>
      </c>
      <c r="DA110">
        <v>1839</v>
      </c>
      <c r="DB110">
        <v>2268</v>
      </c>
      <c r="DC110">
        <v>660</v>
      </c>
      <c r="DD110">
        <v>84</v>
      </c>
      <c r="DE110">
        <v>7</v>
      </c>
      <c r="DF110">
        <v>221</v>
      </c>
      <c r="DG110">
        <v>27</v>
      </c>
      <c r="DH110">
        <v>66</v>
      </c>
      <c r="DI110">
        <v>66</v>
      </c>
      <c r="DJ110">
        <v>36</v>
      </c>
      <c r="DK110">
        <v>20</v>
      </c>
      <c r="DL110">
        <v>6</v>
      </c>
      <c r="DM110" t="s">
        <v>34</v>
      </c>
      <c r="DN110">
        <v>2121</v>
      </c>
      <c r="DO110">
        <v>586</v>
      </c>
      <c r="DP110">
        <v>382</v>
      </c>
      <c r="DQ110">
        <v>471</v>
      </c>
      <c r="DR110">
        <v>516</v>
      </c>
      <c r="DS110">
        <v>140</v>
      </c>
      <c r="DT110">
        <v>12</v>
      </c>
      <c r="DU110">
        <v>14</v>
      </c>
      <c r="DV110">
        <v>436</v>
      </c>
      <c r="DW110">
        <v>186</v>
      </c>
      <c r="DX110">
        <v>130</v>
      </c>
      <c r="DY110">
        <v>54</v>
      </c>
      <c r="DZ110">
        <v>48</v>
      </c>
      <c r="EA110">
        <v>5</v>
      </c>
      <c r="EB110">
        <v>6</v>
      </c>
      <c r="EC110">
        <v>7</v>
      </c>
    </row>
    <row r="111" spans="1:133">
      <c r="A111">
        <v>111</v>
      </c>
      <c r="B111">
        <v>2</v>
      </c>
      <c r="C111">
        <v>13207</v>
      </c>
      <c r="D111">
        <v>2</v>
      </c>
      <c r="E111" t="s">
        <v>156</v>
      </c>
      <c r="F111">
        <v>109625</v>
      </c>
      <c r="G111">
        <v>16672</v>
      </c>
      <c r="H111">
        <v>27344</v>
      </c>
      <c r="I111">
        <v>26673</v>
      </c>
      <c r="J111">
        <v>26308</v>
      </c>
      <c r="K111">
        <v>9440</v>
      </c>
      <c r="L111">
        <v>2376</v>
      </c>
      <c r="M111">
        <v>812</v>
      </c>
      <c r="N111">
        <v>38684</v>
      </c>
      <c r="O111">
        <v>5682</v>
      </c>
      <c r="P111">
        <v>15310</v>
      </c>
      <c r="Q111">
        <v>9558</v>
      </c>
      <c r="R111">
        <v>4424</v>
      </c>
      <c r="S111">
        <v>2120</v>
      </c>
      <c r="T111">
        <v>1134</v>
      </c>
      <c r="U111">
        <v>456</v>
      </c>
      <c r="V111">
        <v>108586</v>
      </c>
      <c r="W111">
        <v>16056</v>
      </c>
      <c r="X111">
        <v>27234</v>
      </c>
      <c r="Y111">
        <v>26568</v>
      </c>
      <c r="Z111">
        <v>26160</v>
      </c>
      <c r="AA111">
        <v>9400</v>
      </c>
      <c r="AB111">
        <v>2364</v>
      </c>
      <c r="AC111">
        <v>804</v>
      </c>
      <c r="AD111">
        <v>38584</v>
      </c>
      <c r="AE111">
        <v>5642</v>
      </c>
      <c r="AF111">
        <v>15286</v>
      </c>
      <c r="AG111">
        <v>9552</v>
      </c>
      <c r="AH111">
        <v>4408</v>
      </c>
      <c r="AI111">
        <v>2120</v>
      </c>
      <c r="AJ111">
        <v>1128</v>
      </c>
      <c r="AK111">
        <v>448</v>
      </c>
      <c r="AL111">
        <v>107845</v>
      </c>
      <c r="AM111">
        <v>15838</v>
      </c>
      <c r="AN111">
        <v>27086</v>
      </c>
      <c r="AO111">
        <v>26403</v>
      </c>
      <c r="AP111">
        <v>26036</v>
      </c>
      <c r="AQ111">
        <v>9335</v>
      </c>
      <c r="AR111">
        <v>2358</v>
      </c>
      <c r="AS111">
        <v>789</v>
      </c>
      <c r="AT111">
        <v>38431</v>
      </c>
      <c r="AU111">
        <v>5568</v>
      </c>
      <c r="AV111">
        <v>15240</v>
      </c>
      <c r="AW111">
        <v>9537</v>
      </c>
      <c r="AX111">
        <v>4400</v>
      </c>
      <c r="AY111">
        <v>2110</v>
      </c>
      <c r="AZ111">
        <v>1128</v>
      </c>
      <c r="BA111">
        <v>448</v>
      </c>
      <c r="BB111">
        <v>69098</v>
      </c>
      <c r="BC111">
        <v>4424</v>
      </c>
      <c r="BD111">
        <v>16642</v>
      </c>
      <c r="BE111">
        <v>18255</v>
      </c>
      <c r="BF111">
        <v>20132</v>
      </c>
      <c r="BG111">
        <v>7200</v>
      </c>
      <c r="BH111">
        <v>1800</v>
      </c>
      <c r="BI111">
        <v>645</v>
      </c>
      <c r="BJ111">
        <v>28658</v>
      </c>
      <c r="BK111">
        <v>2609</v>
      </c>
      <c r="BL111">
        <v>11070</v>
      </c>
      <c r="BM111">
        <v>7779</v>
      </c>
      <c r="BN111">
        <v>3800</v>
      </c>
      <c r="BO111">
        <v>1890</v>
      </c>
      <c r="BP111">
        <v>1062</v>
      </c>
      <c r="BQ111">
        <v>448</v>
      </c>
      <c r="BR111">
        <v>11834</v>
      </c>
      <c r="BS111">
        <v>2552</v>
      </c>
      <c r="BT111">
        <v>3860</v>
      </c>
      <c r="BU111">
        <v>2565</v>
      </c>
      <c r="BV111">
        <v>1728</v>
      </c>
      <c r="BW111">
        <v>805</v>
      </c>
      <c r="BX111">
        <v>258</v>
      </c>
      <c r="BY111">
        <v>66</v>
      </c>
      <c r="BZ111">
        <v>5729</v>
      </c>
      <c r="CA111">
        <v>1680</v>
      </c>
      <c r="CB111">
        <v>2612</v>
      </c>
      <c r="CC111">
        <v>1017</v>
      </c>
      <c r="CD111">
        <v>304</v>
      </c>
      <c r="CE111">
        <v>80</v>
      </c>
      <c r="CF111">
        <v>36</v>
      </c>
      <c r="CG111" t="s">
        <v>34</v>
      </c>
      <c r="CH111">
        <v>24912</v>
      </c>
      <c r="CI111">
        <v>8505</v>
      </c>
      <c r="CJ111">
        <v>6262</v>
      </c>
      <c r="CK111">
        <v>5166</v>
      </c>
      <c r="CL111">
        <v>3556</v>
      </c>
      <c r="CM111">
        <v>1120</v>
      </c>
      <c r="CN111">
        <v>246</v>
      </c>
      <c r="CO111">
        <v>57</v>
      </c>
      <c r="CP111">
        <v>3991</v>
      </c>
      <c r="CQ111">
        <v>1277</v>
      </c>
      <c r="CR111">
        <v>1532</v>
      </c>
      <c r="CS111">
        <v>729</v>
      </c>
      <c r="CT111">
        <v>288</v>
      </c>
      <c r="CU111">
        <v>135</v>
      </c>
      <c r="CV111">
        <v>30</v>
      </c>
      <c r="CW111" t="s">
        <v>34</v>
      </c>
      <c r="CX111">
        <v>2001</v>
      </c>
      <c r="CY111">
        <v>357</v>
      </c>
      <c r="CZ111">
        <v>322</v>
      </c>
      <c r="DA111">
        <v>417</v>
      </c>
      <c r="DB111">
        <v>620</v>
      </c>
      <c r="DC111">
        <v>210</v>
      </c>
      <c r="DD111">
        <v>54</v>
      </c>
      <c r="DE111">
        <v>21</v>
      </c>
      <c r="DF111">
        <v>53</v>
      </c>
      <c r="DG111">
        <v>2</v>
      </c>
      <c r="DH111">
        <v>26</v>
      </c>
      <c r="DI111">
        <v>12</v>
      </c>
      <c r="DJ111">
        <v>8</v>
      </c>
      <c r="DK111">
        <v>5</v>
      </c>
      <c r="DL111" t="s">
        <v>34</v>
      </c>
      <c r="DM111" t="s">
        <v>34</v>
      </c>
      <c r="DN111">
        <v>741</v>
      </c>
      <c r="DO111">
        <v>218</v>
      </c>
      <c r="DP111">
        <v>148</v>
      </c>
      <c r="DQ111">
        <v>165</v>
      </c>
      <c r="DR111">
        <v>124</v>
      </c>
      <c r="DS111">
        <v>65</v>
      </c>
      <c r="DT111">
        <v>6</v>
      </c>
      <c r="DU111">
        <v>15</v>
      </c>
      <c r="DV111">
        <v>153</v>
      </c>
      <c r="DW111">
        <v>74</v>
      </c>
      <c r="DX111">
        <v>46</v>
      </c>
      <c r="DY111">
        <v>15</v>
      </c>
      <c r="DZ111">
        <v>8</v>
      </c>
      <c r="EA111">
        <v>10</v>
      </c>
      <c r="EB111" t="s">
        <v>34</v>
      </c>
      <c r="EC111" t="s">
        <v>34</v>
      </c>
    </row>
    <row r="112" spans="1:133">
      <c r="A112">
        <v>112</v>
      </c>
      <c r="B112">
        <v>2</v>
      </c>
      <c r="C112">
        <v>13208</v>
      </c>
      <c r="D112">
        <v>2</v>
      </c>
      <c r="E112" t="s">
        <v>157</v>
      </c>
      <c r="F112">
        <v>224932</v>
      </c>
      <c r="G112">
        <v>49815</v>
      </c>
      <c r="H112">
        <v>54456</v>
      </c>
      <c r="I112">
        <v>51546</v>
      </c>
      <c r="J112">
        <v>51172</v>
      </c>
      <c r="K112">
        <v>14115</v>
      </c>
      <c r="L112">
        <v>2904</v>
      </c>
      <c r="M112">
        <v>924</v>
      </c>
      <c r="N112">
        <v>65776</v>
      </c>
      <c r="O112">
        <v>11133</v>
      </c>
      <c r="P112">
        <v>27170</v>
      </c>
      <c r="Q112">
        <v>15723</v>
      </c>
      <c r="R112">
        <v>6656</v>
      </c>
      <c r="S112">
        <v>3090</v>
      </c>
      <c r="T112">
        <v>1404</v>
      </c>
      <c r="U112">
        <v>600</v>
      </c>
      <c r="V112">
        <v>222962</v>
      </c>
      <c r="W112">
        <v>48645</v>
      </c>
      <c r="X112">
        <v>54174</v>
      </c>
      <c r="Y112">
        <v>51333</v>
      </c>
      <c r="Z112">
        <v>50944</v>
      </c>
      <c r="AA112">
        <v>14070</v>
      </c>
      <c r="AB112">
        <v>2886</v>
      </c>
      <c r="AC112">
        <v>910</v>
      </c>
      <c r="AD112">
        <v>65541</v>
      </c>
      <c r="AE112">
        <v>11065</v>
      </c>
      <c r="AF112">
        <v>27062</v>
      </c>
      <c r="AG112">
        <v>15708</v>
      </c>
      <c r="AH112">
        <v>6636</v>
      </c>
      <c r="AI112">
        <v>3085</v>
      </c>
      <c r="AJ112">
        <v>1392</v>
      </c>
      <c r="AK112">
        <v>593</v>
      </c>
      <c r="AL112">
        <v>221480</v>
      </c>
      <c r="AM112">
        <v>48141</v>
      </c>
      <c r="AN112">
        <v>53870</v>
      </c>
      <c r="AO112">
        <v>51063</v>
      </c>
      <c r="AP112">
        <v>50616</v>
      </c>
      <c r="AQ112">
        <v>14000</v>
      </c>
      <c r="AR112">
        <v>2880</v>
      </c>
      <c r="AS112">
        <v>910</v>
      </c>
      <c r="AT112">
        <v>65265</v>
      </c>
      <c r="AU112">
        <v>10954</v>
      </c>
      <c r="AV112">
        <v>26982</v>
      </c>
      <c r="AW112">
        <v>15669</v>
      </c>
      <c r="AX112">
        <v>6600</v>
      </c>
      <c r="AY112">
        <v>3075</v>
      </c>
      <c r="AZ112">
        <v>1392</v>
      </c>
      <c r="BA112">
        <v>593</v>
      </c>
      <c r="BB112">
        <v>128600</v>
      </c>
      <c r="BC112">
        <v>10365</v>
      </c>
      <c r="BD112">
        <v>31670</v>
      </c>
      <c r="BE112">
        <v>34494</v>
      </c>
      <c r="BF112">
        <v>38096</v>
      </c>
      <c r="BG112">
        <v>10835</v>
      </c>
      <c r="BH112">
        <v>2388</v>
      </c>
      <c r="BI112">
        <v>752</v>
      </c>
      <c r="BJ112">
        <v>48424</v>
      </c>
      <c r="BK112">
        <v>5958</v>
      </c>
      <c r="BL112">
        <v>19860</v>
      </c>
      <c r="BM112">
        <v>12549</v>
      </c>
      <c r="BN112">
        <v>5540</v>
      </c>
      <c r="BO112">
        <v>2700</v>
      </c>
      <c r="BP112">
        <v>1290</v>
      </c>
      <c r="BQ112">
        <v>527</v>
      </c>
      <c r="BR112">
        <v>16154</v>
      </c>
      <c r="BS112">
        <v>3146</v>
      </c>
      <c r="BT112">
        <v>5994</v>
      </c>
      <c r="BU112">
        <v>3663</v>
      </c>
      <c r="BV112">
        <v>2388</v>
      </c>
      <c r="BW112">
        <v>780</v>
      </c>
      <c r="BX112">
        <v>138</v>
      </c>
      <c r="BY112">
        <v>45</v>
      </c>
      <c r="BZ112">
        <v>8361</v>
      </c>
      <c r="CA112">
        <v>1972</v>
      </c>
      <c r="CB112">
        <v>4208</v>
      </c>
      <c r="CC112">
        <v>1617</v>
      </c>
      <c r="CD112">
        <v>420</v>
      </c>
      <c r="CE112">
        <v>120</v>
      </c>
      <c r="CF112">
        <v>24</v>
      </c>
      <c r="CG112" t="s">
        <v>34</v>
      </c>
      <c r="CH112">
        <v>70781</v>
      </c>
      <c r="CI112">
        <v>33577</v>
      </c>
      <c r="CJ112">
        <v>15286</v>
      </c>
      <c r="CK112">
        <v>11397</v>
      </c>
      <c r="CL112">
        <v>8244</v>
      </c>
      <c r="CM112">
        <v>1905</v>
      </c>
      <c r="CN112">
        <v>294</v>
      </c>
      <c r="CO112">
        <v>78</v>
      </c>
      <c r="CP112">
        <v>8261</v>
      </c>
      <c r="CQ112">
        <v>2989</v>
      </c>
      <c r="CR112">
        <v>2858</v>
      </c>
      <c r="CS112">
        <v>1437</v>
      </c>
      <c r="CT112">
        <v>612</v>
      </c>
      <c r="CU112">
        <v>235</v>
      </c>
      <c r="CV112">
        <v>78</v>
      </c>
      <c r="CW112">
        <v>52</v>
      </c>
      <c r="CX112">
        <v>5945</v>
      </c>
      <c r="CY112">
        <v>1053</v>
      </c>
      <c r="CZ112">
        <v>920</v>
      </c>
      <c r="DA112">
        <v>1509</v>
      </c>
      <c r="DB112">
        <v>1888</v>
      </c>
      <c r="DC112">
        <v>480</v>
      </c>
      <c r="DD112">
        <v>60</v>
      </c>
      <c r="DE112">
        <v>35</v>
      </c>
      <c r="DF112">
        <v>219</v>
      </c>
      <c r="DG112">
        <v>35</v>
      </c>
      <c r="DH112">
        <v>56</v>
      </c>
      <c r="DI112">
        <v>66</v>
      </c>
      <c r="DJ112">
        <v>28</v>
      </c>
      <c r="DK112">
        <v>20</v>
      </c>
      <c r="DL112" t="s">
        <v>34</v>
      </c>
      <c r="DM112">
        <v>14</v>
      </c>
      <c r="DN112">
        <v>1482</v>
      </c>
      <c r="DO112">
        <v>504</v>
      </c>
      <c r="DP112">
        <v>304</v>
      </c>
      <c r="DQ112">
        <v>270</v>
      </c>
      <c r="DR112">
        <v>328</v>
      </c>
      <c r="DS112">
        <v>70</v>
      </c>
      <c r="DT112">
        <v>6</v>
      </c>
      <c r="DU112" t="s">
        <v>34</v>
      </c>
      <c r="DV112">
        <v>276</v>
      </c>
      <c r="DW112">
        <v>111</v>
      </c>
      <c r="DX112">
        <v>80</v>
      </c>
      <c r="DY112">
        <v>39</v>
      </c>
      <c r="DZ112">
        <v>36</v>
      </c>
      <c r="EA112">
        <v>10</v>
      </c>
      <c r="EB112" t="s">
        <v>34</v>
      </c>
      <c r="EC112" t="s">
        <v>34</v>
      </c>
    </row>
    <row r="113" spans="1:133">
      <c r="A113">
        <v>113</v>
      </c>
      <c r="B113">
        <v>2</v>
      </c>
      <c r="C113">
        <v>13209</v>
      </c>
      <c r="D113">
        <v>2</v>
      </c>
      <c r="E113" t="s">
        <v>158</v>
      </c>
      <c r="F113">
        <v>423287</v>
      </c>
      <c r="G113">
        <v>65506</v>
      </c>
      <c r="H113">
        <v>103468</v>
      </c>
      <c r="I113">
        <v>100878</v>
      </c>
      <c r="J113">
        <v>106968</v>
      </c>
      <c r="K113">
        <v>35375</v>
      </c>
      <c r="L113">
        <v>8436</v>
      </c>
      <c r="M113">
        <v>2656</v>
      </c>
      <c r="N113">
        <v>147699</v>
      </c>
      <c r="O113">
        <v>20481</v>
      </c>
      <c r="P113">
        <v>62720</v>
      </c>
      <c r="Q113">
        <v>36636</v>
      </c>
      <c r="R113">
        <v>15332</v>
      </c>
      <c r="S113">
        <v>7220</v>
      </c>
      <c r="T113">
        <v>3864</v>
      </c>
      <c r="U113">
        <v>1446</v>
      </c>
      <c r="V113">
        <v>421141</v>
      </c>
      <c r="W113">
        <v>64717</v>
      </c>
      <c r="X113">
        <v>102912</v>
      </c>
      <c r="Y113">
        <v>100491</v>
      </c>
      <c r="Z113">
        <v>106680</v>
      </c>
      <c r="AA113">
        <v>35280</v>
      </c>
      <c r="AB113">
        <v>8412</v>
      </c>
      <c r="AC113">
        <v>2649</v>
      </c>
      <c r="AD113">
        <v>147150</v>
      </c>
      <c r="AE113">
        <v>20388</v>
      </c>
      <c r="AF113">
        <v>62338</v>
      </c>
      <c r="AG113">
        <v>36576</v>
      </c>
      <c r="AH113">
        <v>15324</v>
      </c>
      <c r="AI113">
        <v>7220</v>
      </c>
      <c r="AJ113">
        <v>3858</v>
      </c>
      <c r="AK113">
        <v>1446</v>
      </c>
      <c r="AL113">
        <v>413215</v>
      </c>
      <c r="AM113">
        <v>61439</v>
      </c>
      <c r="AN113">
        <v>101446</v>
      </c>
      <c r="AO113">
        <v>99216</v>
      </c>
      <c r="AP113">
        <v>105344</v>
      </c>
      <c r="AQ113">
        <v>34830</v>
      </c>
      <c r="AR113">
        <v>8322</v>
      </c>
      <c r="AS113">
        <v>2618</v>
      </c>
      <c r="AT113">
        <v>145529</v>
      </c>
      <c r="AU113">
        <v>19462</v>
      </c>
      <c r="AV113">
        <v>61816</v>
      </c>
      <c r="AW113">
        <v>36447</v>
      </c>
      <c r="AX113">
        <v>15296</v>
      </c>
      <c r="AY113">
        <v>7210</v>
      </c>
      <c r="AZ113">
        <v>3852</v>
      </c>
      <c r="BA113">
        <v>1446</v>
      </c>
      <c r="BB113">
        <v>285347</v>
      </c>
      <c r="BC113">
        <v>17512</v>
      </c>
      <c r="BD113">
        <v>69048</v>
      </c>
      <c r="BE113">
        <v>74037</v>
      </c>
      <c r="BF113">
        <v>86500</v>
      </c>
      <c r="BG113">
        <v>29110</v>
      </c>
      <c r="BH113">
        <v>7032</v>
      </c>
      <c r="BI113">
        <v>2108</v>
      </c>
      <c r="BJ113">
        <v>112805</v>
      </c>
      <c r="BK113">
        <v>10112</v>
      </c>
      <c r="BL113">
        <v>46956</v>
      </c>
      <c r="BM113">
        <v>30420</v>
      </c>
      <c r="BN113">
        <v>13500</v>
      </c>
      <c r="BO113">
        <v>6745</v>
      </c>
      <c r="BP113">
        <v>3684</v>
      </c>
      <c r="BQ113">
        <v>1388</v>
      </c>
      <c r="BR113">
        <v>45906</v>
      </c>
      <c r="BS113">
        <v>10822</v>
      </c>
      <c r="BT113">
        <v>16568</v>
      </c>
      <c r="BU113">
        <v>9729</v>
      </c>
      <c r="BV113">
        <v>5988</v>
      </c>
      <c r="BW113">
        <v>2045</v>
      </c>
      <c r="BX113">
        <v>504</v>
      </c>
      <c r="BY113">
        <v>250</v>
      </c>
      <c r="BZ113">
        <v>23173</v>
      </c>
      <c r="CA113">
        <v>6369</v>
      </c>
      <c r="CB113">
        <v>11500</v>
      </c>
      <c r="CC113">
        <v>4080</v>
      </c>
      <c r="CD113">
        <v>960</v>
      </c>
      <c r="CE113">
        <v>200</v>
      </c>
      <c r="CF113">
        <v>36</v>
      </c>
      <c r="CG113">
        <v>28</v>
      </c>
      <c r="CH113">
        <v>77828</v>
      </c>
      <c r="CI113">
        <v>32364</v>
      </c>
      <c r="CJ113">
        <v>15168</v>
      </c>
      <c r="CK113">
        <v>14508</v>
      </c>
      <c r="CL113">
        <v>11548</v>
      </c>
      <c r="CM113">
        <v>3290</v>
      </c>
      <c r="CN113">
        <v>690</v>
      </c>
      <c r="CO113">
        <v>260</v>
      </c>
      <c r="CP113">
        <v>9353</v>
      </c>
      <c r="CQ113">
        <v>2960</v>
      </c>
      <c r="CR113">
        <v>3270</v>
      </c>
      <c r="CS113">
        <v>1908</v>
      </c>
      <c r="CT113">
        <v>804</v>
      </c>
      <c r="CU113">
        <v>255</v>
      </c>
      <c r="CV113">
        <v>126</v>
      </c>
      <c r="CW113">
        <v>30</v>
      </c>
      <c r="CX113">
        <v>4134</v>
      </c>
      <c r="CY113">
        <v>741</v>
      </c>
      <c r="CZ113">
        <v>662</v>
      </c>
      <c r="DA113">
        <v>942</v>
      </c>
      <c r="DB113">
        <v>1308</v>
      </c>
      <c r="DC113">
        <v>385</v>
      </c>
      <c r="DD113">
        <v>96</v>
      </c>
      <c r="DE113" t="s">
        <v>34</v>
      </c>
      <c r="DF113">
        <v>198</v>
      </c>
      <c r="DG113">
        <v>21</v>
      </c>
      <c r="DH113">
        <v>90</v>
      </c>
      <c r="DI113">
        <v>39</v>
      </c>
      <c r="DJ113">
        <v>32</v>
      </c>
      <c r="DK113">
        <v>10</v>
      </c>
      <c r="DL113">
        <v>6</v>
      </c>
      <c r="DM113" t="s">
        <v>34</v>
      </c>
      <c r="DN113">
        <v>7926</v>
      </c>
      <c r="DO113">
        <v>3278</v>
      </c>
      <c r="DP113">
        <v>1466</v>
      </c>
      <c r="DQ113">
        <v>1275</v>
      </c>
      <c r="DR113">
        <v>1336</v>
      </c>
      <c r="DS113">
        <v>450</v>
      </c>
      <c r="DT113">
        <v>90</v>
      </c>
      <c r="DU113">
        <v>31</v>
      </c>
      <c r="DV113">
        <v>1621</v>
      </c>
      <c r="DW113">
        <v>926</v>
      </c>
      <c r="DX113">
        <v>522</v>
      </c>
      <c r="DY113">
        <v>129</v>
      </c>
      <c r="DZ113">
        <v>28</v>
      </c>
      <c r="EA113">
        <v>10</v>
      </c>
      <c r="EB113">
        <v>6</v>
      </c>
      <c r="EC113" t="s">
        <v>34</v>
      </c>
    </row>
    <row r="114" spans="1:133">
      <c r="A114">
        <v>114</v>
      </c>
      <c r="B114">
        <v>2</v>
      </c>
      <c r="C114">
        <v>13210</v>
      </c>
      <c r="D114">
        <v>2</v>
      </c>
      <c r="E114" t="s">
        <v>159</v>
      </c>
      <c r="F114">
        <v>119621</v>
      </c>
      <c r="G114">
        <v>28111</v>
      </c>
      <c r="H114">
        <v>27796</v>
      </c>
      <c r="I114">
        <v>27399</v>
      </c>
      <c r="J114">
        <v>27056</v>
      </c>
      <c r="K114">
        <v>7625</v>
      </c>
      <c r="L114">
        <v>1230</v>
      </c>
      <c r="M114">
        <v>404</v>
      </c>
      <c r="N114">
        <v>32766</v>
      </c>
      <c r="O114">
        <v>5590</v>
      </c>
      <c r="P114">
        <v>14002</v>
      </c>
      <c r="Q114">
        <v>7860</v>
      </c>
      <c r="R114">
        <v>3124</v>
      </c>
      <c r="S114">
        <v>1490</v>
      </c>
      <c r="T114">
        <v>474</v>
      </c>
      <c r="U114">
        <v>226</v>
      </c>
      <c r="V114">
        <v>118694</v>
      </c>
      <c r="W114">
        <v>27547</v>
      </c>
      <c r="X114">
        <v>27664</v>
      </c>
      <c r="Y114">
        <v>27303</v>
      </c>
      <c r="Z114">
        <v>26956</v>
      </c>
      <c r="AA114">
        <v>7590</v>
      </c>
      <c r="AB114">
        <v>1230</v>
      </c>
      <c r="AC114">
        <v>404</v>
      </c>
      <c r="AD114">
        <v>32638</v>
      </c>
      <c r="AE114">
        <v>5537</v>
      </c>
      <c r="AF114">
        <v>13954</v>
      </c>
      <c r="AG114">
        <v>7851</v>
      </c>
      <c r="AH114">
        <v>3116</v>
      </c>
      <c r="AI114">
        <v>1480</v>
      </c>
      <c r="AJ114">
        <v>474</v>
      </c>
      <c r="AK114">
        <v>226</v>
      </c>
      <c r="AL114">
        <v>117529</v>
      </c>
      <c r="AM114">
        <v>27178</v>
      </c>
      <c r="AN114">
        <v>27452</v>
      </c>
      <c r="AO114">
        <v>27063</v>
      </c>
      <c r="AP114">
        <v>26696</v>
      </c>
      <c r="AQ114">
        <v>7530</v>
      </c>
      <c r="AR114">
        <v>1206</v>
      </c>
      <c r="AS114">
        <v>404</v>
      </c>
      <c r="AT114">
        <v>32475</v>
      </c>
      <c r="AU114">
        <v>5455</v>
      </c>
      <c r="AV114">
        <v>13910</v>
      </c>
      <c r="AW114">
        <v>7818</v>
      </c>
      <c r="AX114">
        <v>3112</v>
      </c>
      <c r="AY114">
        <v>1480</v>
      </c>
      <c r="AZ114">
        <v>474</v>
      </c>
      <c r="BA114">
        <v>226</v>
      </c>
      <c r="BB114">
        <v>69319</v>
      </c>
      <c r="BC114">
        <v>6024</v>
      </c>
      <c r="BD114">
        <v>17646</v>
      </c>
      <c r="BE114">
        <v>18633</v>
      </c>
      <c r="BF114">
        <v>19752</v>
      </c>
      <c r="BG114">
        <v>5945</v>
      </c>
      <c r="BH114">
        <v>978</v>
      </c>
      <c r="BI114">
        <v>341</v>
      </c>
      <c r="BJ114">
        <v>26577</v>
      </c>
      <c r="BK114">
        <v>3379</v>
      </c>
      <c r="BL114">
        <v>11630</v>
      </c>
      <c r="BM114">
        <v>6714</v>
      </c>
      <c r="BN114">
        <v>2752</v>
      </c>
      <c r="BO114">
        <v>1415</v>
      </c>
      <c r="BP114">
        <v>468</v>
      </c>
      <c r="BQ114">
        <v>219</v>
      </c>
      <c r="BR114">
        <v>4922</v>
      </c>
      <c r="BS114">
        <v>1026</v>
      </c>
      <c r="BT114">
        <v>1554</v>
      </c>
      <c r="BU114">
        <v>1152</v>
      </c>
      <c r="BV114">
        <v>924</v>
      </c>
      <c r="BW114">
        <v>210</v>
      </c>
      <c r="BX114">
        <v>42</v>
      </c>
      <c r="BY114">
        <v>14</v>
      </c>
      <c r="BZ114">
        <v>2185</v>
      </c>
      <c r="CA114">
        <v>622</v>
      </c>
      <c r="CB114">
        <v>1022</v>
      </c>
      <c r="CC114">
        <v>405</v>
      </c>
      <c r="CD114">
        <v>124</v>
      </c>
      <c r="CE114">
        <v>5</v>
      </c>
      <c r="CF114" t="s">
        <v>34</v>
      </c>
      <c r="CG114">
        <v>7</v>
      </c>
      <c r="CH114">
        <v>37277</v>
      </c>
      <c r="CI114">
        <v>19157</v>
      </c>
      <c r="CJ114">
        <v>7366</v>
      </c>
      <c r="CK114">
        <v>5739</v>
      </c>
      <c r="CL114">
        <v>3964</v>
      </c>
      <c r="CM114">
        <v>870</v>
      </c>
      <c r="CN114">
        <v>132</v>
      </c>
      <c r="CO114">
        <v>49</v>
      </c>
      <c r="CP114">
        <v>3626</v>
      </c>
      <c r="CQ114">
        <v>1433</v>
      </c>
      <c r="CR114">
        <v>1228</v>
      </c>
      <c r="CS114">
        <v>675</v>
      </c>
      <c r="CT114">
        <v>224</v>
      </c>
      <c r="CU114">
        <v>60</v>
      </c>
      <c r="CV114">
        <v>6</v>
      </c>
      <c r="CW114" t="s">
        <v>34</v>
      </c>
      <c r="CX114">
        <v>6011</v>
      </c>
      <c r="CY114">
        <v>971</v>
      </c>
      <c r="CZ114">
        <v>886</v>
      </c>
      <c r="DA114">
        <v>1539</v>
      </c>
      <c r="DB114">
        <v>2056</v>
      </c>
      <c r="DC114">
        <v>505</v>
      </c>
      <c r="DD114">
        <v>54</v>
      </c>
      <c r="DE114" t="s">
        <v>34</v>
      </c>
      <c r="DF114">
        <v>87</v>
      </c>
      <c r="DG114">
        <v>21</v>
      </c>
      <c r="DH114">
        <v>30</v>
      </c>
      <c r="DI114">
        <v>24</v>
      </c>
      <c r="DJ114">
        <v>12</v>
      </c>
      <c r="DK114" t="s">
        <v>34</v>
      </c>
      <c r="DL114" t="s">
        <v>34</v>
      </c>
      <c r="DM114" t="s">
        <v>34</v>
      </c>
      <c r="DN114">
        <v>1165</v>
      </c>
      <c r="DO114">
        <v>369</v>
      </c>
      <c r="DP114">
        <v>212</v>
      </c>
      <c r="DQ114">
        <v>240</v>
      </c>
      <c r="DR114">
        <v>260</v>
      </c>
      <c r="DS114">
        <v>60</v>
      </c>
      <c r="DT114">
        <v>24</v>
      </c>
      <c r="DU114" t="s">
        <v>34</v>
      </c>
      <c r="DV114">
        <v>163</v>
      </c>
      <c r="DW114">
        <v>82</v>
      </c>
      <c r="DX114">
        <v>44</v>
      </c>
      <c r="DY114">
        <v>33</v>
      </c>
      <c r="DZ114">
        <v>4</v>
      </c>
      <c r="EA114" t="s">
        <v>34</v>
      </c>
      <c r="EB114" t="s">
        <v>34</v>
      </c>
      <c r="EC114" t="s">
        <v>34</v>
      </c>
    </row>
    <row r="115" spans="1:133">
      <c r="A115">
        <v>115</v>
      </c>
      <c r="B115">
        <v>2</v>
      </c>
      <c r="C115">
        <v>13211</v>
      </c>
      <c r="D115">
        <v>2</v>
      </c>
      <c r="E115" t="s">
        <v>160</v>
      </c>
      <c r="F115">
        <v>183966</v>
      </c>
      <c r="G115">
        <v>31095</v>
      </c>
      <c r="H115">
        <v>43412</v>
      </c>
      <c r="I115">
        <v>44505</v>
      </c>
      <c r="J115">
        <v>46280</v>
      </c>
      <c r="K115">
        <v>14390</v>
      </c>
      <c r="L115">
        <v>3270</v>
      </c>
      <c r="M115">
        <v>1014</v>
      </c>
      <c r="N115">
        <v>57688</v>
      </c>
      <c r="O115">
        <v>8486</v>
      </c>
      <c r="P115">
        <v>24158</v>
      </c>
      <c r="Q115">
        <v>14271</v>
      </c>
      <c r="R115">
        <v>6112</v>
      </c>
      <c r="S115">
        <v>2650</v>
      </c>
      <c r="T115">
        <v>1446</v>
      </c>
      <c r="U115">
        <v>565</v>
      </c>
      <c r="V115">
        <v>182529</v>
      </c>
      <c r="W115">
        <v>30151</v>
      </c>
      <c r="X115">
        <v>43278</v>
      </c>
      <c r="Y115">
        <v>44370</v>
      </c>
      <c r="Z115">
        <v>46144</v>
      </c>
      <c r="AA115">
        <v>14320</v>
      </c>
      <c r="AB115">
        <v>3252</v>
      </c>
      <c r="AC115">
        <v>1014</v>
      </c>
      <c r="AD115">
        <v>57542</v>
      </c>
      <c r="AE115">
        <v>8443</v>
      </c>
      <c r="AF115">
        <v>24098</v>
      </c>
      <c r="AG115">
        <v>14256</v>
      </c>
      <c r="AH115">
        <v>6100</v>
      </c>
      <c r="AI115">
        <v>2640</v>
      </c>
      <c r="AJ115">
        <v>1440</v>
      </c>
      <c r="AK115">
        <v>565</v>
      </c>
      <c r="AL115">
        <v>181235</v>
      </c>
      <c r="AM115">
        <v>29751</v>
      </c>
      <c r="AN115">
        <v>43014</v>
      </c>
      <c r="AO115">
        <v>44112</v>
      </c>
      <c r="AP115">
        <v>45864</v>
      </c>
      <c r="AQ115">
        <v>14240</v>
      </c>
      <c r="AR115">
        <v>3240</v>
      </c>
      <c r="AS115">
        <v>1014</v>
      </c>
      <c r="AT115">
        <v>57319</v>
      </c>
      <c r="AU115">
        <v>8354</v>
      </c>
      <c r="AV115">
        <v>24006</v>
      </c>
      <c r="AW115">
        <v>14232</v>
      </c>
      <c r="AX115">
        <v>6088</v>
      </c>
      <c r="AY115">
        <v>2640</v>
      </c>
      <c r="AZ115">
        <v>1434</v>
      </c>
      <c r="BA115">
        <v>565</v>
      </c>
      <c r="BB115">
        <v>115982</v>
      </c>
      <c r="BC115">
        <v>7639</v>
      </c>
      <c r="BD115">
        <v>28094</v>
      </c>
      <c r="BE115">
        <v>30951</v>
      </c>
      <c r="BF115">
        <v>35080</v>
      </c>
      <c r="BG115">
        <v>10985</v>
      </c>
      <c r="BH115">
        <v>2448</v>
      </c>
      <c r="BI115">
        <v>785</v>
      </c>
      <c r="BJ115">
        <v>44738</v>
      </c>
      <c r="BK115">
        <v>4693</v>
      </c>
      <c r="BL115">
        <v>18750</v>
      </c>
      <c r="BM115">
        <v>11808</v>
      </c>
      <c r="BN115">
        <v>5180</v>
      </c>
      <c r="BO115">
        <v>2415</v>
      </c>
      <c r="BP115">
        <v>1350</v>
      </c>
      <c r="BQ115">
        <v>542</v>
      </c>
      <c r="BR115">
        <v>15858</v>
      </c>
      <c r="BS115">
        <v>3028</v>
      </c>
      <c r="BT115">
        <v>4780</v>
      </c>
      <c r="BU115">
        <v>3627</v>
      </c>
      <c r="BV115">
        <v>2652</v>
      </c>
      <c r="BW115">
        <v>1155</v>
      </c>
      <c r="BX115">
        <v>480</v>
      </c>
      <c r="BY115">
        <v>136</v>
      </c>
      <c r="BZ115">
        <v>7156</v>
      </c>
      <c r="CA115">
        <v>2003</v>
      </c>
      <c r="CB115">
        <v>3292</v>
      </c>
      <c r="CC115">
        <v>1320</v>
      </c>
      <c r="CD115">
        <v>400</v>
      </c>
      <c r="CE115">
        <v>100</v>
      </c>
      <c r="CF115">
        <v>18</v>
      </c>
      <c r="CG115">
        <v>23</v>
      </c>
      <c r="CH115">
        <v>43612</v>
      </c>
      <c r="CI115">
        <v>18215</v>
      </c>
      <c r="CJ115">
        <v>9292</v>
      </c>
      <c r="CK115">
        <v>8034</v>
      </c>
      <c r="CL115">
        <v>6132</v>
      </c>
      <c r="CM115">
        <v>1620</v>
      </c>
      <c r="CN115">
        <v>240</v>
      </c>
      <c r="CO115">
        <v>79</v>
      </c>
      <c r="CP115">
        <v>5302</v>
      </c>
      <c r="CQ115">
        <v>1645</v>
      </c>
      <c r="CR115">
        <v>1932</v>
      </c>
      <c r="CS115">
        <v>1074</v>
      </c>
      <c r="CT115">
        <v>484</v>
      </c>
      <c r="CU115">
        <v>125</v>
      </c>
      <c r="CV115">
        <v>42</v>
      </c>
      <c r="CW115" t="s">
        <v>34</v>
      </c>
      <c r="CX115">
        <v>5783</v>
      </c>
      <c r="CY115">
        <v>869</v>
      </c>
      <c r="CZ115">
        <v>848</v>
      </c>
      <c r="DA115">
        <v>1500</v>
      </c>
      <c r="DB115">
        <v>2000</v>
      </c>
      <c r="DC115">
        <v>480</v>
      </c>
      <c r="DD115">
        <v>72</v>
      </c>
      <c r="DE115">
        <v>14</v>
      </c>
      <c r="DF115">
        <v>123</v>
      </c>
      <c r="DG115">
        <v>13</v>
      </c>
      <c r="DH115">
        <v>32</v>
      </c>
      <c r="DI115">
        <v>30</v>
      </c>
      <c r="DJ115">
        <v>24</v>
      </c>
      <c r="DK115" t="s">
        <v>34</v>
      </c>
      <c r="DL115">
        <v>24</v>
      </c>
      <c r="DM115" t="s">
        <v>34</v>
      </c>
      <c r="DN115">
        <v>1294</v>
      </c>
      <c r="DO115">
        <v>400</v>
      </c>
      <c r="DP115">
        <v>264</v>
      </c>
      <c r="DQ115">
        <v>258</v>
      </c>
      <c r="DR115">
        <v>280</v>
      </c>
      <c r="DS115">
        <v>80</v>
      </c>
      <c r="DT115">
        <v>12</v>
      </c>
      <c r="DU115" t="s">
        <v>34</v>
      </c>
      <c r="DV115">
        <v>223</v>
      </c>
      <c r="DW115">
        <v>89</v>
      </c>
      <c r="DX115">
        <v>92</v>
      </c>
      <c r="DY115">
        <v>24</v>
      </c>
      <c r="DZ115">
        <v>12</v>
      </c>
      <c r="EA115" t="s">
        <v>34</v>
      </c>
      <c r="EB115">
        <v>6</v>
      </c>
      <c r="EC115" t="s">
        <v>34</v>
      </c>
    </row>
    <row r="116" spans="1:133">
      <c r="A116">
        <v>116</v>
      </c>
      <c r="B116">
        <v>2</v>
      </c>
      <c r="C116">
        <v>13212</v>
      </c>
      <c r="D116">
        <v>2</v>
      </c>
      <c r="E116" t="s">
        <v>161</v>
      </c>
      <c r="F116">
        <v>182706</v>
      </c>
      <c r="G116">
        <v>34270</v>
      </c>
      <c r="H116">
        <v>44076</v>
      </c>
      <c r="I116">
        <v>41964</v>
      </c>
      <c r="J116">
        <v>44144</v>
      </c>
      <c r="K116">
        <v>14225</v>
      </c>
      <c r="L116">
        <v>3090</v>
      </c>
      <c r="M116">
        <v>937</v>
      </c>
      <c r="N116">
        <v>59882</v>
      </c>
      <c r="O116">
        <v>8823</v>
      </c>
      <c r="P116">
        <v>25308</v>
      </c>
      <c r="Q116">
        <v>14235</v>
      </c>
      <c r="R116">
        <v>6396</v>
      </c>
      <c r="S116">
        <v>3080</v>
      </c>
      <c r="T116">
        <v>1482</v>
      </c>
      <c r="U116">
        <v>558</v>
      </c>
      <c r="V116">
        <v>180858</v>
      </c>
      <c r="W116">
        <v>32825</v>
      </c>
      <c r="X116">
        <v>43958</v>
      </c>
      <c r="Y116">
        <v>41850</v>
      </c>
      <c r="Z116">
        <v>44024</v>
      </c>
      <c r="AA116">
        <v>14180</v>
      </c>
      <c r="AB116">
        <v>3084</v>
      </c>
      <c r="AC116">
        <v>937</v>
      </c>
      <c r="AD116">
        <v>59753</v>
      </c>
      <c r="AE116">
        <v>8795</v>
      </c>
      <c r="AF116">
        <v>25244</v>
      </c>
      <c r="AG116">
        <v>14232</v>
      </c>
      <c r="AH116">
        <v>6372</v>
      </c>
      <c r="AI116">
        <v>3070</v>
      </c>
      <c r="AJ116">
        <v>1482</v>
      </c>
      <c r="AK116">
        <v>558</v>
      </c>
      <c r="AL116">
        <v>176777</v>
      </c>
      <c r="AM116">
        <v>31833</v>
      </c>
      <c r="AN116">
        <v>43174</v>
      </c>
      <c r="AO116">
        <v>41025</v>
      </c>
      <c r="AP116">
        <v>42932</v>
      </c>
      <c r="AQ116">
        <v>13835</v>
      </c>
      <c r="AR116">
        <v>3048</v>
      </c>
      <c r="AS116">
        <v>930</v>
      </c>
      <c r="AT116">
        <v>58826</v>
      </c>
      <c r="AU116">
        <v>8393</v>
      </c>
      <c r="AV116">
        <v>24872</v>
      </c>
      <c r="AW116">
        <v>14139</v>
      </c>
      <c r="AX116">
        <v>6328</v>
      </c>
      <c r="AY116">
        <v>3060</v>
      </c>
      <c r="AZ116">
        <v>1476</v>
      </c>
      <c r="BA116">
        <v>558</v>
      </c>
      <c r="BB116">
        <v>115358</v>
      </c>
      <c r="BC116">
        <v>7384</v>
      </c>
      <c r="BD116">
        <v>28824</v>
      </c>
      <c r="BE116">
        <v>29985</v>
      </c>
      <c r="BF116">
        <v>34520</v>
      </c>
      <c r="BG116">
        <v>11345</v>
      </c>
      <c r="BH116">
        <v>2514</v>
      </c>
      <c r="BI116">
        <v>786</v>
      </c>
      <c r="BJ116">
        <v>46657</v>
      </c>
      <c r="BK116">
        <v>4261</v>
      </c>
      <c r="BL116">
        <v>19864</v>
      </c>
      <c r="BM116">
        <v>12081</v>
      </c>
      <c r="BN116">
        <v>5696</v>
      </c>
      <c r="BO116">
        <v>2815</v>
      </c>
      <c r="BP116">
        <v>1404</v>
      </c>
      <c r="BQ116">
        <v>536</v>
      </c>
      <c r="BR116">
        <v>14708</v>
      </c>
      <c r="BS116">
        <v>3597</v>
      </c>
      <c r="BT116">
        <v>5078</v>
      </c>
      <c r="BU116">
        <v>3114</v>
      </c>
      <c r="BV116">
        <v>1936</v>
      </c>
      <c r="BW116">
        <v>770</v>
      </c>
      <c r="BX116">
        <v>168</v>
      </c>
      <c r="BY116">
        <v>45</v>
      </c>
      <c r="BZ116">
        <v>7429</v>
      </c>
      <c r="CA116">
        <v>2238</v>
      </c>
      <c r="CB116">
        <v>3470</v>
      </c>
      <c r="CC116">
        <v>1224</v>
      </c>
      <c r="CD116">
        <v>348</v>
      </c>
      <c r="CE116">
        <v>110</v>
      </c>
      <c r="CF116">
        <v>24</v>
      </c>
      <c r="CG116">
        <v>15</v>
      </c>
      <c r="CH116">
        <v>43639</v>
      </c>
      <c r="CI116">
        <v>20322</v>
      </c>
      <c r="CJ116">
        <v>8820</v>
      </c>
      <c r="CK116">
        <v>7221</v>
      </c>
      <c r="CL116">
        <v>5436</v>
      </c>
      <c r="CM116">
        <v>1455</v>
      </c>
      <c r="CN116">
        <v>300</v>
      </c>
      <c r="CO116">
        <v>85</v>
      </c>
      <c r="CP116">
        <v>4679</v>
      </c>
      <c r="CQ116">
        <v>1888</v>
      </c>
      <c r="CR116">
        <v>1514</v>
      </c>
      <c r="CS116">
        <v>816</v>
      </c>
      <c r="CT116">
        <v>276</v>
      </c>
      <c r="CU116">
        <v>130</v>
      </c>
      <c r="CV116">
        <v>48</v>
      </c>
      <c r="CW116">
        <v>7</v>
      </c>
      <c r="CX116">
        <v>3072</v>
      </c>
      <c r="CY116">
        <v>530</v>
      </c>
      <c r="CZ116">
        <v>452</v>
      </c>
      <c r="DA116">
        <v>705</v>
      </c>
      <c r="DB116">
        <v>1040</v>
      </c>
      <c r="DC116">
        <v>265</v>
      </c>
      <c r="DD116">
        <v>66</v>
      </c>
      <c r="DE116">
        <v>14</v>
      </c>
      <c r="DF116">
        <v>61</v>
      </c>
      <c r="DG116">
        <v>6</v>
      </c>
      <c r="DH116">
        <v>24</v>
      </c>
      <c r="DI116">
        <v>18</v>
      </c>
      <c r="DJ116">
        <v>8</v>
      </c>
      <c r="DK116">
        <v>5</v>
      </c>
      <c r="DL116" t="s">
        <v>34</v>
      </c>
      <c r="DM116" t="s">
        <v>34</v>
      </c>
      <c r="DN116">
        <v>4081</v>
      </c>
      <c r="DO116">
        <v>992</v>
      </c>
      <c r="DP116">
        <v>784</v>
      </c>
      <c r="DQ116">
        <v>825</v>
      </c>
      <c r="DR116">
        <v>1092</v>
      </c>
      <c r="DS116">
        <v>345</v>
      </c>
      <c r="DT116">
        <v>36</v>
      </c>
      <c r="DU116">
        <v>7</v>
      </c>
      <c r="DV116">
        <v>927</v>
      </c>
      <c r="DW116">
        <v>402</v>
      </c>
      <c r="DX116">
        <v>372</v>
      </c>
      <c r="DY116">
        <v>93</v>
      </c>
      <c r="DZ116">
        <v>44</v>
      </c>
      <c r="EA116">
        <v>10</v>
      </c>
      <c r="EB116">
        <v>6</v>
      </c>
      <c r="EC116" t="s">
        <v>34</v>
      </c>
    </row>
    <row r="117" spans="1:133">
      <c r="A117">
        <v>117</v>
      </c>
      <c r="B117">
        <v>2</v>
      </c>
      <c r="C117">
        <v>13213</v>
      </c>
      <c r="D117">
        <v>2</v>
      </c>
      <c r="E117" t="s">
        <v>162</v>
      </c>
      <c r="F117">
        <v>146275</v>
      </c>
      <c r="G117">
        <v>22478</v>
      </c>
      <c r="H117">
        <v>36678</v>
      </c>
      <c r="I117">
        <v>35064</v>
      </c>
      <c r="J117">
        <v>35520</v>
      </c>
      <c r="K117">
        <v>12420</v>
      </c>
      <c r="L117">
        <v>2958</v>
      </c>
      <c r="M117">
        <v>1157</v>
      </c>
      <c r="N117">
        <v>51698</v>
      </c>
      <c r="O117">
        <v>7760</v>
      </c>
      <c r="P117">
        <v>21530</v>
      </c>
      <c r="Q117">
        <v>12387</v>
      </c>
      <c r="R117">
        <v>5336</v>
      </c>
      <c r="S117">
        <v>2660</v>
      </c>
      <c r="T117">
        <v>1392</v>
      </c>
      <c r="U117">
        <v>633</v>
      </c>
      <c r="V117">
        <v>145167</v>
      </c>
      <c r="W117">
        <v>21780</v>
      </c>
      <c r="X117">
        <v>36530</v>
      </c>
      <c r="Y117">
        <v>34929</v>
      </c>
      <c r="Z117">
        <v>35424</v>
      </c>
      <c r="AA117">
        <v>12395</v>
      </c>
      <c r="AB117">
        <v>2952</v>
      </c>
      <c r="AC117">
        <v>1157</v>
      </c>
      <c r="AD117">
        <v>51394</v>
      </c>
      <c r="AE117">
        <v>7566</v>
      </c>
      <c r="AF117">
        <v>21438</v>
      </c>
      <c r="AG117">
        <v>12369</v>
      </c>
      <c r="AH117">
        <v>5336</v>
      </c>
      <c r="AI117">
        <v>2660</v>
      </c>
      <c r="AJ117">
        <v>1392</v>
      </c>
      <c r="AK117">
        <v>633</v>
      </c>
      <c r="AL117">
        <v>144191</v>
      </c>
      <c r="AM117">
        <v>21493</v>
      </c>
      <c r="AN117">
        <v>36324</v>
      </c>
      <c r="AO117">
        <v>34725</v>
      </c>
      <c r="AP117">
        <v>35244</v>
      </c>
      <c r="AQ117">
        <v>12315</v>
      </c>
      <c r="AR117">
        <v>2940</v>
      </c>
      <c r="AS117">
        <v>1150</v>
      </c>
      <c r="AT117">
        <v>51170</v>
      </c>
      <c r="AU117">
        <v>7488</v>
      </c>
      <c r="AV117">
        <v>21360</v>
      </c>
      <c r="AW117">
        <v>12330</v>
      </c>
      <c r="AX117">
        <v>5328</v>
      </c>
      <c r="AY117">
        <v>2645</v>
      </c>
      <c r="AZ117">
        <v>1386</v>
      </c>
      <c r="BA117">
        <v>633</v>
      </c>
      <c r="BB117">
        <v>99624</v>
      </c>
      <c r="BC117">
        <v>7437</v>
      </c>
      <c r="BD117">
        <v>24662</v>
      </c>
      <c r="BE117">
        <v>25413</v>
      </c>
      <c r="BF117">
        <v>28580</v>
      </c>
      <c r="BG117">
        <v>10155</v>
      </c>
      <c r="BH117">
        <v>2460</v>
      </c>
      <c r="BI117">
        <v>917</v>
      </c>
      <c r="BJ117">
        <v>40152</v>
      </c>
      <c r="BK117">
        <v>4149</v>
      </c>
      <c r="BL117">
        <v>16566</v>
      </c>
      <c r="BM117">
        <v>10335</v>
      </c>
      <c r="BN117">
        <v>4776</v>
      </c>
      <c r="BO117">
        <v>2455</v>
      </c>
      <c r="BP117">
        <v>1302</v>
      </c>
      <c r="BQ117">
        <v>569</v>
      </c>
      <c r="BR117">
        <v>15428</v>
      </c>
      <c r="BS117">
        <v>2985</v>
      </c>
      <c r="BT117">
        <v>4954</v>
      </c>
      <c r="BU117">
        <v>3597</v>
      </c>
      <c r="BV117">
        <v>2372</v>
      </c>
      <c r="BW117">
        <v>1085</v>
      </c>
      <c r="BX117">
        <v>288</v>
      </c>
      <c r="BY117">
        <v>147</v>
      </c>
      <c r="BZ117">
        <v>7092</v>
      </c>
      <c r="CA117">
        <v>1974</v>
      </c>
      <c r="CB117">
        <v>3378</v>
      </c>
      <c r="CC117">
        <v>1263</v>
      </c>
      <c r="CD117">
        <v>292</v>
      </c>
      <c r="CE117">
        <v>115</v>
      </c>
      <c r="CF117">
        <v>42</v>
      </c>
      <c r="CG117">
        <v>28</v>
      </c>
      <c r="CH117">
        <v>26234</v>
      </c>
      <c r="CI117">
        <v>10540</v>
      </c>
      <c r="CJ117">
        <v>6246</v>
      </c>
      <c r="CK117">
        <v>5016</v>
      </c>
      <c r="CL117">
        <v>3400</v>
      </c>
      <c r="CM117">
        <v>785</v>
      </c>
      <c r="CN117">
        <v>168</v>
      </c>
      <c r="CO117">
        <v>79</v>
      </c>
      <c r="CP117">
        <v>3854</v>
      </c>
      <c r="CQ117">
        <v>1356</v>
      </c>
      <c r="CR117">
        <v>1384</v>
      </c>
      <c r="CS117">
        <v>714</v>
      </c>
      <c r="CT117">
        <v>252</v>
      </c>
      <c r="CU117">
        <v>70</v>
      </c>
      <c r="CV117">
        <v>42</v>
      </c>
      <c r="CW117">
        <v>36</v>
      </c>
      <c r="CX117">
        <v>2905</v>
      </c>
      <c r="CY117">
        <v>531</v>
      </c>
      <c r="CZ117">
        <v>462</v>
      </c>
      <c r="DA117">
        <v>699</v>
      </c>
      <c r="DB117">
        <v>892</v>
      </c>
      <c r="DC117">
        <v>290</v>
      </c>
      <c r="DD117">
        <v>24</v>
      </c>
      <c r="DE117">
        <v>7</v>
      </c>
      <c r="DF117">
        <v>72</v>
      </c>
      <c r="DG117">
        <v>9</v>
      </c>
      <c r="DH117">
        <v>32</v>
      </c>
      <c r="DI117">
        <v>18</v>
      </c>
      <c r="DJ117">
        <v>8</v>
      </c>
      <c r="DK117">
        <v>5</v>
      </c>
      <c r="DL117" t="s">
        <v>34</v>
      </c>
      <c r="DM117" t="s">
        <v>34</v>
      </c>
      <c r="DN117">
        <v>976</v>
      </c>
      <c r="DO117">
        <v>287</v>
      </c>
      <c r="DP117">
        <v>206</v>
      </c>
      <c r="DQ117">
        <v>204</v>
      </c>
      <c r="DR117">
        <v>180</v>
      </c>
      <c r="DS117">
        <v>80</v>
      </c>
      <c r="DT117">
        <v>12</v>
      </c>
      <c r="DU117">
        <v>7</v>
      </c>
      <c r="DV117">
        <v>224</v>
      </c>
      <c r="DW117">
        <v>78</v>
      </c>
      <c r="DX117">
        <v>78</v>
      </c>
      <c r="DY117">
        <v>39</v>
      </c>
      <c r="DZ117">
        <v>8</v>
      </c>
      <c r="EA117">
        <v>15</v>
      </c>
      <c r="EB117">
        <v>6</v>
      </c>
      <c r="EC117" t="s">
        <v>34</v>
      </c>
    </row>
    <row r="118" spans="1:133">
      <c r="A118">
        <v>118</v>
      </c>
      <c r="B118">
        <v>2</v>
      </c>
      <c r="C118">
        <v>13214</v>
      </c>
      <c r="D118">
        <v>2</v>
      </c>
      <c r="E118" t="s">
        <v>163</v>
      </c>
      <c r="F118">
        <v>121250</v>
      </c>
      <c r="G118">
        <v>26469</v>
      </c>
      <c r="H118">
        <v>28620</v>
      </c>
      <c r="I118">
        <v>28095</v>
      </c>
      <c r="J118">
        <v>28160</v>
      </c>
      <c r="K118">
        <v>8010</v>
      </c>
      <c r="L118">
        <v>1434</v>
      </c>
      <c r="M118">
        <v>462</v>
      </c>
      <c r="N118">
        <v>35363</v>
      </c>
      <c r="O118">
        <v>5219</v>
      </c>
      <c r="P118">
        <v>14898</v>
      </c>
      <c r="Q118">
        <v>8802</v>
      </c>
      <c r="R118">
        <v>3860</v>
      </c>
      <c r="S118">
        <v>1610</v>
      </c>
      <c r="T118">
        <v>648</v>
      </c>
      <c r="U118">
        <v>326</v>
      </c>
      <c r="V118">
        <v>120086</v>
      </c>
      <c r="W118">
        <v>25699</v>
      </c>
      <c r="X118">
        <v>28514</v>
      </c>
      <c r="Y118">
        <v>27978</v>
      </c>
      <c r="Z118">
        <v>28016</v>
      </c>
      <c r="AA118">
        <v>7995</v>
      </c>
      <c r="AB118">
        <v>1422</v>
      </c>
      <c r="AC118">
        <v>462</v>
      </c>
      <c r="AD118">
        <v>35265</v>
      </c>
      <c r="AE118">
        <v>5190</v>
      </c>
      <c r="AF118">
        <v>14848</v>
      </c>
      <c r="AG118">
        <v>8796</v>
      </c>
      <c r="AH118">
        <v>3852</v>
      </c>
      <c r="AI118">
        <v>1605</v>
      </c>
      <c r="AJ118">
        <v>648</v>
      </c>
      <c r="AK118">
        <v>326</v>
      </c>
      <c r="AL118">
        <v>119204</v>
      </c>
      <c r="AM118">
        <v>25381</v>
      </c>
      <c r="AN118">
        <v>28330</v>
      </c>
      <c r="AO118">
        <v>27792</v>
      </c>
      <c r="AP118">
        <v>27868</v>
      </c>
      <c r="AQ118">
        <v>7955</v>
      </c>
      <c r="AR118">
        <v>1416</v>
      </c>
      <c r="AS118">
        <v>462</v>
      </c>
      <c r="AT118">
        <v>35087</v>
      </c>
      <c r="AU118">
        <v>5108</v>
      </c>
      <c r="AV118">
        <v>14794</v>
      </c>
      <c r="AW118">
        <v>8769</v>
      </c>
      <c r="AX118">
        <v>3848</v>
      </c>
      <c r="AY118">
        <v>1600</v>
      </c>
      <c r="AZ118">
        <v>642</v>
      </c>
      <c r="BA118">
        <v>326</v>
      </c>
      <c r="BB118">
        <v>76078</v>
      </c>
      <c r="BC118">
        <v>6299</v>
      </c>
      <c r="BD118">
        <v>19554</v>
      </c>
      <c r="BE118">
        <v>20421</v>
      </c>
      <c r="BF118">
        <v>21848</v>
      </c>
      <c r="BG118">
        <v>6425</v>
      </c>
      <c r="BH118">
        <v>1140</v>
      </c>
      <c r="BI118">
        <v>391</v>
      </c>
      <c r="BJ118">
        <v>30092</v>
      </c>
      <c r="BK118">
        <v>3513</v>
      </c>
      <c r="BL118">
        <v>12856</v>
      </c>
      <c r="BM118">
        <v>7854</v>
      </c>
      <c r="BN118">
        <v>3464</v>
      </c>
      <c r="BO118">
        <v>1500</v>
      </c>
      <c r="BP118">
        <v>600</v>
      </c>
      <c r="BQ118">
        <v>305</v>
      </c>
      <c r="BR118">
        <v>6210</v>
      </c>
      <c r="BS118">
        <v>915</v>
      </c>
      <c r="BT118">
        <v>1824</v>
      </c>
      <c r="BU118">
        <v>1584</v>
      </c>
      <c r="BV118">
        <v>1324</v>
      </c>
      <c r="BW118">
        <v>450</v>
      </c>
      <c r="BX118">
        <v>84</v>
      </c>
      <c r="BY118">
        <v>29</v>
      </c>
      <c r="BZ118">
        <v>1962</v>
      </c>
      <c r="CA118">
        <v>498</v>
      </c>
      <c r="CB118">
        <v>940</v>
      </c>
      <c r="CC118">
        <v>342</v>
      </c>
      <c r="CD118">
        <v>144</v>
      </c>
      <c r="CE118">
        <v>20</v>
      </c>
      <c r="CF118">
        <v>18</v>
      </c>
      <c r="CG118" t="s">
        <v>34</v>
      </c>
      <c r="CH118">
        <v>32928</v>
      </c>
      <c r="CI118">
        <v>17464</v>
      </c>
      <c r="CJ118">
        <v>6462</v>
      </c>
      <c r="CK118">
        <v>4821</v>
      </c>
      <c r="CL118">
        <v>3300</v>
      </c>
      <c r="CM118">
        <v>750</v>
      </c>
      <c r="CN118">
        <v>96</v>
      </c>
      <c r="CO118">
        <v>35</v>
      </c>
      <c r="CP118">
        <v>2911</v>
      </c>
      <c r="CQ118">
        <v>1084</v>
      </c>
      <c r="CR118">
        <v>970</v>
      </c>
      <c r="CS118">
        <v>552</v>
      </c>
      <c r="CT118">
        <v>220</v>
      </c>
      <c r="CU118">
        <v>65</v>
      </c>
      <c r="CV118">
        <v>6</v>
      </c>
      <c r="CW118">
        <v>14</v>
      </c>
      <c r="CX118">
        <v>3988</v>
      </c>
      <c r="CY118">
        <v>703</v>
      </c>
      <c r="CZ118">
        <v>490</v>
      </c>
      <c r="DA118">
        <v>966</v>
      </c>
      <c r="DB118">
        <v>1396</v>
      </c>
      <c r="DC118">
        <v>330</v>
      </c>
      <c r="DD118">
        <v>96</v>
      </c>
      <c r="DE118">
        <v>7</v>
      </c>
      <c r="DF118">
        <v>122</v>
      </c>
      <c r="DG118">
        <v>13</v>
      </c>
      <c r="DH118">
        <v>28</v>
      </c>
      <c r="DI118">
        <v>21</v>
      </c>
      <c r="DJ118">
        <v>20</v>
      </c>
      <c r="DK118">
        <v>15</v>
      </c>
      <c r="DL118">
        <v>18</v>
      </c>
      <c r="DM118">
        <v>7</v>
      </c>
      <c r="DN118">
        <v>882</v>
      </c>
      <c r="DO118">
        <v>318</v>
      </c>
      <c r="DP118">
        <v>184</v>
      </c>
      <c r="DQ118">
        <v>186</v>
      </c>
      <c r="DR118">
        <v>148</v>
      </c>
      <c r="DS118">
        <v>40</v>
      </c>
      <c r="DT118">
        <v>6</v>
      </c>
      <c r="DU118" t="s">
        <v>34</v>
      </c>
      <c r="DV118">
        <v>178</v>
      </c>
      <c r="DW118">
        <v>82</v>
      </c>
      <c r="DX118">
        <v>54</v>
      </c>
      <c r="DY118">
        <v>27</v>
      </c>
      <c r="DZ118">
        <v>4</v>
      </c>
      <c r="EA118">
        <v>5</v>
      </c>
      <c r="EB118">
        <v>6</v>
      </c>
      <c r="EC118" t="s">
        <v>34</v>
      </c>
    </row>
    <row r="119" spans="1:133">
      <c r="A119">
        <v>119</v>
      </c>
      <c r="B119">
        <v>2</v>
      </c>
      <c r="C119">
        <v>13215</v>
      </c>
      <c r="D119">
        <v>2</v>
      </c>
      <c r="E119" t="s">
        <v>164</v>
      </c>
      <c r="F119">
        <v>72309</v>
      </c>
      <c r="G119">
        <v>13906</v>
      </c>
      <c r="H119">
        <v>17678</v>
      </c>
      <c r="I119">
        <v>17688</v>
      </c>
      <c r="J119">
        <v>16744</v>
      </c>
      <c r="K119">
        <v>4760</v>
      </c>
      <c r="L119">
        <v>1056</v>
      </c>
      <c r="M119">
        <v>477</v>
      </c>
      <c r="N119">
        <v>22494</v>
      </c>
      <c r="O119">
        <v>3696</v>
      </c>
      <c r="P119">
        <v>9266</v>
      </c>
      <c r="Q119">
        <v>5427</v>
      </c>
      <c r="R119">
        <v>2360</v>
      </c>
      <c r="S119">
        <v>940</v>
      </c>
      <c r="T119">
        <v>498</v>
      </c>
      <c r="U119">
        <v>307</v>
      </c>
      <c r="V119">
        <v>71633</v>
      </c>
      <c r="W119">
        <v>13453</v>
      </c>
      <c r="X119">
        <v>17592</v>
      </c>
      <c r="Y119">
        <v>17616</v>
      </c>
      <c r="Z119">
        <v>16684</v>
      </c>
      <c r="AA119">
        <v>4755</v>
      </c>
      <c r="AB119">
        <v>1056</v>
      </c>
      <c r="AC119">
        <v>477</v>
      </c>
      <c r="AD119">
        <v>22427</v>
      </c>
      <c r="AE119">
        <v>3684</v>
      </c>
      <c r="AF119">
        <v>9220</v>
      </c>
      <c r="AG119">
        <v>5418</v>
      </c>
      <c r="AH119">
        <v>2360</v>
      </c>
      <c r="AI119">
        <v>940</v>
      </c>
      <c r="AJ119">
        <v>498</v>
      </c>
      <c r="AK119">
        <v>307</v>
      </c>
      <c r="AL119">
        <v>70726</v>
      </c>
      <c r="AM119">
        <v>13149</v>
      </c>
      <c r="AN119">
        <v>17436</v>
      </c>
      <c r="AO119">
        <v>17418</v>
      </c>
      <c r="AP119">
        <v>16520</v>
      </c>
      <c r="AQ119">
        <v>4690</v>
      </c>
      <c r="AR119">
        <v>1044</v>
      </c>
      <c r="AS119">
        <v>469</v>
      </c>
      <c r="AT119">
        <v>22243</v>
      </c>
      <c r="AU119">
        <v>3584</v>
      </c>
      <c r="AV119">
        <v>9166</v>
      </c>
      <c r="AW119">
        <v>5400</v>
      </c>
      <c r="AX119">
        <v>2348</v>
      </c>
      <c r="AY119">
        <v>940</v>
      </c>
      <c r="AZ119">
        <v>498</v>
      </c>
      <c r="BA119">
        <v>307</v>
      </c>
      <c r="BB119">
        <v>42263</v>
      </c>
      <c r="BC119">
        <v>3231</v>
      </c>
      <c r="BD119">
        <v>10424</v>
      </c>
      <c r="BE119">
        <v>11427</v>
      </c>
      <c r="BF119">
        <v>12372</v>
      </c>
      <c r="BG119">
        <v>3585</v>
      </c>
      <c r="BH119">
        <v>828</v>
      </c>
      <c r="BI119">
        <v>396</v>
      </c>
      <c r="BJ119">
        <v>16054</v>
      </c>
      <c r="BK119">
        <v>1816</v>
      </c>
      <c r="BL119">
        <v>6508</v>
      </c>
      <c r="BM119">
        <v>4137</v>
      </c>
      <c r="BN119">
        <v>2008</v>
      </c>
      <c r="BO119">
        <v>830</v>
      </c>
      <c r="BP119">
        <v>462</v>
      </c>
      <c r="BQ119">
        <v>293</v>
      </c>
      <c r="BR119">
        <v>8379</v>
      </c>
      <c r="BS119">
        <v>1625</v>
      </c>
      <c r="BT119">
        <v>2898</v>
      </c>
      <c r="BU119">
        <v>2121</v>
      </c>
      <c r="BV119">
        <v>1228</v>
      </c>
      <c r="BW119">
        <v>355</v>
      </c>
      <c r="BX119">
        <v>114</v>
      </c>
      <c r="BY119">
        <v>38</v>
      </c>
      <c r="BZ119">
        <v>4171</v>
      </c>
      <c r="CA119">
        <v>1056</v>
      </c>
      <c r="CB119">
        <v>1988</v>
      </c>
      <c r="CC119">
        <v>834</v>
      </c>
      <c r="CD119">
        <v>208</v>
      </c>
      <c r="CE119">
        <v>60</v>
      </c>
      <c r="CF119">
        <v>18</v>
      </c>
      <c r="CG119">
        <v>7</v>
      </c>
      <c r="CH119">
        <v>18177</v>
      </c>
      <c r="CI119">
        <v>7959</v>
      </c>
      <c r="CJ119">
        <v>3796</v>
      </c>
      <c r="CK119">
        <v>3459</v>
      </c>
      <c r="CL119">
        <v>2288</v>
      </c>
      <c r="CM119">
        <v>550</v>
      </c>
      <c r="CN119">
        <v>90</v>
      </c>
      <c r="CO119">
        <v>35</v>
      </c>
      <c r="CP119">
        <v>1931</v>
      </c>
      <c r="CQ119">
        <v>708</v>
      </c>
      <c r="CR119">
        <v>644</v>
      </c>
      <c r="CS119">
        <v>414</v>
      </c>
      <c r="CT119">
        <v>116</v>
      </c>
      <c r="CU119">
        <v>30</v>
      </c>
      <c r="CV119">
        <v>12</v>
      </c>
      <c r="CW119">
        <v>7</v>
      </c>
      <c r="CX119">
        <v>1907</v>
      </c>
      <c r="CY119">
        <v>334</v>
      </c>
      <c r="CZ119">
        <v>318</v>
      </c>
      <c r="DA119">
        <v>411</v>
      </c>
      <c r="DB119">
        <v>632</v>
      </c>
      <c r="DC119">
        <v>200</v>
      </c>
      <c r="DD119">
        <v>12</v>
      </c>
      <c r="DE119" t="s">
        <v>34</v>
      </c>
      <c r="DF119">
        <v>87</v>
      </c>
      <c r="DG119">
        <v>4</v>
      </c>
      <c r="DH119">
        <v>26</v>
      </c>
      <c r="DI119">
        <v>15</v>
      </c>
      <c r="DJ119">
        <v>16</v>
      </c>
      <c r="DK119">
        <v>20</v>
      </c>
      <c r="DL119">
        <v>6</v>
      </c>
      <c r="DM119" t="s">
        <v>34</v>
      </c>
      <c r="DN119">
        <v>907</v>
      </c>
      <c r="DO119">
        <v>304</v>
      </c>
      <c r="DP119">
        <v>156</v>
      </c>
      <c r="DQ119">
        <v>198</v>
      </c>
      <c r="DR119">
        <v>164</v>
      </c>
      <c r="DS119">
        <v>65</v>
      </c>
      <c r="DT119">
        <v>12</v>
      </c>
      <c r="DU119">
        <v>8</v>
      </c>
      <c r="DV119">
        <v>184</v>
      </c>
      <c r="DW119">
        <v>100</v>
      </c>
      <c r="DX119">
        <v>54</v>
      </c>
      <c r="DY119">
        <v>18</v>
      </c>
      <c r="DZ119">
        <v>12</v>
      </c>
      <c r="EA119" t="s">
        <v>34</v>
      </c>
      <c r="EB119" t="s">
        <v>34</v>
      </c>
      <c r="EC119" t="s">
        <v>34</v>
      </c>
    </row>
    <row r="120" spans="1:133">
      <c r="A120">
        <v>120</v>
      </c>
      <c r="B120">
        <v>2</v>
      </c>
      <c r="C120">
        <v>13218</v>
      </c>
      <c r="D120">
        <v>2</v>
      </c>
      <c r="E120" t="s">
        <v>165</v>
      </c>
      <c r="F120">
        <v>57241</v>
      </c>
      <c r="G120">
        <v>11247</v>
      </c>
      <c r="H120">
        <v>15036</v>
      </c>
      <c r="I120">
        <v>12855</v>
      </c>
      <c r="J120">
        <v>12256</v>
      </c>
      <c r="K120">
        <v>4310</v>
      </c>
      <c r="L120">
        <v>1158</v>
      </c>
      <c r="M120">
        <v>379</v>
      </c>
      <c r="N120">
        <v>18792</v>
      </c>
      <c r="O120">
        <v>3071</v>
      </c>
      <c r="P120">
        <v>7524</v>
      </c>
      <c r="Q120">
        <v>4242</v>
      </c>
      <c r="R120">
        <v>2084</v>
      </c>
      <c r="S120">
        <v>1065</v>
      </c>
      <c r="T120">
        <v>570</v>
      </c>
      <c r="U120">
        <v>236</v>
      </c>
      <c r="V120">
        <v>56796</v>
      </c>
      <c r="W120">
        <v>10901</v>
      </c>
      <c r="X120">
        <v>15010</v>
      </c>
      <c r="Y120">
        <v>12813</v>
      </c>
      <c r="Z120">
        <v>12236</v>
      </c>
      <c r="AA120">
        <v>4305</v>
      </c>
      <c r="AB120">
        <v>1152</v>
      </c>
      <c r="AC120">
        <v>379</v>
      </c>
      <c r="AD120">
        <v>18764</v>
      </c>
      <c r="AE120">
        <v>3059</v>
      </c>
      <c r="AF120">
        <v>7514</v>
      </c>
      <c r="AG120">
        <v>4236</v>
      </c>
      <c r="AH120">
        <v>2084</v>
      </c>
      <c r="AI120">
        <v>1065</v>
      </c>
      <c r="AJ120">
        <v>570</v>
      </c>
      <c r="AK120">
        <v>236</v>
      </c>
      <c r="AL120">
        <v>56394</v>
      </c>
      <c r="AM120">
        <v>10773</v>
      </c>
      <c r="AN120">
        <v>14942</v>
      </c>
      <c r="AO120">
        <v>12747</v>
      </c>
      <c r="AP120">
        <v>12148</v>
      </c>
      <c r="AQ120">
        <v>4260</v>
      </c>
      <c r="AR120">
        <v>1152</v>
      </c>
      <c r="AS120">
        <v>372</v>
      </c>
      <c r="AT120">
        <v>18687</v>
      </c>
      <c r="AU120">
        <v>3033</v>
      </c>
      <c r="AV120">
        <v>7482</v>
      </c>
      <c r="AW120">
        <v>4233</v>
      </c>
      <c r="AX120">
        <v>2068</v>
      </c>
      <c r="AY120">
        <v>1065</v>
      </c>
      <c r="AZ120">
        <v>570</v>
      </c>
      <c r="BA120">
        <v>236</v>
      </c>
      <c r="BB120">
        <v>32419</v>
      </c>
      <c r="BC120">
        <v>2831</v>
      </c>
      <c r="BD120">
        <v>8342</v>
      </c>
      <c r="BE120">
        <v>8004</v>
      </c>
      <c r="BF120">
        <v>8856</v>
      </c>
      <c r="BG120">
        <v>3165</v>
      </c>
      <c r="BH120">
        <v>930</v>
      </c>
      <c r="BI120">
        <v>291</v>
      </c>
      <c r="BJ120">
        <v>13483</v>
      </c>
      <c r="BK120">
        <v>1252</v>
      </c>
      <c r="BL120">
        <v>5264</v>
      </c>
      <c r="BM120">
        <v>3360</v>
      </c>
      <c r="BN120">
        <v>1860</v>
      </c>
      <c r="BO120">
        <v>990</v>
      </c>
      <c r="BP120">
        <v>528</v>
      </c>
      <c r="BQ120">
        <v>229</v>
      </c>
      <c r="BR120">
        <v>6265</v>
      </c>
      <c r="BS120">
        <v>1578</v>
      </c>
      <c r="BT120">
        <v>2190</v>
      </c>
      <c r="BU120">
        <v>1305</v>
      </c>
      <c r="BV120">
        <v>796</v>
      </c>
      <c r="BW120">
        <v>345</v>
      </c>
      <c r="BX120">
        <v>36</v>
      </c>
      <c r="BY120">
        <v>15</v>
      </c>
      <c r="BZ120">
        <v>2543</v>
      </c>
      <c r="CA120">
        <v>781</v>
      </c>
      <c r="CB120">
        <v>1244</v>
      </c>
      <c r="CC120">
        <v>414</v>
      </c>
      <c r="CD120">
        <v>68</v>
      </c>
      <c r="CE120">
        <v>30</v>
      </c>
      <c r="CF120">
        <v>6</v>
      </c>
      <c r="CG120" t="s">
        <v>34</v>
      </c>
      <c r="CH120">
        <v>17077</v>
      </c>
      <c r="CI120">
        <v>6061</v>
      </c>
      <c r="CJ120">
        <v>4332</v>
      </c>
      <c r="CK120">
        <v>3321</v>
      </c>
      <c r="CL120">
        <v>2404</v>
      </c>
      <c r="CM120">
        <v>725</v>
      </c>
      <c r="CN120">
        <v>168</v>
      </c>
      <c r="CO120">
        <v>66</v>
      </c>
      <c r="CP120">
        <v>2624</v>
      </c>
      <c r="CQ120">
        <v>992</v>
      </c>
      <c r="CR120">
        <v>954</v>
      </c>
      <c r="CS120">
        <v>456</v>
      </c>
      <c r="CT120">
        <v>140</v>
      </c>
      <c r="CU120">
        <v>45</v>
      </c>
      <c r="CV120">
        <v>30</v>
      </c>
      <c r="CW120">
        <v>7</v>
      </c>
      <c r="CX120">
        <v>633</v>
      </c>
      <c r="CY120">
        <v>303</v>
      </c>
      <c r="CZ120">
        <v>78</v>
      </c>
      <c r="DA120">
        <v>117</v>
      </c>
      <c r="DB120">
        <v>92</v>
      </c>
      <c r="DC120">
        <v>25</v>
      </c>
      <c r="DD120">
        <v>18</v>
      </c>
      <c r="DE120" t="s">
        <v>34</v>
      </c>
      <c r="DF120">
        <v>37</v>
      </c>
      <c r="DG120">
        <v>8</v>
      </c>
      <c r="DH120">
        <v>20</v>
      </c>
      <c r="DI120">
        <v>3</v>
      </c>
      <c r="DJ120" t="s">
        <v>34</v>
      </c>
      <c r="DK120" t="s">
        <v>34</v>
      </c>
      <c r="DL120">
        <v>6</v>
      </c>
      <c r="DM120" t="s">
        <v>34</v>
      </c>
      <c r="DN120">
        <v>402</v>
      </c>
      <c r="DO120">
        <v>128</v>
      </c>
      <c r="DP120">
        <v>68</v>
      </c>
      <c r="DQ120">
        <v>66</v>
      </c>
      <c r="DR120">
        <v>88</v>
      </c>
      <c r="DS120">
        <v>45</v>
      </c>
      <c r="DT120" t="s">
        <v>34</v>
      </c>
      <c r="DU120">
        <v>7</v>
      </c>
      <c r="DV120">
        <v>77</v>
      </c>
      <c r="DW120">
        <v>26</v>
      </c>
      <c r="DX120">
        <v>32</v>
      </c>
      <c r="DY120">
        <v>3</v>
      </c>
      <c r="DZ120">
        <v>16</v>
      </c>
      <c r="EA120" t="s">
        <v>34</v>
      </c>
      <c r="EB120" t="s">
        <v>34</v>
      </c>
      <c r="EC120" t="s">
        <v>34</v>
      </c>
    </row>
    <row r="121" spans="1:133">
      <c r="A121">
        <v>121</v>
      </c>
      <c r="B121">
        <v>2</v>
      </c>
      <c r="C121">
        <v>13219</v>
      </c>
      <c r="D121">
        <v>2</v>
      </c>
      <c r="E121" t="s">
        <v>166</v>
      </c>
      <c r="F121">
        <v>79294</v>
      </c>
      <c r="G121">
        <v>17943</v>
      </c>
      <c r="H121">
        <v>19774</v>
      </c>
      <c r="I121">
        <v>18624</v>
      </c>
      <c r="J121">
        <v>17116</v>
      </c>
      <c r="K121">
        <v>4630</v>
      </c>
      <c r="L121">
        <v>918</v>
      </c>
      <c r="M121">
        <v>289</v>
      </c>
      <c r="N121">
        <v>25669</v>
      </c>
      <c r="O121">
        <v>4652</v>
      </c>
      <c r="P121">
        <v>10938</v>
      </c>
      <c r="Q121">
        <v>6078</v>
      </c>
      <c r="R121">
        <v>2308</v>
      </c>
      <c r="S121">
        <v>1055</v>
      </c>
      <c r="T121">
        <v>414</v>
      </c>
      <c r="U121">
        <v>224</v>
      </c>
      <c r="V121">
        <v>78633</v>
      </c>
      <c r="W121">
        <v>17559</v>
      </c>
      <c r="X121">
        <v>19708</v>
      </c>
      <c r="Y121">
        <v>18516</v>
      </c>
      <c r="Z121">
        <v>17048</v>
      </c>
      <c r="AA121">
        <v>4595</v>
      </c>
      <c r="AB121">
        <v>918</v>
      </c>
      <c r="AC121">
        <v>289</v>
      </c>
      <c r="AD121">
        <v>25588</v>
      </c>
      <c r="AE121">
        <v>4634</v>
      </c>
      <c r="AF121">
        <v>10902</v>
      </c>
      <c r="AG121">
        <v>6060</v>
      </c>
      <c r="AH121">
        <v>2304</v>
      </c>
      <c r="AI121">
        <v>1050</v>
      </c>
      <c r="AJ121">
        <v>414</v>
      </c>
      <c r="AK121">
        <v>224</v>
      </c>
      <c r="AL121">
        <v>77883</v>
      </c>
      <c r="AM121">
        <v>17314</v>
      </c>
      <c r="AN121">
        <v>19588</v>
      </c>
      <c r="AO121">
        <v>18387</v>
      </c>
      <c r="AP121">
        <v>16828</v>
      </c>
      <c r="AQ121">
        <v>4565</v>
      </c>
      <c r="AR121">
        <v>912</v>
      </c>
      <c r="AS121">
        <v>289</v>
      </c>
      <c r="AT121">
        <v>25468</v>
      </c>
      <c r="AU121">
        <v>4566</v>
      </c>
      <c r="AV121">
        <v>10870</v>
      </c>
      <c r="AW121">
        <v>6045</v>
      </c>
      <c r="AX121">
        <v>2304</v>
      </c>
      <c r="AY121">
        <v>1045</v>
      </c>
      <c r="AZ121">
        <v>414</v>
      </c>
      <c r="BA121">
        <v>224</v>
      </c>
      <c r="BB121">
        <v>48337</v>
      </c>
      <c r="BC121">
        <v>4181</v>
      </c>
      <c r="BD121">
        <v>12654</v>
      </c>
      <c r="BE121">
        <v>13377</v>
      </c>
      <c r="BF121">
        <v>13440</v>
      </c>
      <c r="BG121">
        <v>3730</v>
      </c>
      <c r="BH121">
        <v>702</v>
      </c>
      <c r="BI121">
        <v>253</v>
      </c>
      <c r="BJ121">
        <v>19769</v>
      </c>
      <c r="BK121">
        <v>2502</v>
      </c>
      <c r="BL121">
        <v>8478</v>
      </c>
      <c r="BM121">
        <v>5157</v>
      </c>
      <c r="BN121">
        <v>2044</v>
      </c>
      <c r="BO121">
        <v>1000</v>
      </c>
      <c r="BP121">
        <v>378</v>
      </c>
      <c r="BQ121">
        <v>210</v>
      </c>
      <c r="BR121">
        <v>4514</v>
      </c>
      <c r="BS121">
        <v>1332</v>
      </c>
      <c r="BT121">
        <v>1886</v>
      </c>
      <c r="BU121">
        <v>759</v>
      </c>
      <c r="BV121">
        <v>376</v>
      </c>
      <c r="BW121">
        <v>100</v>
      </c>
      <c r="BX121">
        <v>54</v>
      </c>
      <c r="BY121">
        <v>7</v>
      </c>
      <c r="BZ121">
        <v>2939</v>
      </c>
      <c r="CA121">
        <v>982</v>
      </c>
      <c r="CB121">
        <v>1482</v>
      </c>
      <c r="CC121">
        <v>387</v>
      </c>
      <c r="CD121">
        <v>72</v>
      </c>
      <c r="CE121">
        <v>10</v>
      </c>
      <c r="CF121">
        <v>6</v>
      </c>
      <c r="CG121" t="s">
        <v>34</v>
      </c>
      <c r="CH121">
        <v>23926</v>
      </c>
      <c r="CI121">
        <v>11605</v>
      </c>
      <c r="CJ121">
        <v>4884</v>
      </c>
      <c r="CK121">
        <v>3939</v>
      </c>
      <c r="CL121">
        <v>2676</v>
      </c>
      <c r="CM121">
        <v>655</v>
      </c>
      <c r="CN121">
        <v>138</v>
      </c>
      <c r="CO121">
        <v>29</v>
      </c>
      <c r="CP121">
        <v>2698</v>
      </c>
      <c r="CQ121">
        <v>1077</v>
      </c>
      <c r="CR121">
        <v>884</v>
      </c>
      <c r="CS121">
        <v>495</v>
      </c>
      <c r="CT121">
        <v>168</v>
      </c>
      <c r="CU121">
        <v>30</v>
      </c>
      <c r="CV121">
        <v>30</v>
      </c>
      <c r="CW121">
        <v>14</v>
      </c>
      <c r="CX121">
        <v>1106</v>
      </c>
      <c r="CY121">
        <v>196</v>
      </c>
      <c r="CZ121">
        <v>164</v>
      </c>
      <c r="DA121">
        <v>312</v>
      </c>
      <c r="DB121">
        <v>336</v>
      </c>
      <c r="DC121">
        <v>80</v>
      </c>
      <c r="DD121">
        <v>18</v>
      </c>
      <c r="DE121" t="s">
        <v>34</v>
      </c>
      <c r="DF121">
        <v>62</v>
      </c>
      <c r="DG121">
        <v>5</v>
      </c>
      <c r="DH121">
        <v>26</v>
      </c>
      <c r="DI121">
        <v>6</v>
      </c>
      <c r="DJ121">
        <v>20</v>
      </c>
      <c r="DK121">
        <v>5</v>
      </c>
      <c r="DL121" t="s">
        <v>34</v>
      </c>
      <c r="DM121" t="s">
        <v>34</v>
      </c>
      <c r="DN121">
        <v>750</v>
      </c>
      <c r="DO121">
        <v>245</v>
      </c>
      <c r="DP121">
        <v>120</v>
      </c>
      <c r="DQ121">
        <v>129</v>
      </c>
      <c r="DR121">
        <v>220</v>
      </c>
      <c r="DS121">
        <v>30</v>
      </c>
      <c r="DT121">
        <v>6</v>
      </c>
      <c r="DU121" t="s">
        <v>34</v>
      </c>
      <c r="DV121">
        <v>120</v>
      </c>
      <c r="DW121">
        <v>68</v>
      </c>
      <c r="DX121">
        <v>32</v>
      </c>
      <c r="DY121">
        <v>15</v>
      </c>
      <c r="DZ121" t="s">
        <v>34</v>
      </c>
      <c r="EA121">
        <v>5</v>
      </c>
      <c r="EB121" t="s">
        <v>34</v>
      </c>
      <c r="EC121" t="s">
        <v>34</v>
      </c>
    </row>
    <row r="122" spans="1:133">
      <c r="A122">
        <v>122</v>
      </c>
      <c r="B122">
        <v>2</v>
      </c>
      <c r="C122">
        <v>13220</v>
      </c>
      <c r="D122">
        <v>2</v>
      </c>
      <c r="E122" t="s">
        <v>167</v>
      </c>
      <c r="F122">
        <v>84302</v>
      </c>
      <c r="G122">
        <v>10556</v>
      </c>
      <c r="H122">
        <v>21552</v>
      </c>
      <c r="I122">
        <v>21177</v>
      </c>
      <c r="J122">
        <v>20796</v>
      </c>
      <c r="K122">
        <v>7555</v>
      </c>
      <c r="L122">
        <v>1974</v>
      </c>
      <c r="M122">
        <v>692</v>
      </c>
      <c r="N122">
        <v>30486</v>
      </c>
      <c r="O122">
        <v>4157</v>
      </c>
      <c r="P122">
        <v>12806</v>
      </c>
      <c r="Q122">
        <v>7476</v>
      </c>
      <c r="R122">
        <v>3128</v>
      </c>
      <c r="S122">
        <v>1695</v>
      </c>
      <c r="T122">
        <v>864</v>
      </c>
      <c r="U122">
        <v>360</v>
      </c>
      <c r="V122">
        <v>83952</v>
      </c>
      <c r="W122">
        <v>10389</v>
      </c>
      <c r="X122">
        <v>21510</v>
      </c>
      <c r="Y122">
        <v>21105</v>
      </c>
      <c r="Z122">
        <v>20752</v>
      </c>
      <c r="AA122">
        <v>7530</v>
      </c>
      <c r="AB122">
        <v>1974</v>
      </c>
      <c r="AC122">
        <v>692</v>
      </c>
      <c r="AD122">
        <v>30434</v>
      </c>
      <c r="AE122">
        <v>4144</v>
      </c>
      <c r="AF122">
        <v>12792</v>
      </c>
      <c r="AG122">
        <v>7455</v>
      </c>
      <c r="AH122">
        <v>3124</v>
      </c>
      <c r="AI122">
        <v>1695</v>
      </c>
      <c r="AJ122">
        <v>864</v>
      </c>
      <c r="AK122">
        <v>360</v>
      </c>
      <c r="AL122">
        <v>83408</v>
      </c>
      <c r="AM122">
        <v>10297</v>
      </c>
      <c r="AN122">
        <v>21382</v>
      </c>
      <c r="AO122">
        <v>20937</v>
      </c>
      <c r="AP122">
        <v>20668</v>
      </c>
      <c r="AQ122">
        <v>7470</v>
      </c>
      <c r="AR122">
        <v>1962</v>
      </c>
      <c r="AS122">
        <v>692</v>
      </c>
      <c r="AT122">
        <v>30341</v>
      </c>
      <c r="AU122">
        <v>4103</v>
      </c>
      <c r="AV122">
        <v>12752</v>
      </c>
      <c r="AW122">
        <v>7443</v>
      </c>
      <c r="AX122">
        <v>3124</v>
      </c>
      <c r="AY122">
        <v>1695</v>
      </c>
      <c r="AZ122">
        <v>864</v>
      </c>
      <c r="BA122">
        <v>360</v>
      </c>
      <c r="BB122">
        <v>57835</v>
      </c>
      <c r="BC122">
        <v>3710</v>
      </c>
      <c r="BD122">
        <v>14202</v>
      </c>
      <c r="BE122">
        <v>15048</v>
      </c>
      <c r="BF122">
        <v>16616</v>
      </c>
      <c r="BG122">
        <v>6110</v>
      </c>
      <c r="BH122">
        <v>1608</v>
      </c>
      <c r="BI122">
        <v>541</v>
      </c>
      <c r="BJ122">
        <v>23381</v>
      </c>
      <c r="BK122">
        <v>2119</v>
      </c>
      <c r="BL122">
        <v>9654</v>
      </c>
      <c r="BM122">
        <v>6132</v>
      </c>
      <c r="BN122">
        <v>2768</v>
      </c>
      <c r="BO122">
        <v>1535</v>
      </c>
      <c r="BP122">
        <v>828</v>
      </c>
      <c r="BQ122">
        <v>345</v>
      </c>
      <c r="BR122">
        <v>9788</v>
      </c>
      <c r="BS122">
        <v>1958</v>
      </c>
      <c r="BT122">
        <v>3320</v>
      </c>
      <c r="BU122">
        <v>2127</v>
      </c>
      <c r="BV122">
        <v>1436</v>
      </c>
      <c r="BW122">
        <v>650</v>
      </c>
      <c r="BX122">
        <v>210</v>
      </c>
      <c r="BY122">
        <v>87</v>
      </c>
      <c r="BZ122">
        <v>4927</v>
      </c>
      <c r="CA122">
        <v>1309</v>
      </c>
      <c r="CB122">
        <v>2344</v>
      </c>
      <c r="CC122">
        <v>924</v>
      </c>
      <c r="CD122">
        <v>224</v>
      </c>
      <c r="CE122">
        <v>95</v>
      </c>
      <c r="CF122">
        <v>24</v>
      </c>
      <c r="CG122">
        <v>7</v>
      </c>
      <c r="CH122">
        <v>14262</v>
      </c>
      <c r="CI122">
        <v>4503</v>
      </c>
      <c r="CJ122">
        <v>3290</v>
      </c>
      <c r="CK122">
        <v>3186</v>
      </c>
      <c r="CL122">
        <v>2436</v>
      </c>
      <c r="CM122">
        <v>665</v>
      </c>
      <c r="CN122">
        <v>132</v>
      </c>
      <c r="CO122">
        <v>50</v>
      </c>
      <c r="CP122">
        <v>2011</v>
      </c>
      <c r="CQ122">
        <v>672</v>
      </c>
      <c r="CR122">
        <v>744</v>
      </c>
      <c r="CS122">
        <v>378</v>
      </c>
      <c r="CT122">
        <v>132</v>
      </c>
      <c r="CU122">
        <v>65</v>
      </c>
      <c r="CV122">
        <v>12</v>
      </c>
      <c r="CW122">
        <v>8</v>
      </c>
      <c r="CX122">
        <v>1523</v>
      </c>
      <c r="CY122">
        <v>126</v>
      </c>
      <c r="CZ122">
        <v>570</v>
      </c>
      <c r="DA122">
        <v>576</v>
      </c>
      <c r="DB122">
        <v>180</v>
      </c>
      <c r="DC122">
        <v>45</v>
      </c>
      <c r="DD122">
        <v>12</v>
      </c>
      <c r="DE122">
        <v>14</v>
      </c>
      <c r="DF122">
        <v>22</v>
      </c>
      <c r="DG122">
        <v>3</v>
      </c>
      <c r="DH122">
        <v>10</v>
      </c>
      <c r="DI122">
        <v>9</v>
      </c>
      <c r="DJ122" t="s">
        <v>34</v>
      </c>
      <c r="DK122" t="s">
        <v>34</v>
      </c>
      <c r="DL122" t="s">
        <v>34</v>
      </c>
      <c r="DM122" t="s">
        <v>34</v>
      </c>
      <c r="DN122">
        <v>544</v>
      </c>
      <c r="DO122">
        <v>92</v>
      </c>
      <c r="DP122">
        <v>128</v>
      </c>
      <c r="DQ122">
        <v>168</v>
      </c>
      <c r="DR122">
        <v>84</v>
      </c>
      <c r="DS122">
        <v>60</v>
      </c>
      <c r="DT122">
        <v>12</v>
      </c>
      <c r="DU122" t="s">
        <v>34</v>
      </c>
      <c r="DV122">
        <v>93</v>
      </c>
      <c r="DW122">
        <v>41</v>
      </c>
      <c r="DX122">
        <v>40</v>
      </c>
      <c r="DY122">
        <v>12</v>
      </c>
      <c r="DZ122" t="s">
        <v>34</v>
      </c>
      <c r="EA122" t="s">
        <v>34</v>
      </c>
      <c r="EB122" t="s">
        <v>34</v>
      </c>
      <c r="EC122" t="s">
        <v>34</v>
      </c>
    </row>
    <row r="123" spans="1:133">
      <c r="A123">
        <v>123</v>
      </c>
      <c r="B123">
        <v>2</v>
      </c>
      <c r="C123">
        <v>13221</v>
      </c>
      <c r="D123">
        <v>2</v>
      </c>
      <c r="E123" t="s">
        <v>168</v>
      </c>
      <c r="F123">
        <v>72416</v>
      </c>
      <c r="G123">
        <v>11627</v>
      </c>
      <c r="H123">
        <v>18170</v>
      </c>
      <c r="I123">
        <v>17076</v>
      </c>
      <c r="J123">
        <v>17456</v>
      </c>
      <c r="K123">
        <v>5860</v>
      </c>
      <c r="L123">
        <v>1584</v>
      </c>
      <c r="M123">
        <v>643</v>
      </c>
      <c r="N123">
        <v>26903</v>
      </c>
      <c r="O123">
        <v>4377</v>
      </c>
      <c r="P123">
        <v>11202</v>
      </c>
      <c r="Q123">
        <v>6213</v>
      </c>
      <c r="R123">
        <v>2744</v>
      </c>
      <c r="S123">
        <v>1275</v>
      </c>
      <c r="T123">
        <v>708</v>
      </c>
      <c r="U123">
        <v>384</v>
      </c>
      <c r="V123">
        <v>72122</v>
      </c>
      <c r="W123">
        <v>11521</v>
      </c>
      <c r="X123">
        <v>18104</v>
      </c>
      <c r="Y123">
        <v>17031</v>
      </c>
      <c r="Z123">
        <v>17400</v>
      </c>
      <c r="AA123">
        <v>5845</v>
      </c>
      <c r="AB123">
        <v>1578</v>
      </c>
      <c r="AC123">
        <v>643</v>
      </c>
      <c r="AD123">
        <v>26837</v>
      </c>
      <c r="AE123">
        <v>4369</v>
      </c>
      <c r="AF123">
        <v>11162</v>
      </c>
      <c r="AG123">
        <v>6201</v>
      </c>
      <c r="AH123">
        <v>2744</v>
      </c>
      <c r="AI123">
        <v>1275</v>
      </c>
      <c r="AJ123">
        <v>702</v>
      </c>
      <c r="AK123">
        <v>384</v>
      </c>
      <c r="AL123">
        <v>71055</v>
      </c>
      <c r="AM123">
        <v>11248</v>
      </c>
      <c r="AN123">
        <v>17856</v>
      </c>
      <c r="AO123">
        <v>16827</v>
      </c>
      <c r="AP123">
        <v>17148</v>
      </c>
      <c r="AQ123">
        <v>5785</v>
      </c>
      <c r="AR123">
        <v>1548</v>
      </c>
      <c r="AS123">
        <v>643</v>
      </c>
      <c r="AT123">
        <v>26561</v>
      </c>
      <c r="AU123">
        <v>4258</v>
      </c>
      <c r="AV123">
        <v>11048</v>
      </c>
      <c r="AW123">
        <v>6168</v>
      </c>
      <c r="AX123">
        <v>2736</v>
      </c>
      <c r="AY123">
        <v>1265</v>
      </c>
      <c r="AZ123">
        <v>702</v>
      </c>
      <c r="BA123">
        <v>384</v>
      </c>
      <c r="BB123">
        <v>43736</v>
      </c>
      <c r="BC123">
        <v>2913</v>
      </c>
      <c r="BD123">
        <v>10138</v>
      </c>
      <c r="BE123">
        <v>11172</v>
      </c>
      <c r="BF123">
        <v>13176</v>
      </c>
      <c r="BG123">
        <v>4610</v>
      </c>
      <c r="BH123">
        <v>1224</v>
      </c>
      <c r="BI123">
        <v>503</v>
      </c>
      <c r="BJ123">
        <v>17605</v>
      </c>
      <c r="BK123">
        <v>1664</v>
      </c>
      <c r="BL123">
        <v>6878</v>
      </c>
      <c r="BM123">
        <v>4602</v>
      </c>
      <c r="BN123">
        <v>2268</v>
      </c>
      <c r="BO123">
        <v>1140</v>
      </c>
      <c r="BP123">
        <v>684</v>
      </c>
      <c r="BQ123">
        <v>369</v>
      </c>
      <c r="BR123">
        <v>12455</v>
      </c>
      <c r="BS123">
        <v>2767</v>
      </c>
      <c r="BT123">
        <v>4566</v>
      </c>
      <c r="BU123">
        <v>2655</v>
      </c>
      <c r="BV123">
        <v>1600</v>
      </c>
      <c r="BW123">
        <v>580</v>
      </c>
      <c r="BX123">
        <v>180</v>
      </c>
      <c r="BY123">
        <v>107</v>
      </c>
      <c r="BZ123">
        <v>6865</v>
      </c>
      <c r="CA123">
        <v>1844</v>
      </c>
      <c r="CB123">
        <v>3446</v>
      </c>
      <c r="CC123">
        <v>1191</v>
      </c>
      <c r="CD123">
        <v>272</v>
      </c>
      <c r="CE123">
        <v>85</v>
      </c>
      <c r="CF123">
        <v>12</v>
      </c>
      <c r="CG123">
        <v>15</v>
      </c>
      <c r="CH123">
        <v>13747</v>
      </c>
      <c r="CI123">
        <v>5291</v>
      </c>
      <c r="CJ123">
        <v>3016</v>
      </c>
      <c r="CK123">
        <v>2793</v>
      </c>
      <c r="CL123">
        <v>2004</v>
      </c>
      <c r="CM123">
        <v>490</v>
      </c>
      <c r="CN123">
        <v>120</v>
      </c>
      <c r="CO123">
        <v>33</v>
      </c>
      <c r="CP123">
        <v>2065</v>
      </c>
      <c r="CQ123">
        <v>747</v>
      </c>
      <c r="CR123">
        <v>714</v>
      </c>
      <c r="CS123">
        <v>375</v>
      </c>
      <c r="CT123">
        <v>188</v>
      </c>
      <c r="CU123">
        <v>35</v>
      </c>
      <c r="CV123">
        <v>6</v>
      </c>
      <c r="CW123" t="s">
        <v>34</v>
      </c>
      <c r="CX123">
        <v>1117</v>
      </c>
      <c r="CY123">
        <v>277</v>
      </c>
      <c r="CZ123">
        <v>136</v>
      </c>
      <c r="DA123">
        <v>207</v>
      </c>
      <c r="DB123">
        <v>368</v>
      </c>
      <c r="DC123">
        <v>105</v>
      </c>
      <c r="DD123">
        <v>24</v>
      </c>
      <c r="DE123" t="s">
        <v>34</v>
      </c>
      <c r="DF123">
        <v>26</v>
      </c>
      <c r="DG123">
        <v>3</v>
      </c>
      <c r="DH123">
        <v>10</v>
      </c>
      <c r="DI123" t="s">
        <v>34</v>
      </c>
      <c r="DJ123">
        <v>8</v>
      </c>
      <c r="DK123">
        <v>5</v>
      </c>
      <c r="DL123" t="s">
        <v>34</v>
      </c>
      <c r="DM123" t="s">
        <v>34</v>
      </c>
      <c r="DN123">
        <v>1067</v>
      </c>
      <c r="DO123">
        <v>273</v>
      </c>
      <c r="DP123">
        <v>248</v>
      </c>
      <c r="DQ123">
        <v>204</v>
      </c>
      <c r="DR123">
        <v>252</v>
      </c>
      <c r="DS123">
        <v>60</v>
      </c>
      <c r="DT123">
        <v>30</v>
      </c>
      <c r="DU123" t="s">
        <v>34</v>
      </c>
      <c r="DV123">
        <v>276</v>
      </c>
      <c r="DW123">
        <v>111</v>
      </c>
      <c r="DX123">
        <v>114</v>
      </c>
      <c r="DY123">
        <v>33</v>
      </c>
      <c r="DZ123">
        <v>8</v>
      </c>
      <c r="EA123">
        <v>10</v>
      </c>
      <c r="EB123" t="s">
        <v>34</v>
      </c>
      <c r="EC123" t="s">
        <v>34</v>
      </c>
    </row>
    <row r="124" spans="1:133">
      <c r="A124">
        <v>124</v>
      </c>
      <c r="B124">
        <v>2</v>
      </c>
      <c r="C124">
        <v>13222</v>
      </c>
      <c r="D124">
        <v>2</v>
      </c>
      <c r="E124" t="s">
        <v>169</v>
      </c>
      <c r="F124">
        <v>115012</v>
      </c>
      <c r="G124">
        <v>16281</v>
      </c>
      <c r="H124">
        <v>29390</v>
      </c>
      <c r="I124">
        <v>28110</v>
      </c>
      <c r="J124">
        <v>27984</v>
      </c>
      <c r="K124">
        <v>10055</v>
      </c>
      <c r="L124">
        <v>2358</v>
      </c>
      <c r="M124">
        <v>834</v>
      </c>
      <c r="N124">
        <v>43475</v>
      </c>
      <c r="O124">
        <v>6551</v>
      </c>
      <c r="P124">
        <v>18034</v>
      </c>
      <c r="Q124">
        <v>10494</v>
      </c>
      <c r="R124">
        <v>4388</v>
      </c>
      <c r="S124">
        <v>2360</v>
      </c>
      <c r="T124">
        <v>1152</v>
      </c>
      <c r="U124">
        <v>496</v>
      </c>
      <c r="V124">
        <v>114382</v>
      </c>
      <c r="W124">
        <v>15917</v>
      </c>
      <c r="X124">
        <v>29314</v>
      </c>
      <c r="Y124">
        <v>28038</v>
      </c>
      <c r="Z124">
        <v>27912</v>
      </c>
      <c r="AA124">
        <v>10015</v>
      </c>
      <c r="AB124">
        <v>2352</v>
      </c>
      <c r="AC124">
        <v>834</v>
      </c>
      <c r="AD124">
        <v>43402</v>
      </c>
      <c r="AE124">
        <v>6529</v>
      </c>
      <c r="AF124">
        <v>17996</v>
      </c>
      <c r="AG124">
        <v>10491</v>
      </c>
      <c r="AH124">
        <v>4384</v>
      </c>
      <c r="AI124">
        <v>2360</v>
      </c>
      <c r="AJ124">
        <v>1146</v>
      </c>
      <c r="AK124">
        <v>496</v>
      </c>
      <c r="AL124">
        <v>113677</v>
      </c>
      <c r="AM124">
        <v>15729</v>
      </c>
      <c r="AN124">
        <v>29166</v>
      </c>
      <c r="AO124">
        <v>27876</v>
      </c>
      <c r="AP124">
        <v>27756</v>
      </c>
      <c r="AQ124">
        <v>9970</v>
      </c>
      <c r="AR124">
        <v>2346</v>
      </c>
      <c r="AS124">
        <v>834</v>
      </c>
      <c r="AT124">
        <v>43251</v>
      </c>
      <c r="AU124">
        <v>6472</v>
      </c>
      <c r="AV124">
        <v>17936</v>
      </c>
      <c r="AW124">
        <v>10467</v>
      </c>
      <c r="AX124">
        <v>4384</v>
      </c>
      <c r="AY124">
        <v>2350</v>
      </c>
      <c r="AZ124">
        <v>1146</v>
      </c>
      <c r="BA124">
        <v>496</v>
      </c>
      <c r="BB124">
        <v>75713</v>
      </c>
      <c r="BC124">
        <v>5414</v>
      </c>
      <c r="BD124">
        <v>18588</v>
      </c>
      <c r="BE124">
        <v>19677</v>
      </c>
      <c r="BF124">
        <v>21360</v>
      </c>
      <c r="BG124">
        <v>8045</v>
      </c>
      <c r="BH124">
        <v>1992</v>
      </c>
      <c r="BI124">
        <v>637</v>
      </c>
      <c r="BJ124">
        <v>31951</v>
      </c>
      <c r="BK124">
        <v>3177</v>
      </c>
      <c r="BL124">
        <v>12964</v>
      </c>
      <c r="BM124">
        <v>8424</v>
      </c>
      <c r="BN124">
        <v>3684</v>
      </c>
      <c r="BO124">
        <v>2155</v>
      </c>
      <c r="BP124">
        <v>1116</v>
      </c>
      <c r="BQ124">
        <v>431</v>
      </c>
      <c r="BR124">
        <v>14206</v>
      </c>
      <c r="BS124">
        <v>3514</v>
      </c>
      <c r="BT124">
        <v>5162</v>
      </c>
      <c r="BU124">
        <v>2943</v>
      </c>
      <c r="BV124">
        <v>1784</v>
      </c>
      <c r="BW124">
        <v>615</v>
      </c>
      <c r="BX124">
        <v>120</v>
      </c>
      <c r="BY124">
        <v>68</v>
      </c>
      <c r="BZ124">
        <v>7856</v>
      </c>
      <c r="CA124">
        <v>2227</v>
      </c>
      <c r="CB124">
        <v>3780</v>
      </c>
      <c r="CC124">
        <v>1377</v>
      </c>
      <c r="CD124">
        <v>364</v>
      </c>
      <c r="CE124">
        <v>65</v>
      </c>
      <c r="CF124">
        <v>12</v>
      </c>
      <c r="CG124">
        <v>31</v>
      </c>
      <c r="CH124">
        <v>20777</v>
      </c>
      <c r="CI124">
        <v>6385</v>
      </c>
      <c r="CJ124">
        <v>4970</v>
      </c>
      <c r="CK124">
        <v>4548</v>
      </c>
      <c r="CL124">
        <v>3608</v>
      </c>
      <c r="CM124">
        <v>965</v>
      </c>
      <c r="CN124">
        <v>210</v>
      </c>
      <c r="CO124">
        <v>91</v>
      </c>
      <c r="CP124">
        <v>3358</v>
      </c>
      <c r="CQ124">
        <v>1059</v>
      </c>
      <c r="CR124">
        <v>1164</v>
      </c>
      <c r="CS124">
        <v>642</v>
      </c>
      <c r="CT124">
        <v>328</v>
      </c>
      <c r="CU124">
        <v>120</v>
      </c>
      <c r="CV124">
        <v>18</v>
      </c>
      <c r="CW124">
        <v>27</v>
      </c>
      <c r="CX124">
        <v>2981</v>
      </c>
      <c r="CY124">
        <v>416</v>
      </c>
      <c r="CZ124">
        <v>446</v>
      </c>
      <c r="DA124">
        <v>708</v>
      </c>
      <c r="DB124">
        <v>1004</v>
      </c>
      <c r="DC124">
        <v>345</v>
      </c>
      <c r="DD124">
        <v>24</v>
      </c>
      <c r="DE124">
        <v>38</v>
      </c>
      <c r="DF124">
        <v>86</v>
      </c>
      <c r="DG124">
        <v>9</v>
      </c>
      <c r="DH124">
        <v>28</v>
      </c>
      <c r="DI124">
        <v>24</v>
      </c>
      <c r="DJ124">
        <v>8</v>
      </c>
      <c r="DK124">
        <v>10</v>
      </c>
      <c r="DL124" t="s">
        <v>34</v>
      </c>
      <c r="DM124">
        <v>7</v>
      </c>
      <c r="DN124">
        <v>705</v>
      </c>
      <c r="DO124">
        <v>188</v>
      </c>
      <c r="DP124">
        <v>148</v>
      </c>
      <c r="DQ124">
        <v>162</v>
      </c>
      <c r="DR124">
        <v>156</v>
      </c>
      <c r="DS124">
        <v>45</v>
      </c>
      <c r="DT124">
        <v>6</v>
      </c>
      <c r="DU124" t="s">
        <v>34</v>
      </c>
      <c r="DV124">
        <v>151</v>
      </c>
      <c r="DW124">
        <v>57</v>
      </c>
      <c r="DX124">
        <v>60</v>
      </c>
      <c r="DY124">
        <v>24</v>
      </c>
      <c r="DZ124" t="s">
        <v>34</v>
      </c>
      <c r="EA124">
        <v>10</v>
      </c>
      <c r="EB124" t="s">
        <v>34</v>
      </c>
      <c r="EC124" t="s">
        <v>34</v>
      </c>
    </row>
    <row r="125" spans="1:133">
      <c r="A125">
        <v>125</v>
      </c>
      <c r="B125">
        <v>2</v>
      </c>
      <c r="C125">
        <v>13223</v>
      </c>
      <c r="D125">
        <v>2</v>
      </c>
      <c r="E125" t="s">
        <v>170</v>
      </c>
      <c r="F125">
        <v>70199</v>
      </c>
      <c r="G125">
        <v>7913</v>
      </c>
      <c r="H125">
        <v>16572</v>
      </c>
      <c r="I125">
        <v>16476</v>
      </c>
      <c r="J125">
        <v>17852</v>
      </c>
      <c r="K125">
        <v>7770</v>
      </c>
      <c r="L125">
        <v>2508</v>
      </c>
      <c r="M125">
        <v>1108</v>
      </c>
      <c r="N125">
        <v>26151</v>
      </c>
      <c r="O125">
        <v>2970</v>
      </c>
      <c r="P125">
        <v>10124</v>
      </c>
      <c r="Q125">
        <v>6297</v>
      </c>
      <c r="R125">
        <v>3036</v>
      </c>
      <c r="S125">
        <v>1855</v>
      </c>
      <c r="T125">
        <v>1164</v>
      </c>
      <c r="U125">
        <v>705</v>
      </c>
      <c r="V125">
        <v>69889</v>
      </c>
      <c r="W125">
        <v>7763</v>
      </c>
      <c r="X125">
        <v>16540</v>
      </c>
      <c r="Y125">
        <v>16416</v>
      </c>
      <c r="Z125">
        <v>17804</v>
      </c>
      <c r="AA125">
        <v>7750</v>
      </c>
      <c r="AB125">
        <v>2508</v>
      </c>
      <c r="AC125">
        <v>1108</v>
      </c>
      <c r="AD125">
        <v>26114</v>
      </c>
      <c r="AE125">
        <v>2959</v>
      </c>
      <c r="AF125">
        <v>10112</v>
      </c>
      <c r="AG125">
        <v>6288</v>
      </c>
      <c r="AH125">
        <v>3036</v>
      </c>
      <c r="AI125">
        <v>1850</v>
      </c>
      <c r="AJ125">
        <v>1164</v>
      </c>
      <c r="AK125">
        <v>705</v>
      </c>
      <c r="AL125">
        <v>69588</v>
      </c>
      <c r="AM125">
        <v>7683</v>
      </c>
      <c r="AN125">
        <v>16468</v>
      </c>
      <c r="AO125">
        <v>16371</v>
      </c>
      <c r="AP125">
        <v>17728</v>
      </c>
      <c r="AQ125">
        <v>7740</v>
      </c>
      <c r="AR125">
        <v>2490</v>
      </c>
      <c r="AS125">
        <v>1108</v>
      </c>
      <c r="AT125">
        <v>26033</v>
      </c>
      <c r="AU125">
        <v>2935</v>
      </c>
      <c r="AV125">
        <v>10082</v>
      </c>
      <c r="AW125">
        <v>6279</v>
      </c>
      <c r="AX125">
        <v>3024</v>
      </c>
      <c r="AY125">
        <v>1850</v>
      </c>
      <c r="AZ125">
        <v>1158</v>
      </c>
      <c r="BA125">
        <v>705</v>
      </c>
      <c r="BB125">
        <v>49486</v>
      </c>
      <c r="BC125">
        <v>2462</v>
      </c>
      <c r="BD125">
        <v>10508</v>
      </c>
      <c r="BE125">
        <v>12030</v>
      </c>
      <c r="BF125">
        <v>14596</v>
      </c>
      <c r="BG125">
        <v>6680</v>
      </c>
      <c r="BH125">
        <v>2274</v>
      </c>
      <c r="BI125">
        <v>936</v>
      </c>
      <c r="BJ125">
        <v>19696</v>
      </c>
      <c r="BK125">
        <v>1254</v>
      </c>
      <c r="BL125">
        <v>7050</v>
      </c>
      <c r="BM125">
        <v>5166</v>
      </c>
      <c r="BN125">
        <v>2648</v>
      </c>
      <c r="BO125">
        <v>1770</v>
      </c>
      <c r="BP125">
        <v>1128</v>
      </c>
      <c r="BQ125">
        <v>680</v>
      </c>
      <c r="BR125">
        <v>7852</v>
      </c>
      <c r="BS125">
        <v>1579</v>
      </c>
      <c r="BT125">
        <v>3244</v>
      </c>
      <c r="BU125">
        <v>1650</v>
      </c>
      <c r="BV125">
        <v>924</v>
      </c>
      <c r="BW125">
        <v>315</v>
      </c>
      <c r="BX125">
        <v>78</v>
      </c>
      <c r="BY125">
        <v>62</v>
      </c>
      <c r="BZ125">
        <v>4687</v>
      </c>
      <c r="CA125">
        <v>1207</v>
      </c>
      <c r="CB125">
        <v>2462</v>
      </c>
      <c r="CC125">
        <v>783</v>
      </c>
      <c r="CD125">
        <v>200</v>
      </c>
      <c r="CE125">
        <v>20</v>
      </c>
      <c r="CF125">
        <v>6</v>
      </c>
      <c r="CG125">
        <v>9</v>
      </c>
      <c r="CH125">
        <v>11385</v>
      </c>
      <c r="CI125">
        <v>3528</v>
      </c>
      <c r="CJ125">
        <v>2562</v>
      </c>
      <c r="CK125">
        <v>2490</v>
      </c>
      <c r="CL125">
        <v>1912</v>
      </c>
      <c r="CM125">
        <v>645</v>
      </c>
      <c r="CN125">
        <v>138</v>
      </c>
      <c r="CO125">
        <v>110</v>
      </c>
      <c r="CP125">
        <v>1619</v>
      </c>
      <c r="CQ125">
        <v>471</v>
      </c>
      <c r="CR125">
        <v>558</v>
      </c>
      <c r="CS125">
        <v>327</v>
      </c>
      <c r="CT125">
        <v>168</v>
      </c>
      <c r="CU125">
        <v>55</v>
      </c>
      <c r="CV125">
        <v>24</v>
      </c>
      <c r="CW125">
        <v>16</v>
      </c>
      <c r="CX125">
        <v>865</v>
      </c>
      <c r="CY125">
        <v>114</v>
      </c>
      <c r="CZ125">
        <v>154</v>
      </c>
      <c r="DA125">
        <v>201</v>
      </c>
      <c r="DB125">
        <v>296</v>
      </c>
      <c r="DC125">
        <v>100</v>
      </c>
      <c r="DD125" t="s">
        <v>34</v>
      </c>
      <c r="DE125" t="s">
        <v>34</v>
      </c>
      <c r="DF125">
        <v>31</v>
      </c>
      <c r="DG125">
        <v>3</v>
      </c>
      <c r="DH125">
        <v>12</v>
      </c>
      <c r="DI125">
        <v>3</v>
      </c>
      <c r="DJ125">
        <v>8</v>
      </c>
      <c r="DK125">
        <v>5</v>
      </c>
      <c r="DL125" t="s">
        <v>34</v>
      </c>
      <c r="DM125" t="s">
        <v>34</v>
      </c>
      <c r="DN125">
        <v>301</v>
      </c>
      <c r="DO125">
        <v>80</v>
      </c>
      <c r="DP125">
        <v>72</v>
      </c>
      <c r="DQ125">
        <v>45</v>
      </c>
      <c r="DR125">
        <v>76</v>
      </c>
      <c r="DS125">
        <v>10</v>
      </c>
      <c r="DT125">
        <v>18</v>
      </c>
      <c r="DU125" t="s">
        <v>34</v>
      </c>
      <c r="DV125">
        <v>81</v>
      </c>
      <c r="DW125">
        <v>24</v>
      </c>
      <c r="DX125">
        <v>30</v>
      </c>
      <c r="DY125">
        <v>9</v>
      </c>
      <c r="DZ125">
        <v>12</v>
      </c>
      <c r="EA125" t="s">
        <v>34</v>
      </c>
      <c r="EB125">
        <v>6</v>
      </c>
      <c r="EC125" t="s">
        <v>34</v>
      </c>
    </row>
    <row r="126" spans="1:133">
      <c r="A126">
        <v>126</v>
      </c>
      <c r="B126">
        <v>2</v>
      </c>
      <c r="C126">
        <v>13224</v>
      </c>
      <c r="D126">
        <v>2</v>
      </c>
      <c r="E126" t="s">
        <v>171</v>
      </c>
      <c r="F126">
        <v>143907</v>
      </c>
      <c r="G126">
        <v>23104</v>
      </c>
      <c r="H126">
        <v>39456</v>
      </c>
      <c r="I126">
        <v>35553</v>
      </c>
      <c r="J126">
        <v>33264</v>
      </c>
      <c r="K126">
        <v>10070</v>
      </c>
      <c r="L126">
        <v>1896</v>
      </c>
      <c r="M126">
        <v>564</v>
      </c>
      <c r="N126">
        <v>51912</v>
      </c>
      <c r="O126">
        <v>7378</v>
      </c>
      <c r="P126">
        <v>23736</v>
      </c>
      <c r="Q126">
        <v>13068</v>
      </c>
      <c r="R126">
        <v>4720</v>
      </c>
      <c r="S126">
        <v>2055</v>
      </c>
      <c r="T126">
        <v>720</v>
      </c>
      <c r="U126">
        <v>235</v>
      </c>
      <c r="V126">
        <v>143053</v>
      </c>
      <c r="W126">
        <v>22579</v>
      </c>
      <c r="X126">
        <v>39348</v>
      </c>
      <c r="Y126">
        <v>35484</v>
      </c>
      <c r="Z126">
        <v>33144</v>
      </c>
      <c r="AA126">
        <v>10050</v>
      </c>
      <c r="AB126">
        <v>1884</v>
      </c>
      <c r="AC126">
        <v>564</v>
      </c>
      <c r="AD126">
        <v>51818</v>
      </c>
      <c r="AE126">
        <v>7346</v>
      </c>
      <c r="AF126">
        <v>23692</v>
      </c>
      <c r="AG126">
        <v>13059</v>
      </c>
      <c r="AH126">
        <v>4716</v>
      </c>
      <c r="AI126">
        <v>2050</v>
      </c>
      <c r="AJ126">
        <v>720</v>
      </c>
      <c r="AK126">
        <v>235</v>
      </c>
      <c r="AL126">
        <v>142290</v>
      </c>
      <c r="AM126">
        <v>22330</v>
      </c>
      <c r="AN126">
        <v>39162</v>
      </c>
      <c r="AO126">
        <v>35352</v>
      </c>
      <c r="AP126">
        <v>33004</v>
      </c>
      <c r="AQ126">
        <v>10000</v>
      </c>
      <c r="AR126">
        <v>1878</v>
      </c>
      <c r="AS126">
        <v>564</v>
      </c>
      <c r="AT126">
        <v>51636</v>
      </c>
      <c r="AU126">
        <v>7283</v>
      </c>
      <c r="AV126">
        <v>23624</v>
      </c>
      <c r="AW126">
        <v>13038</v>
      </c>
      <c r="AX126">
        <v>4696</v>
      </c>
      <c r="AY126">
        <v>2040</v>
      </c>
      <c r="AZ126">
        <v>720</v>
      </c>
      <c r="BA126">
        <v>235</v>
      </c>
      <c r="BB126">
        <v>92955</v>
      </c>
      <c r="BC126">
        <v>6268</v>
      </c>
      <c r="BD126">
        <v>24956</v>
      </c>
      <c r="BE126">
        <v>25389</v>
      </c>
      <c r="BF126">
        <v>26376</v>
      </c>
      <c r="BG126">
        <v>8005</v>
      </c>
      <c r="BH126">
        <v>1548</v>
      </c>
      <c r="BI126">
        <v>413</v>
      </c>
      <c r="BJ126">
        <v>36878</v>
      </c>
      <c r="BK126">
        <v>3492</v>
      </c>
      <c r="BL126">
        <v>16568</v>
      </c>
      <c r="BM126">
        <v>10239</v>
      </c>
      <c r="BN126">
        <v>3904</v>
      </c>
      <c r="BO126">
        <v>1785</v>
      </c>
      <c r="BP126">
        <v>678</v>
      </c>
      <c r="BQ126">
        <v>212</v>
      </c>
      <c r="BR126">
        <v>23592</v>
      </c>
      <c r="BS126">
        <v>4740</v>
      </c>
      <c r="BT126">
        <v>9060</v>
      </c>
      <c r="BU126">
        <v>5424</v>
      </c>
      <c r="BV126">
        <v>3064</v>
      </c>
      <c r="BW126">
        <v>1005</v>
      </c>
      <c r="BX126">
        <v>192</v>
      </c>
      <c r="BY126">
        <v>107</v>
      </c>
      <c r="BZ126">
        <v>12217</v>
      </c>
      <c r="CA126">
        <v>2933</v>
      </c>
      <c r="CB126">
        <v>6198</v>
      </c>
      <c r="CC126">
        <v>2313</v>
      </c>
      <c r="CD126">
        <v>564</v>
      </c>
      <c r="CE126">
        <v>170</v>
      </c>
      <c r="CF126">
        <v>24</v>
      </c>
      <c r="CG126">
        <v>15</v>
      </c>
      <c r="CH126">
        <v>24278</v>
      </c>
      <c r="CI126">
        <v>10965</v>
      </c>
      <c r="CJ126">
        <v>4942</v>
      </c>
      <c r="CK126">
        <v>4227</v>
      </c>
      <c r="CL126">
        <v>3156</v>
      </c>
      <c r="CM126">
        <v>830</v>
      </c>
      <c r="CN126">
        <v>114</v>
      </c>
      <c r="CO126">
        <v>44</v>
      </c>
      <c r="CP126">
        <v>2481</v>
      </c>
      <c r="CQ126">
        <v>852</v>
      </c>
      <c r="CR126">
        <v>844</v>
      </c>
      <c r="CS126">
        <v>480</v>
      </c>
      <c r="CT126">
        <v>216</v>
      </c>
      <c r="CU126">
        <v>75</v>
      </c>
      <c r="CV126">
        <v>6</v>
      </c>
      <c r="CW126">
        <v>8</v>
      </c>
      <c r="CX126">
        <v>1465</v>
      </c>
      <c r="CY126">
        <v>357</v>
      </c>
      <c r="CZ126">
        <v>204</v>
      </c>
      <c r="DA126">
        <v>312</v>
      </c>
      <c r="DB126">
        <v>408</v>
      </c>
      <c r="DC126">
        <v>160</v>
      </c>
      <c r="DD126">
        <v>24</v>
      </c>
      <c r="DE126" t="s">
        <v>34</v>
      </c>
      <c r="DF126">
        <v>60</v>
      </c>
      <c r="DG126">
        <v>6</v>
      </c>
      <c r="DH126">
        <v>14</v>
      </c>
      <c r="DI126">
        <v>6</v>
      </c>
      <c r="DJ126">
        <v>12</v>
      </c>
      <c r="DK126">
        <v>10</v>
      </c>
      <c r="DL126">
        <v>12</v>
      </c>
      <c r="DM126" t="s">
        <v>34</v>
      </c>
      <c r="DN126">
        <v>763</v>
      </c>
      <c r="DO126">
        <v>249</v>
      </c>
      <c r="DP126">
        <v>186</v>
      </c>
      <c r="DQ126">
        <v>132</v>
      </c>
      <c r="DR126">
        <v>140</v>
      </c>
      <c r="DS126">
        <v>50</v>
      </c>
      <c r="DT126">
        <v>6</v>
      </c>
      <c r="DU126" t="s">
        <v>34</v>
      </c>
      <c r="DV126">
        <v>182</v>
      </c>
      <c r="DW126">
        <v>63</v>
      </c>
      <c r="DX126">
        <v>68</v>
      </c>
      <c r="DY126">
        <v>21</v>
      </c>
      <c r="DZ126">
        <v>20</v>
      </c>
      <c r="EA126">
        <v>10</v>
      </c>
      <c r="EB126" t="s">
        <v>34</v>
      </c>
      <c r="EC126" t="s">
        <v>34</v>
      </c>
    </row>
    <row r="127" spans="1:133">
      <c r="A127">
        <v>127</v>
      </c>
      <c r="B127">
        <v>2</v>
      </c>
      <c r="C127">
        <v>13225</v>
      </c>
      <c r="D127">
        <v>2</v>
      </c>
      <c r="E127" t="s">
        <v>172</v>
      </c>
      <c r="F127">
        <v>86230</v>
      </c>
      <c r="G127">
        <v>11964</v>
      </c>
      <c r="H127">
        <v>19306</v>
      </c>
      <c r="I127">
        <v>20913</v>
      </c>
      <c r="J127">
        <v>24108</v>
      </c>
      <c r="K127">
        <v>7625</v>
      </c>
      <c r="L127">
        <v>1782</v>
      </c>
      <c r="M127">
        <v>532</v>
      </c>
      <c r="N127">
        <v>25095</v>
      </c>
      <c r="O127">
        <v>3302</v>
      </c>
      <c r="P127">
        <v>10298</v>
      </c>
      <c r="Q127">
        <v>6309</v>
      </c>
      <c r="R127">
        <v>2760</v>
      </c>
      <c r="S127">
        <v>1295</v>
      </c>
      <c r="T127">
        <v>828</v>
      </c>
      <c r="U127">
        <v>303</v>
      </c>
      <c r="V127">
        <v>85674</v>
      </c>
      <c r="W127">
        <v>11652</v>
      </c>
      <c r="X127">
        <v>19244</v>
      </c>
      <c r="Y127">
        <v>20880</v>
      </c>
      <c r="Z127">
        <v>24008</v>
      </c>
      <c r="AA127">
        <v>7590</v>
      </c>
      <c r="AB127">
        <v>1776</v>
      </c>
      <c r="AC127">
        <v>524</v>
      </c>
      <c r="AD127">
        <v>25021</v>
      </c>
      <c r="AE127">
        <v>3276</v>
      </c>
      <c r="AF127">
        <v>10272</v>
      </c>
      <c r="AG127">
        <v>6300</v>
      </c>
      <c r="AH127">
        <v>2760</v>
      </c>
      <c r="AI127">
        <v>1290</v>
      </c>
      <c r="AJ127">
        <v>828</v>
      </c>
      <c r="AK127">
        <v>295</v>
      </c>
      <c r="AL127">
        <v>85243</v>
      </c>
      <c r="AM127">
        <v>11527</v>
      </c>
      <c r="AN127">
        <v>19170</v>
      </c>
      <c r="AO127">
        <v>20799</v>
      </c>
      <c r="AP127">
        <v>23888</v>
      </c>
      <c r="AQ127">
        <v>7565</v>
      </c>
      <c r="AR127">
        <v>1770</v>
      </c>
      <c r="AS127">
        <v>524</v>
      </c>
      <c r="AT127">
        <v>24940</v>
      </c>
      <c r="AU127">
        <v>3239</v>
      </c>
      <c r="AV127">
        <v>10254</v>
      </c>
      <c r="AW127">
        <v>6294</v>
      </c>
      <c r="AX127">
        <v>2756</v>
      </c>
      <c r="AY127">
        <v>1280</v>
      </c>
      <c r="AZ127">
        <v>822</v>
      </c>
      <c r="BA127">
        <v>295</v>
      </c>
      <c r="BB127">
        <v>56988</v>
      </c>
      <c r="BC127">
        <v>3024</v>
      </c>
      <c r="BD127">
        <v>12172</v>
      </c>
      <c r="BE127">
        <v>14481</v>
      </c>
      <c r="BF127">
        <v>19276</v>
      </c>
      <c r="BG127">
        <v>6165</v>
      </c>
      <c r="BH127">
        <v>1440</v>
      </c>
      <c r="BI127">
        <v>430</v>
      </c>
      <c r="BJ127">
        <v>18708</v>
      </c>
      <c r="BK127">
        <v>1555</v>
      </c>
      <c r="BL127">
        <v>7604</v>
      </c>
      <c r="BM127">
        <v>5028</v>
      </c>
      <c r="BN127">
        <v>2368</v>
      </c>
      <c r="BO127">
        <v>1140</v>
      </c>
      <c r="BP127">
        <v>726</v>
      </c>
      <c r="BQ127">
        <v>287</v>
      </c>
      <c r="BR127">
        <v>8433</v>
      </c>
      <c r="BS127">
        <v>1504</v>
      </c>
      <c r="BT127">
        <v>2608</v>
      </c>
      <c r="BU127">
        <v>2121</v>
      </c>
      <c r="BV127">
        <v>1484</v>
      </c>
      <c r="BW127">
        <v>540</v>
      </c>
      <c r="BX127">
        <v>126</v>
      </c>
      <c r="BY127">
        <v>50</v>
      </c>
      <c r="BZ127">
        <v>3530</v>
      </c>
      <c r="CA127">
        <v>806</v>
      </c>
      <c r="CB127">
        <v>1706</v>
      </c>
      <c r="CC127">
        <v>765</v>
      </c>
      <c r="CD127">
        <v>172</v>
      </c>
      <c r="CE127">
        <v>45</v>
      </c>
      <c r="CF127">
        <v>36</v>
      </c>
      <c r="CG127" t="s">
        <v>34</v>
      </c>
      <c r="CH127">
        <v>18692</v>
      </c>
      <c r="CI127">
        <v>6696</v>
      </c>
      <c r="CJ127">
        <v>4272</v>
      </c>
      <c r="CK127">
        <v>3936</v>
      </c>
      <c r="CL127">
        <v>2784</v>
      </c>
      <c r="CM127">
        <v>780</v>
      </c>
      <c r="CN127">
        <v>180</v>
      </c>
      <c r="CO127">
        <v>44</v>
      </c>
      <c r="CP127">
        <v>2675</v>
      </c>
      <c r="CQ127">
        <v>873</v>
      </c>
      <c r="CR127">
        <v>936</v>
      </c>
      <c r="CS127">
        <v>492</v>
      </c>
      <c r="CT127">
        <v>216</v>
      </c>
      <c r="CU127">
        <v>90</v>
      </c>
      <c r="CV127">
        <v>60</v>
      </c>
      <c r="CW127">
        <v>8</v>
      </c>
      <c r="CX127">
        <v>1130</v>
      </c>
      <c r="CY127">
        <v>303</v>
      </c>
      <c r="CZ127">
        <v>118</v>
      </c>
      <c r="DA127">
        <v>261</v>
      </c>
      <c r="DB127">
        <v>344</v>
      </c>
      <c r="DC127">
        <v>80</v>
      </c>
      <c r="DD127">
        <v>24</v>
      </c>
      <c r="DE127" t="s">
        <v>34</v>
      </c>
      <c r="DF127">
        <v>27</v>
      </c>
      <c r="DG127">
        <v>5</v>
      </c>
      <c r="DH127">
        <v>8</v>
      </c>
      <c r="DI127">
        <v>9</v>
      </c>
      <c r="DJ127" t="s">
        <v>34</v>
      </c>
      <c r="DK127">
        <v>5</v>
      </c>
      <c r="DL127" t="s">
        <v>34</v>
      </c>
      <c r="DM127" t="s">
        <v>34</v>
      </c>
      <c r="DN127">
        <v>431</v>
      </c>
      <c r="DO127">
        <v>125</v>
      </c>
      <c r="DP127">
        <v>74</v>
      </c>
      <c r="DQ127">
        <v>81</v>
      </c>
      <c r="DR127">
        <v>120</v>
      </c>
      <c r="DS127">
        <v>25</v>
      </c>
      <c r="DT127">
        <v>6</v>
      </c>
      <c r="DU127" t="s">
        <v>34</v>
      </c>
      <c r="DV127">
        <v>81</v>
      </c>
      <c r="DW127">
        <v>37</v>
      </c>
      <c r="DX127">
        <v>18</v>
      </c>
      <c r="DY127">
        <v>6</v>
      </c>
      <c r="DZ127">
        <v>4</v>
      </c>
      <c r="EA127">
        <v>10</v>
      </c>
      <c r="EB127">
        <v>6</v>
      </c>
      <c r="EC127" t="s">
        <v>34</v>
      </c>
    </row>
    <row r="128" spans="1:133">
      <c r="A128">
        <v>128</v>
      </c>
      <c r="B128">
        <v>2</v>
      </c>
      <c r="C128">
        <v>13227</v>
      </c>
      <c r="D128">
        <v>2</v>
      </c>
      <c r="E128" t="s">
        <v>173</v>
      </c>
      <c r="F128">
        <v>54962</v>
      </c>
      <c r="G128">
        <v>7683</v>
      </c>
      <c r="H128">
        <v>12990</v>
      </c>
      <c r="I128">
        <v>13440</v>
      </c>
      <c r="J128">
        <v>13784</v>
      </c>
      <c r="K128">
        <v>5110</v>
      </c>
      <c r="L128">
        <v>1398</v>
      </c>
      <c r="M128">
        <v>557</v>
      </c>
      <c r="N128">
        <v>19315</v>
      </c>
      <c r="O128">
        <v>2265</v>
      </c>
      <c r="P128">
        <v>7596</v>
      </c>
      <c r="Q128">
        <v>5055</v>
      </c>
      <c r="R128">
        <v>2212</v>
      </c>
      <c r="S128">
        <v>1180</v>
      </c>
      <c r="T128">
        <v>684</v>
      </c>
      <c r="U128">
        <v>323</v>
      </c>
      <c r="V128">
        <v>53967</v>
      </c>
      <c r="W128">
        <v>6836</v>
      </c>
      <c r="X128">
        <v>12930</v>
      </c>
      <c r="Y128">
        <v>13407</v>
      </c>
      <c r="Z128">
        <v>13744</v>
      </c>
      <c r="AA128">
        <v>5095</v>
      </c>
      <c r="AB128">
        <v>1398</v>
      </c>
      <c r="AC128">
        <v>557</v>
      </c>
      <c r="AD128">
        <v>19258</v>
      </c>
      <c r="AE128">
        <v>2259</v>
      </c>
      <c r="AF128">
        <v>7548</v>
      </c>
      <c r="AG128">
        <v>5052</v>
      </c>
      <c r="AH128">
        <v>2212</v>
      </c>
      <c r="AI128">
        <v>1180</v>
      </c>
      <c r="AJ128">
        <v>684</v>
      </c>
      <c r="AK128">
        <v>323</v>
      </c>
      <c r="AL128">
        <v>53551</v>
      </c>
      <c r="AM128">
        <v>6704</v>
      </c>
      <c r="AN128">
        <v>12858</v>
      </c>
      <c r="AO128">
        <v>13338</v>
      </c>
      <c r="AP128">
        <v>13648</v>
      </c>
      <c r="AQ128">
        <v>5060</v>
      </c>
      <c r="AR128">
        <v>1386</v>
      </c>
      <c r="AS128">
        <v>557</v>
      </c>
      <c r="AT128">
        <v>19174</v>
      </c>
      <c r="AU128">
        <v>2222</v>
      </c>
      <c r="AV128">
        <v>7516</v>
      </c>
      <c r="AW128">
        <v>5043</v>
      </c>
      <c r="AX128">
        <v>2212</v>
      </c>
      <c r="AY128">
        <v>1180</v>
      </c>
      <c r="AZ128">
        <v>678</v>
      </c>
      <c r="BA128">
        <v>323</v>
      </c>
      <c r="BB128">
        <v>37401</v>
      </c>
      <c r="BC128">
        <v>2273</v>
      </c>
      <c r="BD128">
        <v>8786</v>
      </c>
      <c r="BE128">
        <v>9546</v>
      </c>
      <c r="BF128">
        <v>10948</v>
      </c>
      <c r="BG128">
        <v>4160</v>
      </c>
      <c r="BH128">
        <v>1188</v>
      </c>
      <c r="BI128">
        <v>500</v>
      </c>
      <c r="BJ128">
        <v>15821</v>
      </c>
      <c r="BK128">
        <v>1311</v>
      </c>
      <c r="BL128">
        <v>6144</v>
      </c>
      <c r="BM128">
        <v>4338</v>
      </c>
      <c r="BN128">
        <v>1984</v>
      </c>
      <c r="BO128">
        <v>1115</v>
      </c>
      <c r="BP128">
        <v>624</v>
      </c>
      <c r="BQ128">
        <v>305</v>
      </c>
      <c r="BR128">
        <v>2411</v>
      </c>
      <c r="BS128">
        <v>494</v>
      </c>
      <c r="BT128">
        <v>770</v>
      </c>
      <c r="BU128">
        <v>567</v>
      </c>
      <c r="BV128">
        <v>364</v>
      </c>
      <c r="BW128">
        <v>155</v>
      </c>
      <c r="BX128">
        <v>54</v>
      </c>
      <c r="BY128">
        <v>7</v>
      </c>
      <c r="BZ128">
        <v>1041</v>
      </c>
      <c r="CA128">
        <v>289</v>
      </c>
      <c r="CB128">
        <v>474</v>
      </c>
      <c r="CC128">
        <v>213</v>
      </c>
      <c r="CD128">
        <v>60</v>
      </c>
      <c r="CE128">
        <v>5</v>
      </c>
      <c r="CF128" t="s">
        <v>34</v>
      </c>
      <c r="CG128" t="s">
        <v>34</v>
      </c>
      <c r="CH128">
        <v>13114</v>
      </c>
      <c r="CI128">
        <v>3744</v>
      </c>
      <c r="CJ128">
        <v>3212</v>
      </c>
      <c r="CK128">
        <v>3078</v>
      </c>
      <c r="CL128">
        <v>2200</v>
      </c>
      <c r="CM128">
        <v>715</v>
      </c>
      <c r="CN128">
        <v>126</v>
      </c>
      <c r="CO128">
        <v>39</v>
      </c>
      <c r="CP128">
        <v>2277</v>
      </c>
      <c r="CQ128">
        <v>619</v>
      </c>
      <c r="CR128">
        <v>888</v>
      </c>
      <c r="CS128">
        <v>492</v>
      </c>
      <c r="CT128">
        <v>168</v>
      </c>
      <c r="CU128">
        <v>55</v>
      </c>
      <c r="CV128">
        <v>48</v>
      </c>
      <c r="CW128">
        <v>7</v>
      </c>
      <c r="CX128">
        <v>625</v>
      </c>
      <c r="CY128">
        <v>193</v>
      </c>
      <c r="CZ128">
        <v>90</v>
      </c>
      <c r="DA128">
        <v>147</v>
      </c>
      <c r="DB128">
        <v>136</v>
      </c>
      <c r="DC128">
        <v>30</v>
      </c>
      <c r="DD128">
        <v>18</v>
      </c>
      <c r="DE128">
        <v>11</v>
      </c>
      <c r="DF128">
        <v>35</v>
      </c>
      <c r="DG128">
        <v>3</v>
      </c>
      <c r="DH128">
        <v>10</v>
      </c>
      <c r="DI128" t="s">
        <v>34</v>
      </c>
      <c r="DJ128" t="s">
        <v>34</v>
      </c>
      <c r="DK128">
        <v>5</v>
      </c>
      <c r="DL128">
        <v>6</v>
      </c>
      <c r="DM128">
        <v>11</v>
      </c>
      <c r="DN128">
        <v>416</v>
      </c>
      <c r="DO128">
        <v>132</v>
      </c>
      <c r="DP128">
        <v>72</v>
      </c>
      <c r="DQ128">
        <v>69</v>
      </c>
      <c r="DR128">
        <v>96</v>
      </c>
      <c r="DS128">
        <v>35</v>
      </c>
      <c r="DT128">
        <v>12</v>
      </c>
      <c r="DU128" t="s">
        <v>34</v>
      </c>
      <c r="DV128">
        <v>84</v>
      </c>
      <c r="DW128">
        <v>37</v>
      </c>
      <c r="DX128">
        <v>32</v>
      </c>
      <c r="DY128">
        <v>9</v>
      </c>
      <c r="DZ128" t="s">
        <v>34</v>
      </c>
      <c r="EA128" t="s">
        <v>34</v>
      </c>
      <c r="EB128">
        <v>6</v>
      </c>
      <c r="EC128" t="s">
        <v>34</v>
      </c>
    </row>
    <row r="129" spans="1:133">
      <c r="A129">
        <v>129</v>
      </c>
      <c r="B129">
        <v>2</v>
      </c>
      <c r="C129">
        <v>13228</v>
      </c>
      <c r="D129">
        <v>2</v>
      </c>
      <c r="E129" t="s">
        <v>174</v>
      </c>
      <c r="F129">
        <v>78809</v>
      </c>
      <c r="G129">
        <v>7551</v>
      </c>
      <c r="H129">
        <v>18716</v>
      </c>
      <c r="I129">
        <v>18984</v>
      </c>
      <c r="J129">
        <v>20040</v>
      </c>
      <c r="K129">
        <v>9115</v>
      </c>
      <c r="L129">
        <v>2838</v>
      </c>
      <c r="M129">
        <v>1565</v>
      </c>
      <c r="N129">
        <v>33124</v>
      </c>
      <c r="O129">
        <v>3043</v>
      </c>
      <c r="P129">
        <v>12052</v>
      </c>
      <c r="Q129">
        <v>8334</v>
      </c>
      <c r="R129">
        <v>4176</v>
      </c>
      <c r="S129">
        <v>2650</v>
      </c>
      <c r="T129">
        <v>1710</v>
      </c>
      <c r="U129">
        <v>1159</v>
      </c>
      <c r="V129">
        <v>78518</v>
      </c>
      <c r="W129">
        <v>7450</v>
      </c>
      <c r="X129">
        <v>18670</v>
      </c>
      <c r="Y129">
        <v>18930</v>
      </c>
      <c r="Z129">
        <v>19972</v>
      </c>
      <c r="AA129">
        <v>9105</v>
      </c>
      <c r="AB129">
        <v>2826</v>
      </c>
      <c r="AC129">
        <v>1565</v>
      </c>
      <c r="AD129">
        <v>33072</v>
      </c>
      <c r="AE129">
        <v>3035</v>
      </c>
      <c r="AF129">
        <v>12036</v>
      </c>
      <c r="AG129">
        <v>8322</v>
      </c>
      <c r="AH129">
        <v>4172</v>
      </c>
      <c r="AI129">
        <v>2650</v>
      </c>
      <c r="AJ129">
        <v>1698</v>
      </c>
      <c r="AK129">
        <v>1159</v>
      </c>
      <c r="AL129">
        <v>77916</v>
      </c>
      <c r="AM129">
        <v>7297</v>
      </c>
      <c r="AN129">
        <v>18554</v>
      </c>
      <c r="AO129">
        <v>18786</v>
      </c>
      <c r="AP129">
        <v>19852</v>
      </c>
      <c r="AQ129">
        <v>9055</v>
      </c>
      <c r="AR129">
        <v>2814</v>
      </c>
      <c r="AS129">
        <v>1558</v>
      </c>
      <c r="AT129">
        <v>32951</v>
      </c>
      <c r="AU129">
        <v>2999</v>
      </c>
      <c r="AV129">
        <v>11986</v>
      </c>
      <c r="AW129">
        <v>8307</v>
      </c>
      <c r="AX129">
        <v>4168</v>
      </c>
      <c r="AY129">
        <v>2640</v>
      </c>
      <c r="AZ129">
        <v>1692</v>
      </c>
      <c r="BA129">
        <v>1159</v>
      </c>
      <c r="BB129">
        <v>64286</v>
      </c>
      <c r="BC129">
        <v>3751</v>
      </c>
      <c r="BD129">
        <v>15242</v>
      </c>
      <c r="BE129">
        <v>15765</v>
      </c>
      <c r="BF129">
        <v>17296</v>
      </c>
      <c r="BG129">
        <v>8220</v>
      </c>
      <c r="BH129">
        <v>2616</v>
      </c>
      <c r="BI129">
        <v>1396</v>
      </c>
      <c r="BJ129">
        <v>30542</v>
      </c>
      <c r="BK129">
        <v>2302</v>
      </c>
      <c r="BL129">
        <v>11076</v>
      </c>
      <c r="BM129">
        <v>7872</v>
      </c>
      <c r="BN129">
        <v>3936</v>
      </c>
      <c r="BO129">
        <v>2560</v>
      </c>
      <c r="BP129">
        <v>1668</v>
      </c>
      <c r="BQ129">
        <v>1128</v>
      </c>
      <c r="BR129">
        <v>656</v>
      </c>
      <c r="BS129">
        <v>86</v>
      </c>
      <c r="BT129">
        <v>228</v>
      </c>
      <c r="BU129">
        <v>156</v>
      </c>
      <c r="BV129">
        <v>116</v>
      </c>
      <c r="BW129">
        <v>45</v>
      </c>
      <c r="BX129">
        <v>18</v>
      </c>
      <c r="BY129">
        <v>7</v>
      </c>
      <c r="BZ129">
        <v>302</v>
      </c>
      <c r="CA129">
        <v>61</v>
      </c>
      <c r="CB129">
        <v>164</v>
      </c>
      <c r="CC129">
        <v>39</v>
      </c>
      <c r="CD129">
        <v>28</v>
      </c>
      <c r="CE129">
        <v>10</v>
      </c>
      <c r="CF129" t="s">
        <v>34</v>
      </c>
      <c r="CG129" t="s">
        <v>34</v>
      </c>
      <c r="CH129">
        <v>12288</v>
      </c>
      <c r="CI129">
        <v>3328</v>
      </c>
      <c r="CJ129">
        <v>2978</v>
      </c>
      <c r="CK129">
        <v>2730</v>
      </c>
      <c r="CL129">
        <v>2220</v>
      </c>
      <c r="CM129">
        <v>730</v>
      </c>
      <c r="CN129">
        <v>156</v>
      </c>
      <c r="CO129">
        <v>146</v>
      </c>
      <c r="CP129">
        <v>2078</v>
      </c>
      <c r="CQ129">
        <v>634</v>
      </c>
      <c r="CR129">
        <v>730</v>
      </c>
      <c r="CS129">
        <v>393</v>
      </c>
      <c r="CT129">
        <v>196</v>
      </c>
      <c r="CU129">
        <v>70</v>
      </c>
      <c r="CV129">
        <v>24</v>
      </c>
      <c r="CW129">
        <v>31</v>
      </c>
      <c r="CX129">
        <v>686</v>
      </c>
      <c r="CY129">
        <v>132</v>
      </c>
      <c r="CZ129">
        <v>106</v>
      </c>
      <c r="DA129">
        <v>135</v>
      </c>
      <c r="DB129">
        <v>220</v>
      </c>
      <c r="DC129">
        <v>60</v>
      </c>
      <c r="DD129">
        <v>24</v>
      </c>
      <c r="DE129">
        <v>9</v>
      </c>
      <c r="DF129">
        <v>29</v>
      </c>
      <c r="DG129">
        <v>2</v>
      </c>
      <c r="DH129">
        <v>16</v>
      </c>
      <c r="DI129">
        <v>3</v>
      </c>
      <c r="DJ129">
        <v>8</v>
      </c>
      <c r="DK129" t="s">
        <v>34</v>
      </c>
      <c r="DL129" t="s">
        <v>34</v>
      </c>
      <c r="DM129" t="s">
        <v>34</v>
      </c>
      <c r="DN129">
        <v>602</v>
      </c>
      <c r="DO129">
        <v>153</v>
      </c>
      <c r="DP129">
        <v>116</v>
      </c>
      <c r="DQ129">
        <v>144</v>
      </c>
      <c r="DR129">
        <v>120</v>
      </c>
      <c r="DS129">
        <v>50</v>
      </c>
      <c r="DT129">
        <v>12</v>
      </c>
      <c r="DU129">
        <v>7</v>
      </c>
      <c r="DV129">
        <v>121</v>
      </c>
      <c r="DW129">
        <v>36</v>
      </c>
      <c r="DX129">
        <v>50</v>
      </c>
      <c r="DY129">
        <v>15</v>
      </c>
      <c r="DZ129">
        <v>4</v>
      </c>
      <c r="EA129">
        <v>10</v>
      </c>
      <c r="EB129">
        <v>6</v>
      </c>
      <c r="EC129" t="s">
        <v>34</v>
      </c>
    </row>
    <row r="130" spans="1:133">
      <c r="A130">
        <v>130</v>
      </c>
      <c r="B130">
        <v>2</v>
      </c>
      <c r="C130">
        <v>13229</v>
      </c>
      <c r="D130">
        <v>2</v>
      </c>
      <c r="E130" t="s">
        <v>175</v>
      </c>
      <c r="F130">
        <v>195992</v>
      </c>
      <c r="G130">
        <v>34280</v>
      </c>
      <c r="H130">
        <v>48106</v>
      </c>
      <c r="I130">
        <v>47442</v>
      </c>
      <c r="J130">
        <v>47756</v>
      </c>
      <c r="K130">
        <v>14420</v>
      </c>
      <c r="L130">
        <v>3018</v>
      </c>
      <c r="M130">
        <v>970</v>
      </c>
      <c r="N130">
        <v>63774</v>
      </c>
      <c r="O130">
        <v>9690</v>
      </c>
      <c r="P130">
        <v>26322</v>
      </c>
      <c r="Q130">
        <v>15468</v>
      </c>
      <c r="R130">
        <v>6856</v>
      </c>
      <c r="S130">
        <v>3335</v>
      </c>
      <c r="T130">
        <v>1470</v>
      </c>
      <c r="U130">
        <v>633</v>
      </c>
      <c r="V130">
        <v>194447</v>
      </c>
      <c r="W130">
        <v>33355</v>
      </c>
      <c r="X130">
        <v>47908</v>
      </c>
      <c r="Y130">
        <v>47283</v>
      </c>
      <c r="Z130">
        <v>47588</v>
      </c>
      <c r="AA130">
        <v>14360</v>
      </c>
      <c r="AB130">
        <v>3000</v>
      </c>
      <c r="AC130">
        <v>953</v>
      </c>
      <c r="AD130">
        <v>63555</v>
      </c>
      <c r="AE130">
        <v>9644</v>
      </c>
      <c r="AF130">
        <v>26216</v>
      </c>
      <c r="AG130">
        <v>15441</v>
      </c>
      <c r="AH130">
        <v>6840</v>
      </c>
      <c r="AI130">
        <v>3325</v>
      </c>
      <c r="AJ130">
        <v>1464</v>
      </c>
      <c r="AK130">
        <v>625</v>
      </c>
      <c r="AL130">
        <v>193005</v>
      </c>
      <c r="AM130">
        <v>32866</v>
      </c>
      <c r="AN130">
        <v>47604</v>
      </c>
      <c r="AO130">
        <v>47043</v>
      </c>
      <c r="AP130">
        <v>47296</v>
      </c>
      <c r="AQ130">
        <v>14255</v>
      </c>
      <c r="AR130">
        <v>2988</v>
      </c>
      <c r="AS130">
        <v>953</v>
      </c>
      <c r="AT130">
        <v>63266</v>
      </c>
      <c r="AU130">
        <v>9532</v>
      </c>
      <c r="AV130">
        <v>26114</v>
      </c>
      <c r="AW130">
        <v>15411</v>
      </c>
      <c r="AX130">
        <v>6816</v>
      </c>
      <c r="AY130">
        <v>3310</v>
      </c>
      <c r="AZ130">
        <v>1458</v>
      </c>
      <c r="BA130">
        <v>625</v>
      </c>
      <c r="BB130">
        <v>124022</v>
      </c>
      <c r="BC130">
        <v>9591</v>
      </c>
      <c r="BD130">
        <v>30568</v>
      </c>
      <c r="BE130">
        <v>32919</v>
      </c>
      <c r="BF130">
        <v>36920</v>
      </c>
      <c r="BG130">
        <v>11045</v>
      </c>
      <c r="BH130">
        <v>2244</v>
      </c>
      <c r="BI130">
        <v>735</v>
      </c>
      <c r="BJ130">
        <v>48241</v>
      </c>
      <c r="BK130">
        <v>5356</v>
      </c>
      <c r="BL130">
        <v>19830</v>
      </c>
      <c r="BM130">
        <v>12573</v>
      </c>
      <c r="BN130">
        <v>5688</v>
      </c>
      <c r="BO130">
        <v>2865</v>
      </c>
      <c r="BP130">
        <v>1350</v>
      </c>
      <c r="BQ130">
        <v>579</v>
      </c>
      <c r="BR130">
        <v>21092</v>
      </c>
      <c r="BS130">
        <v>3568</v>
      </c>
      <c r="BT130">
        <v>6614</v>
      </c>
      <c r="BU130">
        <v>5424</v>
      </c>
      <c r="BV130">
        <v>3596</v>
      </c>
      <c r="BW130">
        <v>1360</v>
      </c>
      <c r="BX130">
        <v>414</v>
      </c>
      <c r="BY130">
        <v>116</v>
      </c>
      <c r="BZ130">
        <v>9035</v>
      </c>
      <c r="CA130">
        <v>2123</v>
      </c>
      <c r="CB130">
        <v>4178</v>
      </c>
      <c r="CC130">
        <v>1758</v>
      </c>
      <c r="CD130">
        <v>628</v>
      </c>
      <c r="CE130">
        <v>240</v>
      </c>
      <c r="CF130">
        <v>84</v>
      </c>
      <c r="CG130">
        <v>24</v>
      </c>
      <c r="CH130">
        <v>43931</v>
      </c>
      <c r="CI130">
        <v>19138</v>
      </c>
      <c r="CJ130">
        <v>9826</v>
      </c>
      <c r="CK130">
        <v>7731</v>
      </c>
      <c r="CL130">
        <v>5456</v>
      </c>
      <c r="CM130">
        <v>1435</v>
      </c>
      <c r="CN130">
        <v>258</v>
      </c>
      <c r="CO130">
        <v>87</v>
      </c>
      <c r="CP130">
        <v>5857</v>
      </c>
      <c r="CQ130">
        <v>2041</v>
      </c>
      <c r="CR130">
        <v>2040</v>
      </c>
      <c r="CS130">
        <v>1041</v>
      </c>
      <c r="CT130">
        <v>484</v>
      </c>
      <c r="CU130">
        <v>205</v>
      </c>
      <c r="CV130">
        <v>24</v>
      </c>
      <c r="CW130">
        <v>22</v>
      </c>
      <c r="CX130">
        <v>3960</v>
      </c>
      <c r="CY130">
        <v>569</v>
      </c>
      <c r="CZ130">
        <v>596</v>
      </c>
      <c r="DA130">
        <v>969</v>
      </c>
      <c r="DB130">
        <v>1324</v>
      </c>
      <c r="DC130">
        <v>415</v>
      </c>
      <c r="DD130">
        <v>72</v>
      </c>
      <c r="DE130">
        <v>15</v>
      </c>
      <c r="DF130">
        <v>133</v>
      </c>
      <c r="DG130">
        <v>12</v>
      </c>
      <c r="DH130">
        <v>66</v>
      </c>
      <c r="DI130">
        <v>39</v>
      </c>
      <c r="DJ130">
        <v>16</v>
      </c>
      <c r="DK130" t="s">
        <v>34</v>
      </c>
      <c r="DL130" t="s">
        <v>34</v>
      </c>
      <c r="DM130" t="s">
        <v>34</v>
      </c>
      <c r="DN130">
        <v>1442</v>
      </c>
      <c r="DO130">
        <v>489</v>
      </c>
      <c r="DP130">
        <v>304</v>
      </c>
      <c r="DQ130">
        <v>240</v>
      </c>
      <c r="DR130">
        <v>292</v>
      </c>
      <c r="DS130">
        <v>105</v>
      </c>
      <c r="DT130">
        <v>12</v>
      </c>
      <c r="DU130" t="s">
        <v>34</v>
      </c>
      <c r="DV130">
        <v>289</v>
      </c>
      <c r="DW130">
        <v>112</v>
      </c>
      <c r="DX130">
        <v>102</v>
      </c>
      <c r="DY130">
        <v>30</v>
      </c>
      <c r="DZ130">
        <v>24</v>
      </c>
      <c r="EA130">
        <v>15</v>
      </c>
      <c r="EB130">
        <v>6</v>
      </c>
      <c r="EC130" t="s">
        <v>34</v>
      </c>
    </row>
    <row r="131" spans="1:133">
      <c r="A131">
        <v>131</v>
      </c>
      <c r="B131">
        <v>2</v>
      </c>
      <c r="C131">
        <v>13303</v>
      </c>
      <c r="D131">
        <v>3</v>
      </c>
      <c r="E131" t="s">
        <v>176</v>
      </c>
      <c r="F131">
        <v>32658</v>
      </c>
      <c r="G131">
        <v>3768</v>
      </c>
      <c r="H131">
        <v>7614</v>
      </c>
      <c r="I131">
        <v>7650</v>
      </c>
      <c r="J131">
        <v>8160</v>
      </c>
      <c r="K131">
        <v>3630</v>
      </c>
      <c r="L131">
        <v>1218</v>
      </c>
      <c r="M131">
        <v>618</v>
      </c>
      <c r="N131">
        <v>13286</v>
      </c>
      <c r="O131">
        <v>1226</v>
      </c>
      <c r="P131">
        <v>4562</v>
      </c>
      <c r="Q131">
        <v>3369</v>
      </c>
      <c r="R131">
        <v>1840</v>
      </c>
      <c r="S131">
        <v>1130</v>
      </c>
      <c r="T131">
        <v>726</v>
      </c>
      <c r="U131">
        <v>433</v>
      </c>
      <c r="V131">
        <v>32372</v>
      </c>
      <c r="W131">
        <v>3614</v>
      </c>
      <c r="X131">
        <v>7594</v>
      </c>
      <c r="Y131">
        <v>7614</v>
      </c>
      <c r="Z131">
        <v>8124</v>
      </c>
      <c r="AA131">
        <v>3610</v>
      </c>
      <c r="AB131">
        <v>1206</v>
      </c>
      <c r="AC131">
        <v>610</v>
      </c>
      <c r="AD131">
        <v>13261</v>
      </c>
      <c r="AE131">
        <v>1222</v>
      </c>
      <c r="AF131">
        <v>4558</v>
      </c>
      <c r="AG131">
        <v>3366</v>
      </c>
      <c r="AH131">
        <v>1840</v>
      </c>
      <c r="AI131">
        <v>1130</v>
      </c>
      <c r="AJ131">
        <v>720</v>
      </c>
      <c r="AK131">
        <v>425</v>
      </c>
      <c r="AL131">
        <v>32073</v>
      </c>
      <c r="AM131">
        <v>3543</v>
      </c>
      <c r="AN131">
        <v>7520</v>
      </c>
      <c r="AO131">
        <v>7563</v>
      </c>
      <c r="AP131">
        <v>8084</v>
      </c>
      <c r="AQ131">
        <v>3560</v>
      </c>
      <c r="AR131">
        <v>1200</v>
      </c>
      <c r="AS131">
        <v>603</v>
      </c>
      <c r="AT131">
        <v>13214</v>
      </c>
      <c r="AU131">
        <v>1212</v>
      </c>
      <c r="AV131">
        <v>4532</v>
      </c>
      <c r="AW131">
        <v>3366</v>
      </c>
      <c r="AX131">
        <v>1840</v>
      </c>
      <c r="AY131">
        <v>1125</v>
      </c>
      <c r="AZ131">
        <v>714</v>
      </c>
      <c r="BA131">
        <v>425</v>
      </c>
      <c r="BB131">
        <v>24598</v>
      </c>
      <c r="BC131">
        <v>1349</v>
      </c>
      <c r="BD131">
        <v>5746</v>
      </c>
      <c r="BE131">
        <v>6081</v>
      </c>
      <c r="BF131">
        <v>6880</v>
      </c>
      <c r="BG131">
        <v>3005</v>
      </c>
      <c r="BH131">
        <v>1038</v>
      </c>
      <c r="BI131">
        <v>499</v>
      </c>
      <c r="BJ131">
        <v>11488</v>
      </c>
      <c r="BK131">
        <v>710</v>
      </c>
      <c r="BL131">
        <v>3824</v>
      </c>
      <c r="BM131">
        <v>3051</v>
      </c>
      <c r="BN131">
        <v>1732</v>
      </c>
      <c r="BO131">
        <v>1065</v>
      </c>
      <c r="BP131">
        <v>696</v>
      </c>
      <c r="BQ131">
        <v>410</v>
      </c>
      <c r="BR131">
        <v>2291</v>
      </c>
      <c r="BS131">
        <v>258</v>
      </c>
      <c r="BT131">
        <v>692</v>
      </c>
      <c r="BU131">
        <v>549</v>
      </c>
      <c r="BV131">
        <v>404</v>
      </c>
      <c r="BW131">
        <v>245</v>
      </c>
      <c r="BX131">
        <v>96</v>
      </c>
      <c r="BY131">
        <v>47</v>
      </c>
      <c r="BZ131">
        <v>859</v>
      </c>
      <c r="CA131">
        <v>191</v>
      </c>
      <c r="CB131">
        <v>418</v>
      </c>
      <c r="CC131">
        <v>165</v>
      </c>
      <c r="CD131">
        <v>52</v>
      </c>
      <c r="CE131">
        <v>20</v>
      </c>
      <c r="CF131">
        <v>6</v>
      </c>
      <c r="CG131">
        <v>7</v>
      </c>
      <c r="CH131">
        <v>5014</v>
      </c>
      <c r="CI131">
        <v>1859</v>
      </c>
      <c r="CJ131">
        <v>1054</v>
      </c>
      <c r="CK131">
        <v>912</v>
      </c>
      <c r="CL131">
        <v>776</v>
      </c>
      <c r="CM131">
        <v>290</v>
      </c>
      <c r="CN131">
        <v>66</v>
      </c>
      <c r="CO131">
        <v>57</v>
      </c>
      <c r="CP131">
        <v>849</v>
      </c>
      <c r="CQ131">
        <v>308</v>
      </c>
      <c r="CR131">
        <v>280</v>
      </c>
      <c r="CS131">
        <v>150</v>
      </c>
      <c r="CT131">
        <v>56</v>
      </c>
      <c r="CU131">
        <v>35</v>
      </c>
      <c r="CV131">
        <v>12</v>
      </c>
      <c r="CW131">
        <v>8</v>
      </c>
      <c r="CX131">
        <v>170</v>
      </c>
      <c r="CY131">
        <v>77</v>
      </c>
      <c r="CZ131">
        <v>28</v>
      </c>
      <c r="DA131">
        <v>21</v>
      </c>
      <c r="DB131">
        <v>24</v>
      </c>
      <c r="DC131">
        <v>20</v>
      </c>
      <c r="DD131" t="s">
        <v>34</v>
      </c>
      <c r="DE131" t="s">
        <v>34</v>
      </c>
      <c r="DF131">
        <v>18</v>
      </c>
      <c r="DG131">
        <v>3</v>
      </c>
      <c r="DH131">
        <v>10</v>
      </c>
      <c r="DI131" t="s">
        <v>34</v>
      </c>
      <c r="DJ131" t="s">
        <v>34</v>
      </c>
      <c r="DK131">
        <v>5</v>
      </c>
      <c r="DL131" t="s">
        <v>34</v>
      </c>
      <c r="DM131" t="s">
        <v>34</v>
      </c>
      <c r="DN131">
        <v>299</v>
      </c>
      <c r="DO131">
        <v>71</v>
      </c>
      <c r="DP131">
        <v>74</v>
      </c>
      <c r="DQ131">
        <v>51</v>
      </c>
      <c r="DR131">
        <v>40</v>
      </c>
      <c r="DS131">
        <v>50</v>
      </c>
      <c r="DT131">
        <v>6</v>
      </c>
      <c r="DU131">
        <v>7</v>
      </c>
      <c r="DV131">
        <v>47</v>
      </c>
      <c r="DW131">
        <v>10</v>
      </c>
      <c r="DX131">
        <v>26</v>
      </c>
      <c r="DY131" t="s">
        <v>34</v>
      </c>
      <c r="DZ131" t="s">
        <v>34</v>
      </c>
      <c r="EA131">
        <v>5</v>
      </c>
      <c r="EB131">
        <v>6</v>
      </c>
      <c r="EC131" t="s">
        <v>34</v>
      </c>
    </row>
    <row r="132" spans="1:133">
      <c r="A132">
        <v>132</v>
      </c>
      <c r="B132">
        <v>2</v>
      </c>
      <c r="C132">
        <v>13305</v>
      </c>
      <c r="D132">
        <v>3</v>
      </c>
      <c r="E132" t="s">
        <v>177</v>
      </c>
      <c r="F132">
        <v>15459</v>
      </c>
      <c r="G132">
        <v>1104</v>
      </c>
      <c r="H132">
        <v>3872</v>
      </c>
      <c r="I132">
        <v>3774</v>
      </c>
      <c r="J132">
        <v>3576</v>
      </c>
      <c r="K132">
        <v>1925</v>
      </c>
      <c r="L132">
        <v>786</v>
      </c>
      <c r="M132">
        <v>422</v>
      </c>
      <c r="N132">
        <v>7465</v>
      </c>
      <c r="O132">
        <v>494</v>
      </c>
      <c r="P132">
        <v>2798</v>
      </c>
      <c r="Q132">
        <v>1968</v>
      </c>
      <c r="R132">
        <v>880</v>
      </c>
      <c r="S132">
        <v>605</v>
      </c>
      <c r="T132">
        <v>420</v>
      </c>
      <c r="U132">
        <v>300</v>
      </c>
      <c r="V132">
        <v>15310</v>
      </c>
      <c r="W132">
        <v>1015</v>
      </c>
      <c r="X132">
        <v>3838</v>
      </c>
      <c r="Y132">
        <v>3771</v>
      </c>
      <c r="Z132">
        <v>3564</v>
      </c>
      <c r="AA132">
        <v>1920</v>
      </c>
      <c r="AB132">
        <v>780</v>
      </c>
      <c r="AC132">
        <v>422</v>
      </c>
      <c r="AD132">
        <v>7433</v>
      </c>
      <c r="AE132">
        <v>490</v>
      </c>
      <c r="AF132">
        <v>2776</v>
      </c>
      <c r="AG132">
        <v>1968</v>
      </c>
      <c r="AH132">
        <v>880</v>
      </c>
      <c r="AI132">
        <v>605</v>
      </c>
      <c r="AJ132">
        <v>414</v>
      </c>
      <c r="AK132">
        <v>300</v>
      </c>
      <c r="AL132">
        <v>15241</v>
      </c>
      <c r="AM132">
        <v>1002</v>
      </c>
      <c r="AN132">
        <v>3828</v>
      </c>
      <c r="AO132">
        <v>3756</v>
      </c>
      <c r="AP132">
        <v>3556</v>
      </c>
      <c r="AQ132">
        <v>1910</v>
      </c>
      <c r="AR132">
        <v>774</v>
      </c>
      <c r="AS132">
        <v>415</v>
      </c>
      <c r="AT132">
        <v>7417</v>
      </c>
      <c r="AU132">
        <v>488</v>
      </c>
      <c r="AV132">
        <v>2772</v>
      </c>
      <c r="AW132">
        <v>1965</v>
      </c>
      <c r="AX132">
        <v>880</v>
      </c>
      <c r="AY132">
        <v>605</v>
      </c>
      <c r="AZ132">
        <v>414</v>
      </c>
      <c r="BA132">
        <v>293</v>
      </c>
      <c r="BB132">
        <v>13362</v>
      </c>
      <c r="BC132">
        <v>710</v>
      </c>
      <c r="BD132">
        <v>3470</v>
      </c>
      <c r="BE132">
        <v>3225</v>
      </c>
      <c r="BF132">
        <v>3140</v>
      </c>
      <c r="BG132">
        <v>1720</v>
      </c>
      <c r="BH132">
        <v>714</v>
      </c>
      <c r="BI132">
        <v>383</v>
      </c>
      <c r="BJ132">
        <v>7203</v>
      </c>
      <c r="BK132">
        <v>440</v>
      </c>
      <c r="BL132">
        <v>2686</v>
      </c>
      <c r="BM132">
        <v>1902</v>
      </c>
      <c r="BN132">
        <v>868</v>
      </c>
      <c r="BO132">
        <v>600</v>
      </c>
      <c r="BP132">
        <v>414</v>
      </c>
      <c r="BQ132">
        <v>293</v>
      </c>
      <c r="BR132">
        <v>130</v>
      </c>
      <c r="BS132">
        <v>9</v>
      </c>
      <c r="BT132">
        <v>36</v>
      </c>
      <c r="BU132">
        <v>27</v>
      </c>
      <c r="BV132">
        <v>36</v>
      </c>
      <c r="BW132">
        <v>10</v>
      </c>
      <c r="BX132">
        <v>12</v>
      </c>
      <c r="BY132" t="s">
        <v>34</v>
      </c>
      <c r="BZ132">
        <v>43</v>
      </c>
      <c r="CA132">
        <v>9</v>
      </c>
      <c r="CB132">
        <v>22</v>
      </c>
      <c r="CC132">
        <v>12</v>
      </c>
      <c r="CD132" t="s">
        <v>34</v>
      </c>
      <c r="CE132" t="s">
        <v>34</v>
      </c>
      <c r="CF132" t="s">
        <v>34</v>
      </c>
      <c r="CG132" t="s">
        <v>34</v>
      </c>
      <c r="CH132">
        <v>1590</v>
      </c>
      <c r="CI132">
        <v>236</v>
      </c>
      <c r="CJ132">
        <v>300</v>
      </c>
      <c r="CK132">
        <v>468</v>
      </c>
      <c r="CL132">
        <v>364</v>
      </c>
      <c r="CM132">
        <v>160</v>
      </c>
      <c r="CN132">
        <v>30</v>
      </c>
      <c r="CO132">
        <v>32</v>
      </c>
      <c r="CP132">
        <v>169</v>
      </c>
      <c r="CQ132">
        <v>39</v>
      </c>
      <c r="CR132">
        <v>62</v>
      </c>
      <c r="CS132">
        <v>51</v>
      </c>
      <c r="CT132">
        <v>12</v>
      </c>
      <c r="CU132">
        <v>5</v>
      </c>
      <c r="CV132" t="s">
        <v>34</v>
      </c>
      <c r="CW132" t="s">
        <v>34</v>
      </c>
      <c r="CX132">
        <v>159</v>
      </c>
      <c r="CY132">
        <v>47</v>
      </c>
      <c r="CZ132">
        <v>22</v>
      </c>
      <c r="DA132">
        <v>36</v>
      </c>
      <c r="DB132">
        <v>16</v>
      </c>
      <c r="DC132">
        <v>20</v>
      </c>
      <c r="DD132">
        <v>18</v>
      </c>
      <c r="DE132" t="s">
        <v>34</v>
      </c>
      <c r="DF132">
        <v>2</v>
      </c>
      <c r="DG132" t="s">
        <v>34</v>
      </c>
      <c r="DH132">
        <v>2</v>
      </c>
      <c r="DI132" t="s">
        <v>34</v>
      </c>
      <c r="DJ132" t="s">
        <v>34</v>
      </c>
      <c r="DK132" t="s">
        <v>34</v>
      </c>
      <c r="DL132" t="s">
        <v>34</v>
      </c>
      <c r="DM132" t="s">
        <v>34</v>
      </c>
      <c r="DN132">
        <v>69</v>
      </c>
      <c r="DO132">
        <v>13</v>
      </c>
      <c r="DP132">
        <v>10</v>
      </c>
      <c r="DQ132">
        <v>15</v>
      </c>
      <c r="DR132">
        <v>8</v>
      </c>
      <c r="DS132">
        <v>10</v>
      </c>
      <c r="DT132">
        <v>6</v>
      </c>
      <c r="DU132">
        <v>7</v>
      </c>
      <c r="DV132">
        <v>16</v>
      </c>
      <c r="DW132">
        <v>2</v>
      </c>
      <c r="DX132">
        <v>4</v>
      </c>
      <c r="DY132">
        <v>3</v>
      </c>
      <c r="DZ132" t="s">
        <v>34</v>
      </c>
      <c r="EA132" t="s">
        <v>34</v>
      </c>
      <c r="EB132" t="s">
        <v>34</v>
      </c>
      <c r="EC132">
        <v>7</v>
      </c>
    </row>
    <row r="133" spans="1:133">
      <c r="A133">
        <v>133</v>
      </c>
      <c r="B133">
        <v>2</v>
      </c>
      <c r="C133">
        <v>13307</v>
      </c>
      <c r="D133">
        <v>3</v>
      </c>
      <c r="E133" t="s">
        <v>178</v>
      </c>
      <c r="F133">
        <v>2008</v>
      </c>
      <c r="G133">
        <v>240</v>
      </c>
      <c r="H133">
        <v>574</v>
      </c>
      <c r="I133">
        <v>480</v>
      </c>
      <c r="J133">
        <v>316</v>
      </c>
      <c r="K133">
        <v>185</v>
      </c>
      <c r="L133">
        <v>138</v>
      </c>
      <c r="M133">
        <v>75</v>
      </c>
      <c r="N133">
        <v>1437</v>
      </c>
      <c r="O133">
        <v>155</v>
      </c>
      <c r="P133">
        <v>450</v>
      </c>
      <c r="Q133">
        <v>345</v>
      </c>
      <c r="R133">
        <v>180</v>
      </c>
      <c r="S133">
        <v>130</v>
      </c>
      <c r="T133">
        <v>102</v>
      </c>
      <c r="U133">
        <v>75</v>
      </c>
      <c r="V133">
        <v>1998</v>
      </c>
      <c r="W133">
        <v>240</v>
      </c>
      <c r="X133">
        <v>572</v>
      </c>
      <c r="Y133">
        <v>480</v>
      </c>
      <c r="Z133">
        <v>308</v>
      </c>
      <c r="AA133">
        <v>185</v>
      </c>
      <c r="AB133">
        <v>138</v>
      </c>
      <c r="AC133">
        <v>75</v>
      </c>
      <c r="AD133">
        <v>1437</v>
      </c>
      <c r="AE133">
        <v>155</v>
      </c>
      <c r="AF133">
        <v>450</v>
      </c>
      <c r="AG133">
        <v>345</v>
      </c>
      <c r="AH133">
        <v>180</v>
      </c>
      <c r="AI133">
        <v>130</v>
      </c>
      <c r="AJ133">
        <v>102</v>
      </c>
      <c r="AK133">
        <v>75</v>
      </c>
      <c r="AL133">
        <v>1992</v>
      </c>
      <c r="AM133">
        <v>236</v>
      </c>
      <c r="AN133">
        <v>570</v>
      </c>
      <c r="AO133">
        <v>480</v>
      </c>
      <c r="AP133">
        <v>308</v>
      </c>
      <c r="AQ133">
        <v>185</v>
      </c>
      <c r="AR133">
        <v>138</v>
      </c>
      <c r="AS133">
        <v>75</v>
      </c>
      <c r="AT133">
        <v>1437</v>
      </c>
      <c r="AU133">
        <v>155</v>
      </c>
      <c r="AV133">
        <v>450</v>
      </c>
      <c r="AW133">
        <v>345</v>
      </c>
      <c r="AX133">
        <v>180</v>
      </c>
      <c r="AY133">
        <v>130</v>
      </c>
      <c r="AZ133">
        <v>102</v>
      </c>
      <c r="BA133">
        <v>75</v>
      </c>
      <c r="BB133">
        <v>1809</v>
      </c>
      <c r="BC133">
        <v>206</v>
      </c>
      <c r="BD133">
        <v>540</v>
      </c>
      <c r="BE133">
        <v>444</v>
      </c>
      <c r="BF133">
        <v>264</v>
      </c>
      <c r="BG133">
        <v>160</v>
      </c>
      <c r="BH133">
        <v>120</v>
      </c>
      <c r="BI133">
        <v>75</v>
      </c>
      <c r="BJ133">
        <v>1410</v>
      </c>
      <c r="BK133">
        <v>140</v>
      </c>
      <c r="BL133">
        <v>438</v>
      </c>
      <c r="BM133">
        <v>345</v>
      </c>
      <c r="BN133">
        <v>180</v>
      </c>
      <c r="BO133">
        <v>130</v>
      </c>
      <c r="BP133">
        <v>102</v>
      </c>
      <c r="BQ133">
        <v>75</v>
      </c>
      <c r="BR133">
        <v>156</v>
      </c>
      <c r="BS133">
        <v>20</v>
      </c>
      <c r="BT133">
        <v>22</v>
      </c>
      <c r="BU133">
        <v>27</v>
      </c>
      <c r="BV133">
        <v>44</v>
      </c>
      <c r="BW133">
        <v>25</v>
      </c>
      <c r="BX133">
        <v>18</v>
      </c>
      <c r="BY133" t="s">
        <v>34</v>
      </c>
      <c r="BZ133">
        <v>20</v>
      </c>
      <c r="CA133">
        <v>10</v>
      </c>
      <c r="CB133">
        <v>10</v>
      </c>
      <c r="CC133" t="s">
        <v>34</v>
      </c>
      <c r="CD133" t="s">
        <v>34</v>
      </c>
      <c r="CE133" t="s">
        <v>34</v>
      </c>
      <c r="CF133" t="s">
        <v>34</v>
      </c>
      <c r="CG133" t="s">
        <v>34</v>
      </c>
      <c r="CH133">
        <v>20</v>
      </c>
      <c r="CI133">
        <v>9</v>
      </c>
      <c r="CJ133">
        <v>8</v>
      </c>
      <c r="CK133">
        <v>3</v>
      </c>
      <c r="CL133" t="s">
        <v>34</v>
      </c>
      <c r="CM133" t="s">
        <v>34</v>
      </c>
      <c r="CN133" t="s">
        <v>34</v>
      </c>
      <c r="CO133" t="s">
        <v>34</v>
      </c>
      <c r="CP133">
        <v>7</v>
      </c>
      <c r="CQ133">
        <v>5</v>
      </c>
      <c r="CR133">
        <v>2</v>
      </c>
      <c r="CS133" t="s">
        <v>34</v>
      </c>
      <c r="CT133" t="s">
        <v>34</v>
      </c>
      <c r="CU133" t="s">
        <v>34</v>
      </c>
      <c r="CV133" t="s">
        <v>34</v>
      </c>
      <c r="CW133" t="s">
        <v>34</v>
      </c>
      <c r="CX133">
        <v>7</v>
      </c>
      <c r="CY133">
        <v>1</v>
      </c>
      <c r="CZ133" t="s">
        <v>34</v>
      </c>
      <c r="DA133">
        <v>6</v>
      </c>
      <c r="DB133" t="s">
        <v>34</v>
      </c>
      <c r="DC133" t="s">
        <v>34</v>
      </c>
      <c r="DD133" t="s">
        <v>34</v>
      </c>
      <c r="DE133" t="s">
        <v>34</v>
      </c>
      <c r="DF133" t="s">
        <v>34</v>
      </c>
      <c r="DG133" t="s">
        <v>34</v>
      </c>
      <c r="DH133" t="s">
        <v>34</v>
      </c>
      <c r="DI133" t="s">
        <v>34</v>
      </c>
      <c r="DJ133" t="s">
        <v>34</v>
      </c>
      <c r="DK133" t="s">
        <v>34</v>
      </c>
      <c r="DL133" t="s">
        <v>34</v>
      </c>
      <c r="DM133" t="s">
        <v>34</v>
      </c>
      <c r="DN133">
        <v>6</v>
      </c>
      <c r="DO133">
        <v>4</v>
      </c>
      <c r="DP133">
        <v>2</v>
      </c>
      <c r="DQ133" t="s">
        <v>34</v>
      </c>
      <c r="DR133" t="s">
        <v>34</v>
      </c>
      <c r="DS133" t="s">
        <v>34</v>
      </c>
      <c r="DT133" t="s">
        <v>34</v>
      </c>
      <c r="DU133" t="s">
        <v>34</v>
      </c>
      <c r="DV133" t="s">
        <v>34</v>
      </c>
      <c r="DW133" t="s">
        <v>34</v>
      </c>
      <c r="DX133" t="s">
        <v>34</v>
      </c>
      <c r="DY133" t="s">
        <v>34</v>
      </c>
      <c r="DZ133" t="s">
        <v>34</v>
      </c>
      <c r="EA133" t="s">
        <v>34</v>
      </c>
      <c r="EB133" t="s">
        <v>34</v>
      </c>
      <c r="EC133" t="s">
        <v>34</v>
      </c>
    </row>
    <row r="134" spans="1:133">
      <c r="A134">
        <v>134</v>
      </c>
      <c r="B134">
        <v>2</v>
      </c>
      <c r="C134">
        <v>13308</v>
      </c>
      <c r="D134">
        <v>3</v>
      </c>
      <c r="E134" t="s">
        <v>179</v>
      </c>
      <c r="F134">
        <v>4694</v>
      </c>
      <c r="G134">
        <v>614</v>
      </c>
      <c r="H134">
        <v>1468</v>
      </c>
      <c r="I134">
        <v>1044</v>
      </c>
      <c r="J134">
        <v>792</v>
      </c>
      <c r="K134">
        <v>455</v>
      </c>
      <c r="L134">
        <v>234</v>
      </c>
      <c r="M134">
        <v>87</v>
      </c>
      <c r="N134">
        <v>3137</v>
      </c>
      <c r="O134">
        <v>407</v>
      </c>
      <c r="P134">
        <v>1180</v>
      </c>
      <c r="Q134">
        <v>729</v>
      </c>
      <c r="R134">
        <v>320</v>
      </c>
      <c r="S134">
        <v>230</v>
      </c>
      <c r="T134">
        <v>192</v>
      </c>
      <c r="U134">
        <v>79</v>
      </c>
      <c r="V134">
        <v>4673</v>
      </c>
      <c r="W134">
        <v>607</v>
      </c>
      <c r="X134">
        <v>1464</v>
      </c>
      <c r="Y134">
        <v>1038</v>
      </c>
      <c r="Z134">
        <v>788</v>
      </c>
      <c r="AA134">
        <v>455</v>
      </c>
      <c r="AB134">
        <v>234</v>
      </c>
      <c r="AC134">
        <v>87</v>
      </c>
      <c r="AD134">
        <v>3132</v>
      </c>
      <c r="AE134">
        <v>406</v>
      </c>
      <c r="AF134">
        <v>1176</v>
      </c>
      <c r="AG134">
        <v>729</v>
      </c>
      <c r="AH134">
        <v>320</v>
      </c>
      <c r="AI134">
        <v>230</v>
      </c>
      <c r="AJ134">
        <v>192</v>
      </c>
      <c r="AK134">
        <v>79</v>
      </c>
      <c r="AL134">
        <v>4642</v>
      </c>
      <c r="AM134">
        <v>602</v>
      </c>
      <c r="AN134">
        <v>1456</v>
      </c>
      <c r="AO134">
        <v>1029</v>
      </c>
      <c r="AP134">
        <v>784</v>
      </c>
      <c r="AQ134">
        <v>450</v>
      </c>
      <c r="AR134">
        <v>234</v>
      </c>
      <c r="AS134">
        <v>87</v>
      </c>
      <c r="AT134">
        <v>3113</v>
      </c>
      <c r="AU134">
        <v>406</v>
      </c>
      <c r="AV134">
        <v>1168</v>
      </c>
      <c r="AW134">
        <v>723</v>
      </c>
      <c r="AX134">
        <v>320</v>
      </c>
      <c r="AY134">
        <v>225</v>
      </c>
      <c r="AZ134">
        <v>192</v>
      </c>
      <c r="BA134">
        <v>79</v>
      </c>
      <c r="BB134">
        <v>4168</v>
      </c>
      <c r="BC134">
        <v>527</v>
      </c>
      <c r="BD134">
        <v>1354</v>
      </c>
      <c r="BE134">
        <v>948</v>
      </c>
      <c r="BF134">
        <v>644</v>
      </c>
      <c r="BG134">
        <v>380</v>
      </c>
      <c r="BH134">
        <v>228</v>
      </c>
      <c r="BI134">
        <v>87</v>
      </c>
      <c r="BJ134">
        <v>2998</v>
      </c>
      <c r="BK134">
        <v>378</v>
      </c>
      <c r="BL134">
        <v>1118</v>
      </c>
      <c r="BM134">
        <v>699</v>
      </c>
      <c r="BN134">
        <v>312</v>
      </c>
      <c r="BO134">
        <v>220</v>
      </c>
      <c r="BP134">
        <v>192</v>
      </c>
      <c r="BQ134">
        <v>79</v>
      </c>
      <c r="BR134">
        <v>190</v>
      </c>
      <c r="BS134">
        <v>28</v>
      </c>
      <c r="BT134">
        <v>34</v>
      </c>
      <c r="BU134">
        <v>33</v>
      </c>
      <c r="BV134">
        <v>60</v>
      </c>
      <c r="BW134">
        <v>35</v>
      </c>
      <c r="BX134" t="s">
        <v>34</v>
      </c>
      <c r="BY134" t="s">
        <v>34</v>
      </c>
      <c r="BZ134">
        <v>52</v>
      </c>
      <c r="CA134">
        <v>13</v>
      </c>
      <c r="CB134">
        <v>20</v>
      </c>
      <c r="CC134">
        <v>6</v>
      </c>
      <c r="CD134">
        <v>8</v>
      </c>
      <c r="CE134">
        <v>5</v>
      </c>
      <c r="CF134" t="s">
        <v>34</v>
      </c>
      <c r="CG134" t="s">
        <v>34</v>
      </c>
      <c r="CH134">
        <v>134</v>
      </c>
      <c r="CI134">
        <v>27</v>
      </c>
      <c r="CJ134">
        <v>34</v>
      </c>
      <c r="CK134">
        <v>33</v>
      </c>
      <c r="CL134">
        <v>24</v>
      </c>
      <c r="CM134">
        <v>10</v>
      </c>
      <c r="CN134">
        <v>6</v>
      </c>
      <c r="CO134" t="s">
        <v>34</v>
      </c>
      <c r="CP134">
        <v>50</v>
      </c>
      <c r="CQ134">
        <v>14</v>
      </c>
      <c r="CR134">
        <v>18</v>
      </c>
      <c r="CS134">
        <v>18</v>
      </c>
      <c r="CT134" t="s">
        <v>34</v>
      </c>
      <c r="CU134" t="s">
        <v>34</v>
      </c>
      <c r="CV134" t="s">
        <v>34</v>
      </c>
      <c r="CW134" t="s">
        <v>34</v>
      </c>
      <c r="CX134">
        <v>150</v>
      </c>
      <c r="CY134">
        <v>20</v>
      </c>
      <c r="CZ134">
        <v>34</v>
      </c>
      <c r="DA134">
        <v>15</v>
      </c>
      <c r="DB134">
        <v>56</v>
      </c>
      <c r="DC134">
        <v>25</v>
      </c>
      <c r="DD134" t="s">
        <v>34</v>
      </c>
      <c r="DE134" t="s">
        <v>34</v>
      </c>
      <c r="DF134">
        <v>13</v>
      </c>
      <c r="DG134">
        <v>1</v>
      </c>
      <c r="DH134">
        <v>12</v>
      </c>
      <c r="DI134" t="s">
        <v>34</v>
      </c>
      <c r="DJ134" t="s">
        <v>34</v>
      </c>
      <c r="DK134" t="s">
        <v>34</v>
      </c>
      <c r="DL134" t="s">
        <v>34</v>
      </c>
      <c r="DM134" t="s">
        <v>34</v>
      </c>
      <c r="DN134">
        <v>31</v>
      </c>
      <c r="DO134">
        <v>5</v>
      </c>
      <c r="DP134">
        <v>8</v>
      </c>
      <c r="DQ134">
        <v>9</v>
      </c>
      <c r="DR134">
        <v>4</v>
      </c>
      <c r="DS134">
        <v>5</v>
      </c>
      <c r="DT134" t="s">
        <v>34</v>
      </c>
      <c r="DU134" t="s">
        <v>34</v>
      </c>
      <c r="DV134">
        <v>19</v>
      </c>
      <c r="DW134" t="s">
        <v>34</v>
      </c>
      <c r="DX134">
        <v>8</v>
      </c>
      <c r="DY134">
        <v>6</v>
      </c>
      <c r="DZ134" t="s">
        <v>34</v>
      </c>
      <c r="EA134">
        <v>5</v>
      </c>
      <c r="EB134" t="s">
        <v>34</v>
      </c>
      <c r="EC134" t="s">
        <v>34</v>
      </c>
    </row>
    <row r="135" spans="1:133">
      <c r="A135">
        <v>135</v>
      </c>
      <c r="B135">
        <v>2</v>
      </c>
      <c r="C135">
        <v>13361</v>
      </c>
      <c r="D135">
        <v>3</v>
      </c>
      <c r="E135" t="s">
        <v>180</v>
      </c>
      <c r="F135">
        <v>7330</v>
      </c>
      <c r="G135">
        <v>1877</v>
      </c>
      <c r="H135">
        <v>2538</v>
      </c>
      <c r="I135">
        <v>1227</v>
      </c>
      <c r="J135">
        <v>936</v>
      </c>
      <c r="K135">
        <v>540</v>
      </c>
      <c r="L135">
        <v>162</v>
      </c>
      <c r="M135">
        <v>50</v>
      </c>
      <c r="N135">
        <v>3304</v>
      </c>
      <c r="O135">
        <v>884</v>
      </c>
      <c r="P135">
        <v>1696</v>
      </c>
      <c r="Q135">
        <v>564</v>
      </c>
      <c r="R135">
        <v>68</v>
      </c>
      <c r="S135">
        <v>55</v>
      </c>
      <c r="T135">
        <v>30</v>
      </c>
      <c r="U135">
        <v>7</v>
      </c>
      <c r="V135">
        <v>7015</v>
      </c>
      <c r="W135">
        <v>1672</v>
      </c>
      <c r="X135">
        <v>2526</v>
      </c>
      <c r="Y135">
        <v>1191</v>
      </c>
      <c r="Z135">
        <v>912</v>
      </c>
      <c r="AA135">
        <v>510</v>
      </c>
      <c r="AB135">
        <v>162</v>
      </c>
      <c r="AC135">
        <v>42</v>
      </c>
      <c r="AD135">
        <v>3280</v>
      </c>
      <c r="AE135">
        <v>875</v>
      </c>
      <c r="AF135">
        <v>1694</v>
      </c>
      <c r="AG135">
        <v>561</v>
      </c>
      <c r="AH135">
        <v>68</v>
      </c>
      <c r="AI135">
        <v>45</v>
      </c>
      <c r="AJ135">
        <v>30</v>
      </c>
      <c r="AK135">
        <v>7</v>
      </c>
      <c r="AL135">
        <v>6931</v>
      </c>
      <c r="AM135">
        <v>1645</v>
      </c>
      <c r="AN135">
        <v>2512</v>
      </c>
      <c r="AO135">
        <v>1173</v>
      </c>
      <c r="AP135">
        <v>908</v>
      </c>
      <c r="AQ135">
        <v>495</v>
      </c>
      <c r="AR135">
        <v>156</v>
      </c>
      <c r="AS135">
        <v>42</v>
      </c>
      <c r="AT135">
        <v>3268</v>
      </c>
      <c r="AU135">
        <v>868</v>
      </c>
      <c r="AV135">
        <v>1692</v>
      </c>
      <c r="AW135">
        <v>558</v>
      </c>
      <c r="AX135">
        <v>68</v>
      </c>
      <c r="AY135">
        <v>45</v>
      </c>
      <c r="AZ135">
        <v>30</v>
      </c>
      <c r="BA135">
        <v>7</v>
      </c>
      <c r="BB135">
        <v>5098</v>
      </c>
      <c r="BC135">
        <v>1056</v>
      </c>
      <c r="BD135">
        <v>2082</v>
      </c>
      <c r="BE135">
        <v>924</v>
      </c>
      <c r="BF135">
        <v>552</v>
      </c>
      <c r="BG135">
        <v>305</v>
      </c>
      <c r="BH135">
        <v>144</v>
      </c>
      <c r="BI135">
        <v>35</v>
      </c>
      <c r="BJ135">
        <v>2960</v>
      </c>
      <c r="BK135">
        <v>745</v>
      </c>
      <c r="BL135">
        <v>1550</v>
      </c>
      <c r="BM135">
        <v>528</v>
      </c>
      <c r="BN135">
        <v>60</v>
      </c>
      <c r="BO135">
        <v>40</v>
      </c>
      <c r="BP135">
        <v>30</v>
      </c>
      <c r="BQ135">
        <v>7</v>
      </c>
      <c r="BR135">
        <v>417</v>
      </c>
      <c r="BS135">
        <v>96</v>
      </c>
      <c r="BT135">
        <v>126</v>
      </c>
      <c r="BU135">
        <v>60</v>
      </c>
      <c r="BV135">
        <v>88</v>
      </c>
      <c r="BW135">
        <v>35</v>
      </c>
      <c r="BX135">
        <v>12</v>
      </c>
      <c r="BY135" t="s">
        <v>34</v>
      </c>
      <c r="BZ135">
        <v>149</v>
      </c>
      <c r="CA135">
        <v>55</v>
      </c>
      <c r="CB135">
        <v>74</v>
      </c>
      <c r="CC135">
        <v>12</v>
      </c>
      <c r="CD135">
        <v>8</v>
      </c>
      <c r="CE135" t="s">
        <v>34</v>
      </c>
      <c r="CF135" t="s">
        <v>34</v>
      </c>
      <c r="CG135" t="s">
        <v>34</v>
      </c>
      <c r="CH135">
        <v>732</v>
      </c>
      <c r="CI135">
        <v>244</v>
      </c>
      <c r="CJ135">
        <v>180</v>
      </c>
      <c r="CK135">
        <v>96</v>
      </c>
      <c r="CL135">
        <v>120</v>
      </c>
      <c r="CM135">
        <v>85</v>
      </c>
      <c r="CN135" t="s">
        <v>34</v>
      </c>
      <c r="CO135">
        <v>7</v>
      </c>
      <c r="CP135">
        <v>145</v>
      </c>
      <c r="CQ135">
        <v>65</v>
      </c>
      <c r="CR135">
        <v>60</v>
      </c>
      <c r="CS135">
        <v>15</v>
      </c>
      <c r="CT135" t="s">
        <v>34</v>
      </c>
      <c r="CU135">
        <v>5</v>
      </c>
      <c r="CV135" t="s">
        <v>34</v>
      </c>
      <c r="CW135" t="s">
        <v>34</v>
      </c>
      <c r="CX135">
        <v>684</v>
      </c>
      <c r="CY135">
        <v>249</v>
      </c>
      <c r="CZ135">
        <v>124</v>
      </c>
      <c r="DA135">
        <v>93</v>
      </c>
      <c r="DB135">
        <v>148</v>
      </c>
      <c r="DC135">
        <v>70</v>
      </c>
      <c r="DD135" t="s">
        <v>34</v>
      </c>
      <c r="DE135" t="s">
        <v>34</v>
      </c>
      <c r="DF135">
        <v>14</v>
      </c>
      <c r="DG135">
        <v>3</v>
      </c>
      <c r="DH135">
        <v>8</v>
      </c>
      <c r="DI135">
        <v>3</v>
      </c>
      <c r="DJ135" t="s">
        <v>34</v>
      </c>
      <c r="DK135" t="s">
        <v>34</v>
      </c>
      <c r="DL135" t="s">
        <v>34</v>
      </c>
      <c r="DM135" t="s">
        <v>34</v>
      </c>
      <c r="DN135">
        <v>84</v>
      </c>
      <c r="DO135">
        <v>27</v>
      </c>
      <c r="DP135">
        <v>14</v>
      </c>
      <c r="DQ135">
        <v>18</v>
      </c>
      <c r="DR135">
        <v>4</v>
      </c>
      <c r="DS135">
        <v>15</v>
      </c>
      <c r="DT135">
        <v>6</v>
      </c>
      <c r="DU135" t="s">
        <v>34</v>
      </c>
      <c r="DV135">
        <v>12</v>
      </c>
      <c r="DW135">
        <v>7</v>
      </c>
      <c r="DX135">
        <v>2</v>
      </c>
      <c r="DY135">
        <v>3</v>
      </c>
      <c r="DZ135" t="s">
        <v>34</v>
      </c>
      <c r="EA135" t="s">
        <v>34</v>
      </c>
      <c r="EB135" t="s">
        <v>34</v>
      </c>
      <c r="EC135" t="s">
        <v>34</v>
      </c>
    </row>
    <row r="136" spans="1:133">
      <c r="A136">
        <v>136</v>
      </c>
      <c r="B136">
        <v>2</v>
      </c>
      <c r="C136">
        <v>13362</v>
      </c>
      <c r="D136">
        <v>3</v>
      </c>
      <c r="E136" t="s">
        <v>181</v>
      </c>
      <c r="F136">
        <v>336</v>
      </c>
      <c r="G136">
        <v>106</v>
      </c>
      <c r="H136">
        <v>108</v>
      </c>
      <c r="I136">
        <v>45</v>
      </c>
      <c r="J136">
        <v>56</v>
      </c>
      <c r="K136">
        <v>15</v>
      </c>
      <c r="L136">
        <v>6</v>
      </c>
      <c r="M136" t="s">
        <v>34</v>
      </c>
      <c r="N136">
        <v>91</v>
      </c>
      <c r="O136">
        <v>27</v>
      </c>
      <c r="P136">
        <v>52</v>
      </c>
      <c r="Q136">
        <v>12</v>
      </c>
      <c r="R136" t="s">
        <v>34</v>
      </c>
      <c r="S136" t="s">
        <v>34</v>
      </c>
      <c r="T136" t="s">
        <v>34</v>
      </c>
      <c r="U136" t="s">
        <v>34</v>
      </c>
      <c r="V136">
        <v>302</v>
      </c>
      <c r="W136">
        <v>72</v>
      </c>
      <c r="X136">
        <v>108</v>
      </c>
      <c r="Y136">
        <v>45</v>
      </c>
      <c r="Z136">
        <v>56</v>
      </c>
      <c r="AA136">
        <v>15</v>
      </c>
      <c r="AB136">
        <v>6</v>
      </c>
      <c r="AC136" t="s">
        <v>34</v>
      </c>
      <c r="AD136">
        <v>87</v>
      </c>
      <c r="AE136">
        <v>23</v>
      </c>
      <c r="AF136">
        <v>52</v>
      </c>
      <c r="AG136">
        <v>12</v>
      </c>
      <c r="AH136" t="s">
        <v>34</v>
      </c>
      <c r="AI136" t="s">
        <v>34</v>
      </c>
      <c r="AJ136" t="s">
        <v>34</v>
      </c>
      <c r="AK136" t="s">
        <v>34</v>
      </c>
      <c r="AL136">
        <v>296</v>
      </c>
      <c r="AM136">
        <v>70</v>
      </c>
      <c r="AN136">
        <v>108</v>
      </c>
      <c r="AO136">
        <v>45</v>
      </c>
      <c r="AP136">
        <v>52</v>
      </c>
      <c r="AQ136">
        <v>15</v>
      </c>
      <c r="AR136">
        <v>6</v>
      </c>
      <c r="AS136" t="s">
        <v>34</v>
      </c>
      <c r="AT136">
        <v>85</v>
      </c>
      <c r="AU136">
        <v>21</v>
      </c>
      <c r="AV136">
        <v>52</v>
      </c>
      <c r="AW136">
        <v>12</v>
      </c>
      <c r="AX136" t="s">
        <v>34</v>
      </c>
      <c r="AY136" t="s">
        <v>34</v>
      </c>
      <c r="AZ136" t="s">
        <v>34</v>
      </c>
      <c r="BA136" t="s">
        <v>34</v>
      </c>
      <c r="BB136">
        <v>144</v>
      </c>
      <c r="BC136">
        <v>39</v>
      </c>
      <c r="BD136">
        <v>70</v>
      </c>
      <c r="BE136">
        <v>18</v>
      </c>
      <c r="BF136">
        <v>12</v>
      </c>
      <c r="BG136">
        <v>5</v>
      </c>
      <c r="BH136" t="s">
        <v>34</v>
      </c>
      <c r="BI136" t="s">
        <v>34</v>
      </c>
      <c r="BJ136">
        <v>79</v>
      </c>
      <c r="BK136">
        <v>19</v>
      </c>
      <c r="BL136">
        <v>48</v>
      </c>
      <c r="BM136">
        <v>12</v>
      </c>
      <c r="BN136" t="s">
        <v>34</v>
      </c>
      <c r="BO136" t="s">
        <v>34</v>
      </c>
      <c r="BP136" t="s">
        <v>34</v>
      </c>
      <c r="BQ136" t="s">
        <v>34</v>
      </c>
      <c r="BR136">
        <v>73</v>
      </c>
      <c r="BS136">
        <v>10</v>
      </c>
      <c r="BT136">
        <v>18</v>
      </c>
      <c r="BU136">
        <v>9</v>
      </c>
      <c r="BV136">
        <v>36</v>
      </c>
      <c r="BW136" t="s">
        <v>34</v>
      </c>
      <c r="BX136" t="s">
        <v>34</v>
      </c>
      <c r="BY136" t="s">
        <v>34</v>
      </c>
      <c r="BZ136">
        <v>4</v>
      </c>
      <c r="CA136">
        <v>2</v>
      </c>
      <c r="CB136">
        <v>2</v>
      </c>
      <c r="CC136" t="s">
        <v>34</v>
      </c>
      <c r="CD136" t="s">
        <v>34</v>
      </c>
      <c r="CE136" t="s">
        <v>34</v>
      </c>
      <c r="CF136" t="s">
        <v>34</v>
      </c>
      <c r="CG136" t="s">
        <v>34</v>
      </c>
      <c r="CH136">
        <v>5</v>
      </c>
      <c r="CI136">
        <v>3</v>
      </c>
      <c r="CJ136">
        <v>2</v>
      </c>
      <c r="CK136" t="s">
        <v>34</v>
      </c>
      <c r="CL136" t="s">
        <v>34</v>
      </c>
      <c r="CM136" t="s">
        <v>34</v>
      </c>
      <c r="CN136" t="s">
        <v>34</v>
      </c>
      <c r="CO136" t="s">
        <v>34</v>
      </c>
      <c r="CP136" t="s">
        <v>34</v>
      </c>
      <c r="CQ136" t="s">
        <v>34</v>
      </c>
      <c r="CR136" t="s">
        <v>34</v>
      </c>
      <c r="CS136" t="s">
        <v>34</v>
      </c>
      <c r="CT136" t="s">
        <v>34</v>
      </c>
      <c r="CU136" t="s">
        <v>34</v>
      </c>
      <c r="CV136" t="s">
        <v>34</v>
      </c>
      <c r="CW136" t="s">
        <v>34</v>
      </c>
      <c r="CX136">
        <v>74</v>
      </c>
      <c r="CY136">
        <v>18</v>
      </c>
      <c r="CZ136">
        <v>18</v>
      </c>
      <c r="DA136">
        <v>18</v>
      </c>
      <c r="DB136">
        <v>4</v>
      </c>
      <c r="DC136">
        <v>10</v>
      </c>
      <c r="DD136">
        <v>6</v>
      </c>
      <c r="DE136" t="s">
        <v>34</v>
      </c>
      <c r="DF136">
        <v>2</v>
      </c>
      <c r="DG136" t="s">
        <v>34</v>
      </c>
      <c r="DH136">
        <v>2</v>
      </c>
      <c r="DI136" t="s">
        <v>34</v>
      </c>
      <c r="DJ136" t="s">
        <v>34</v>
      </c>
      <c r="DK136" t="s">
        <v>34</v>
      </c>
      <c r="DL136" t="s">
        <v>34</v>
      </c>
      <c r="DM136" t="s">
        <v>34</v>
      </c>
      <c r="DN136">
        <v>6</v>
      </c>
      <c r="DO136">
        <v>2</v>
      </c>
      <c r="DP136" t="s">
        <v>34</v>
      </c>
      <c r="DQ136" t="s">
        <v>34</v>
      </c>
      <c r="DR136">
        <v>4</v>
      </c>
      <c r="DS136" t="s">
        <v>34</v>
      </c>
      <c r="DT136" t="s">
        <v>34</v>
      </c>
      <c r="DU136" t="s">
        <v>34</v>
      </c>
      <c r="DV136">
        <v>2</v>
      </c>
      <c r="DW136">
        <v>2</v>
      </c>
      <c r="DX136" t="s">
        <v>34</v>
      </c>
      <c r="DY136" t="s">
        <v>34</v>
      </c>
      <c r="DZ136" t="s">
        <v>34</v>
      </c>
      <c r="EA136" t="s">
        <v>34</v>
      </c>
      <c r="EB136" t="s">
        <v>34</v>
      </c>
      <c r="EC136" t="s">
        <v>34</v>
      </c>
    </row>
    <row r="137" spans="1:133">
      <c r="A137">
        <v>137</v>
      </c>
      <c r="B137">
        <v>2</v>
      </c>
      <c r="C137">
        <v>13363</v>
      </c>
      <c r="D137">
        <v>3</v>
      </c>
      <c r="E137" t="s">
        <v>182</v>
      </c>
      <c r="F137">
        <v>2708</v>
      </c>
      <c r="G137">
        <v>445</v>
      </c>
      <c r="H137">
        <v>882</v>
      </c>
      <c r="I137">
        <v>555</v>
      </c>
      <c r="J137">
        <v>492</v>
      </c>
      <c r="K137">
        <v>245</v>
      </c>
      <c r="L137">
        <v>54</v>
      </c>
      <c r="M137">
        <v>35</v>
      </c>
      <c r="N137">
        <v>1420</v>
      </c>
      <c r="O137">
        <v>211</v>
      </c>
      <c r="P137">
        <v>618</v>
      </c>
      <c r="Q137">
        <v>276</v>
      </c>
      <c r="R137">
        <v>152</v>
      </c>
      <c r="S137">
        <v>105</v>
      </c>
      <c r="T137">
        <v>30</v>
      </c>
      <c r="U137">
        <v>28</v>
      </c>
      <c r="V137">
        <v>2668</v>
      </c>
      <c r="W137">
        <v>412</v>
      </c>
      <c r="X137">
        <v>878</v>
      </c>
      <c r="Y137">
        <v>552</v>
      </c>
      <c r="Z137">
        <v>492</v>
      </c>
      <c r="AA137">
        <v>245</v>
      </c>
      <c r="AB137">
        <v>54</v>
      </c>
      <c r="AC137">
        <v>35</v>
      </c>
      <c r="AD137">
        <v>1419</v>
      </c>
      <c r="AE137">
        <v>210</v>
      </c>
      <c r="AF137">
        <v>618</v>
      </c>
      <c r="AG137">
        <v>276</v>
      </c>
      <c r="AH137">
        <v>152</v>
      </c>
      <c r="AI137">
        <v>105</v>
      </c>
      <c r="AJ137">
        <v>30</v>
      </c>
      <c r="AK137">
        <v>28</v>
      </c>
      <c r="AL137">
        <v>2640</v>
      </c>
      <c r="AM137">
        <v>405</v>
      </c>
      <c r="AN137">
        <v>868</v>
      </c>
      <c r="AO137">
        <v>549</v>
      </c>
      <c r="AP137">
        <v>484</v>
      </c>
      <c r="AQ137">
        <v>245</v>
      </c>
      <c r="AR137">
        <v>54</v>
      </c>
      <c r="AS137">
        <v>35</v>
      </c>
      <c r="AT137">
        <v>1414</v>
      </c>
      <c r="AU137">
        <v>209</v>
      </c>
      <c r="AV137">
        <v>614</v>
      </c>
      <c r="AW137">
        <v>276</v>
      </c>
      <c r="AX137">
        <v>152</v>
      </c>
      <c r="AY137">
        <v>105</v>
      </c>
      <c r="AZ137">
        <v>30</v>
      </c>
      <c r="BA137">
        <v>28</v>
      </c>
      <c r="BB137">
        <v>2182</v>
      </c>
      <c r="BC137">
        <v>256</v>
      </c>
      <c r="BD137">
        <v>762</v>
      </c>
      <c r="BE137">
        <v>471</v>
      </c>
      <c r="BF137">
        <v>364</v>
      </c>
      <c r="BG137">
        <v>240</v>
      </c>
      <c r="BH137">
        <v>54</v>
      </c>
      <c r="BI137">
        <v>35</v>
      </c>
      <c r="BJ137">
        <v>1373</v>
      </c>
      <c r="BK137">
        <v>193</v>
      </c>
      <c r="BL137">
        <v>592</v>
      </c>
      <c r="BM137">
        <v>273</v>
      </c>
      <c r="BN137">
        <v>152</v>
      </c>
      <c r="BO137">
        <v>105</v>
      </c>
      <c r="BP137">
        <v>30</v>
      </c>
      <c r="BQ137">
        <v>28</v>
      </c>
      <c r="BR137">
        <v>159</v>
      </c>
      <c r="BS137">
        <v>34</v>
      </c>
      <c r="BT137">
        <v>40</v>
      </c>
      <c r="BU137">
        <v>21</v>
      </c>
      <c r="BV137">
        <v>64</v>
      </c>
      <c r="BW137" t="s">
        <v>34</v>
      </c>
      <c r="BX137" t="s">
        <v>34</v>
      </c>
      <c r="BY137" t="s">
        <v>34</v>
      </c>
      <c r="BZ137">
        <v>35</v>
      </c>
      <c r="CA137">
        <v>15</v>
      </c>
      <c r="CB137">
        <v>20</v>
      </c>
      <c r="CC137" t="s">
        <v>34</v>
      </c>
      <c r="CD137" t="s">
        <v>34</v>
      </c>
      <c r="CE137" t="s">
        <v>34</v>
      </c>
      <c r="CF137" t="s">
        <v>34</v>
      </c>
      <c r="CG137" t="s">
        <v>34</v>
      </c>
      <c r="CH137">
        <v>52</v>
      </c>
      <c r="CI137">
        <v>12</v>
      </c>
      <c r="CJ137">
        <v>18</v>
      </c>
      <c r="CK137">
        <v>9</v>
      </c>
      <c r="CL137">
        <v>8</v>
      </c>
      <c r="CM137">
        <v>5</v>
      </c>
      <c r="CN137" t="s">
        <v>34</v>
      </c>
      <c r="CO137" t="s">
        <v>34</v>
      </c>
      <c r="CP137">
        <v>3</v>
      </c>
      <c r="CQ137">
        <v>1</v>
      </c>
      <c r="CR137">
        <v>2</v>
      </c>
      <c r="CS137" t="s">
        <v>34</v>
      </c>
      <c r="CT137" t="s">
        <v>34</v>
      </c>
      <c r="CU137" t="s">
        <v>34</v>
      </c>
      <c r="CV137" t="s">
        <v>34</v>
      </c>
      <c r="CW137" t="s">
        <v>34</v>
      </c>
      <c r="CX137">
        <v>247</v>
      </c>
      <c r="CY137">
        <v>103</v>
      </c>
      <c r="CZ137">
        <v>48</v>
      </c>
      <c r="DA137">
        <v>48</v>
      </c>
      <c r="DB137">
        <v>48</v>
      </c>
      <c r="DC137" t="s">
        <v>34</v>
      </c>
      <c r="DD137" t="s">
        <v>34</v>
      </c>
      <c r="DE137" t="s">
        <v>34</v>
      </c>
      <c r="DF137">
        <v>3</v>
      </c>
      <c r="DG137" t="s">
        <v>34</v>
      </c>
      <c r="DH137" t="s">
        <v>34</v>
      </c>
      <c r="DI137">
        <v>3</v>
      </c>
      <c r="DJ137" t="s">
        <v>34</v>
      </c>
      <c r="DK137" t="s">
        <v>34</v>
      </c>
      <c r="DL137" t="s">
        <v>34</v>
      </c>
      <c r="DM137" t="s">
        <v>34</v>
      </c>
      <c r="DN137">
        <v>28</v>
      </c>
      <c r="DO137">
        <v>7</v>
      </c>
      <c r="DP137">
        <v>10</v>
      </c>
      <c r="DQ137">
        <v>3</v>
      </c>
      <c r="DR137">
        <v>8</v>
      </c>
      <c r="DS137" t="s">
        <v>34</v>
      </c>
      <c r="DT137" t="s">
        <v>34</v>
      </c>
      <c r="DU137" t="s">
        <v>34</v>
      </c>
      <c r="DV137">
        <v>5</v>
      </c>
      <c r="DW137">
        <v>1</v>
      </c>
      <c r="DX137">
        <v>4</v>
      </c>
      <c r="DY137" t="s">
        <v>34</v>
      </c>
      <c r="DZ137" t="s">
        <v>34</v>
      </c>
      <c r="EA137" t="s">
        <v>34</v>
      </c>
      <c r="EB137" t="s">
        <v>34</v>
      </c>
      <c r="EC137" t="s">
        <v>34</v>
      </c>
    </row>
    <row r="138" spans="1:133">
      <c r="A138">
        <v>138</v>
      </c>
      <c r="B138">
        <v>2</v>
      </c>
      <c r="C138">
        <v>13364</v>
      </c>
      <c r="D138">
        <v>3</v>
      </c>
      <c r="E138" t="s">
        <v>183</v>
      </c>
      <c r="F138">
        <v>1847</v>
      </c>
      <c r="G138">
        <v>257</v>
      </c>
      <c r="H138">
        <v>512</v>
      </c>
      <c r="I138">
        <v>369</v>
      </c>
      <c r="J138">
        <v>360</v>
      </c>
      <c r="K138">
        <v>220</v>
      </c>
      <c r="L138">
        <v>96</v>
      </c>
      <c r="M138">
        <v>33</v>
      </c>
      <c r="N138">
        <v>791</v>
      </c>
      <c r="O138">
        <v>82</v>
      </c>
      <c r="P138">
        <v>294</v>
      </c>
      <c r="Q138">
        <v>180</v>
      </c>
      <c r="R138">
        <v>100</v>
      </c>
      <c r="S138">
        <v>90</v>
      </c>
      <c r="T138">
        <v>30</v>
      </c>
      <c r="U138">
        <v>15</v>
      </c>
      <c r="V138">
        <v>1817</v>
      </c>
      <c r="W138">
        <v>235</v>
      </c>
      <c r="X138">
        <v>508</v>
      </c>
      <c r="Y138">
        <v>369</v>
      </c>
      <c r="Z138">
        <v>356</v>
      </c>
      <c r="AA138">
        <v>220</v>
      </c>
      <c r="AB138">
        <v>96</v>
      </c>
      <c r="AC138">
        <v>33</v>
      </c>
      <c r="AD138">
        <v>787</v>
      </c>
      <c r="AE138">
        <v>80</v>
      </c>
      <c r="AF138">
        <v>292</v>
      </c>
      <c r="AG138">
        <v>180</v>
      </c>
      <c r="AH138">
        <v>100</v>
      </c>
      <c r="AI138">
        <v>90</v>
      </c>
      <c r="AJ138">
        <v>30</v>
      </c>
      <c r="AK138">
        <v>15</v>
      </c>
      <c r="AL138">
        <v>1803</v>
      </c>
      <c r="AM138">
        <v>232</v>
      </c>
      <c r="AN138">
        <v>504</v>
      </c>
      <c r="AO138">
        <v>366</v>
      </c>
      <c r="AP138">
        <v>352</v>
      </c>
      <c r="AQ138">
        <v>220</v>
      </c>
      <c r="AR138">
        <v>96</v>
      </c>
      <c r="AS138">
        <v>33</v>
      </c>
      <c r="AT138">
        <v>787</v>
      </c>
      <c r="AU138">
        <v>80</v>
      </c>
      <c r="AV138">
        <v>292</v>
      </c>
      <c r="AW138">
        <v>180</v>
      </c>
      <c r="AX138">
        <v>100</v>
      </c>
      <c r="AY138">
        <v>90</v>
      </c>
      <c r="AZ138">
        <v>30</v>
      </c>
      <c r="BA138">
        <v>15</v>
      </c>
      <c r="BB138">
        <v>1448</v>
      </c>
      <c r="BC138">
        <v>130</v>
      </c>
      <c r="BD138">
        <v>448</v>
      </c>
      <c r="BE138">
        <v>306</v>
      </c>
      <c r="BF138">
        <v>264</v>
      </c>
      <c r="BG138">
        <v>195</v>
      </c>
      <c r="BH138">
        <v>72</v>
      </c>
      <c r="BI138">
        <v>33</v>
      </c>
      <c r="BJ138">
        <v>768</v>
      </c>
      <c r="BK138">
        <v>70</v>
      </c>
      <c r="BL138">
        <v>286</v>
      </c>
      <c r="BM138">
        <v>177</v>
      </c>
      <c r="BN138">
        <v>100</v>
      </c>
      <c r="BO138">
        <v>90</v>
      </c>
      <c r="BP138">
        <v>30</v>
      </c>
      <c r="BQ138">
        <v>15</v>
      </c>
      <c r="BR138">
        <v>113</v>
      </c>
      <c r="BS138">
        <v>19</v>
      </c>
      <c r="BT138">
        <v>26</v>
      </c>
      <c r="BU138">
        <v>21</v>
      </c>
      <c r="BV138">
        <v>24</v>
      </c>
      <c r="BW138">
        <v>5</v>
      </c>
      <c r="BX138">
        <v>18</v>
      </c>
      <c r="BY138" t="s">
        <v>34</v>
      </c>
      <c r="BZ138">
        <v>11</v>
      </c>
      <c r="CA138">
        <v>5</v>
      </c>
      <c r="CB138">
        <v>6</v>
      </c>
      <c r="CC138" t="s">
        <v>34</v>
      </c>
      <c r="CD138" t="s">
        <v>34</v>
      </c>
      <c r="CE138" t="s">
        <v>34</v>
      </c>
      <c r="CF138" t="s">
        <v>34</v>
      </c>
      <c r="CG138" t="s">
        <v>34</v>
      </c>
      <c r="CH138">
        <v>97</v>
      </c>
      <c r="CI138">
        <v>24</v>
      </c>
      <c r="CJ138">
        <v>16</v>
      </c>
      <c r="CK138">
        <v>24</v>
      </c>
      <c r="CL138">
        <v>28</v>
      </c>
      <c r="CM138">
        <v>5</v>
      </c>
      <c r="CN138" t="s">
        <v>34</v>
      </c>
      <c r="CO138" t="s">
        <v>34</v>
      </c>
      <c r="CP138">
        <v>5</v>
      </c>
      <c r="CQ138">
        <v>5</v>
      </c>
      <c r="CR138" t="s">
        <v>34</v>
      </c>
      <c r="CS138" t="s">
        <v>34</v>
      </c>
      <c r="CT138" t="s">
        <v>34</v>
      </c>
      <c r="CU138" t="s">
        <v>34</v>
      </c>
      <c r="CV138" t="s">
        <v>34</v>
      </c>
      <c r="CW138" t="s">
        <v>34</v>
      </c>
      <c r="CX138">
        <v>145</v>
      </c>
      <c r="CY138">
        <v>59</v>
      </c>
      <c r="CZ138">
        <v>14</v>
      </c>
      <c r="DA138">
        <v>15</v>
      </c>
      <c r="DB138">
        <v>36</v>
      </c>
      <c r="DC138">
        <v>15</v>
      </c>
      <c r="DD138">
        <v>6</v>
      </c>
      <c r="DE138" t="s">
        <v>34</v>
      </c>
      <c r="DF138">
        <v>3</v>
      </c>
      <c r="DG138" t="s">
        <v>34</v>
      </c>
      <c r="DH138" t="s">
        <v>34</v>
      </c>
      <c r="DI138">
        <v>3</v>
      </c>
      <c r="DJ138" t="s">
        <v>34</v>
      </c>
      <c r="DK138" t="s">
        <v>34</v>
      </c>
      <c r="DL138" t="s">
        <v>34</v>
      </c>
      <c r="DM138" t="s">
        <v>34</v>
      </c>
      <c r="DN138">
        <v>14</v>
      </c>
      <c r="DO138">
        <v>3</v>
      </c>
      <c r="DP138">
        <v>4</v>
      </c>
      <c r="DQ138">
        <v>3</v>
      </c>
      <c r="DR138">
        <v>4</v>
      </c>
      <c r="DS138" t="s">
        <v>34</v>
      </c>
      <c r="DT138" t="s">
        <v>34</v>
      </c>
      <c r="DU138" t="s">
        <v>34</v>
      </c>
      <c r="DV138" t="s">
        <v>34</v>
      </c>
      <c r="DW138" t="s">
        <v>34</v>
      </c>
      <c r="DX138" t="s">
        <v>34</v>
      </c>
      <c r="DY138" t="s">
        <v>34</v>
      </c>
      <c r="DZ138" t="s">
        <v>34</v>
      </c>
      <c r="EA138" t="s">
        <v>34</v>
      </c>
      <c r="EB138" t="s">
        <v>34</v>
      </c>
      <c r="EC138" t="s">
        <v>34</v>
      </c>
    </row>
    <row r="139" spans="1:133">
      <c r="A139">
        <v>139</v>
      </c>
      <c r="B139">
        <v>2</v>
      </c>
      <c r="C139">
        <v>13381</v>
      </c>
      <c r="D139">
        <v>3</v>
      </c>
      <c r="E139" t="s">
        <v>184</v>
      </c>
      <c r="F139">
        <v>2432</v>
      </c>
      <c r="G139">
        <v>859</v>
      </c>
      <c r="H139">
        <v>834</v>
      </c>
      <c r="I139">
        <v>339</v>
      </c>
      <c r="J139">
        <v>276</v>
      </c>
      <c r="K139">
        <v>105</v>
      </c>
      <c r="L139">
        <v>12</v>
      </c>
      <c r="M139">
        <v>7</v>
      </c>
      <c r="N139">
        <v>1099</v>
      </c>
      <c r="O139">
        <v>350</v>
      </c>
      <c r="P139">
        <v>570</v>
      </c>
      <c r="Q139">
        <v>138</v>
      </c>
      <c r="R139">
        <v>36</v>
      </c>
      <c r="S139">
        <v>5</v>
      </c>
      <c r="T139" t="s">
        <v>34</v>
      </c>
      <c r="U139" t="s">
        <v>34</v>
      </c>
      <c r="V139">
        <v>2342</v>
      </c>
      <c r="W139">
        <v>780</v>
      </c>
      <c r="X139">
        <v>826</v>
      </c>
      <c r="Y139">
        <v>336</v>
      </c>
      <c r="Z139">
        <v>276</v>
      </c>
      <c r="AA139">
        <v>105</v>
      </c>
      <c r="AB139">
        <v>12</v>
      </c>
      <c r="AC139">
        <v>7</v>
      </c>
      <c r="AD139">
        <v>1089</v>
      </c>
      <c r="AE139">
        <v>344</v>
      </c>
      <c r="AF139">
        <v>566</v>
      </c>
      <c r="AG139">
        <v>138</v>
      </c>
      <c r="AH139">
        <v>36</v>
      </c>
      <c r="AI139">
        <v>5</v>
      </c>
      <c r="AJ139" t="s">
        <v>34</v>
      </c>
      <c r="AK139" t="s">
        <v>34</v>
      </c>
      <c r="AL139">
        <v>2318</v>
      </c>
      <c r="AM139">
        <v>760</v>
      </c>
      <c r="AN139">
        <v>822</v>
      </c>
      <c r="AO139">
        <v>336</v>
      </c>
      <c r="AP139">
        <v>276</v>
      </c>
      <c r="AQ139">
        <v>105</v>
      </c>
      <c r="AR139">
        <v>12</v>
      </c>
      <c r="AS139">
        <v>7</v>
      </c>
      <c r="AT139">
        <v>1081</v>
      </c>
      <c r="AU139">
        <v>338</v>
      </c>
      <c r="AV139">
        <v>564</v>
      </c>
      <c r="AW139">
        <v>138</v>
      </c>
      <c r="AX139">
        <v>36</v>
      </c>
      <c r="AY139">
        <v>5</v>
      </c>
      <c r="AZ139" t="s">
        <v>34</v>
      </c>
      <c r="BA139" t="s">
        <v>34</v>
      </c>
      <c r="BB139">
        <v>1434</v>
      </c>
      <c r="BC139">
        <v>390</v>
      </c>
      <c r="BD139">
        <v>640</v>
      </c>
      <c r="BE139">
        <v>231</v>
      </c>
      <c r="BF139">
        <v>120</v>
      </c>
      <c r="BG139">
        <v>40</v>
      </c>
      <c r="BH139">
        <v>6</v>
      </c>
      <c r="BI139">
        <v>7</v>
      </c>
      <c r="BJ139">
        <v>939</v>
      </c>
      <c r="BK139">
        <v>273</v>
      </c>
      <c r="BL139">
        <v>498</v>
      </c>
      <c r="BM139">
        <v>135</v>
      </c>
      <c r="BN139">
        <v>28</v>
      </c>
      <c r="BO139">
        <v>5</v>
      </c>
      <c r="BP139" t="s">
        <v>34</v>
      </c>
      <c r="BQ139" t="s">
        <v>34</v>
      </c>
      <c r="BR139">
        <v>333</v>
      </c>
      <c r="BS139">
        <v>107</v>
      </c>
      <c r="BT139">
        <v>98</v>
      </c>
      <c r="BU139">
        <v>45</v>
      </c>
      <c r="BV139">
        <v>52</v>
      </c>
      <c r="BW139">
        <v>25</v>
      </c>
      <c r="BX139">
        <v>6</v>
      </c>
      <c r="BY139" t="s">
        <v>34</v>
      </c>
      <c r="BZ139">
        <v>94</v>
      </c>
      <c r="CA139">
        <v>48</v>
      </c>
      <c r="CB139">
        <v>46</v>
      </c>
      <c r="CC139" t="s">
        <v>34</v>
      </c>
      <c r="CD139" t="s">
        <v>34</v>
      </c>
      <c r="CE139" t="s">
        <v>34</v>
      </c>
      <c r="CF139" t="s">
        <v>34</v>
      </c>
      <c r="CG139" t="s">
        <v>34</v>
      </c>
      <c r="CH139">
        <v>186</v>
      </c>
      <c r="CI139">
        <v>66</v>
      </c>
      <c r="CJ139">
        <v>42</v>
      </c>
      <c r="CK139">
        <v>30</v>
      </c>
      <c r="CL139">
        <v>28</v>
      </c>
      <c r="CM139">
        <v>20</v>
      </c>
      <c r="CN139" t="s">
        <v>34</v>
      </c>
      <c r="CO139" t="s">
        <v>34</v>
      </c>
      <c r="CP139">
        <v>39</v>
      </c>
      <c r="CQ139">
        <v>16</v>
      </c>
      <c r="CR139">
        <v>16</v>
      </c>
      <c r="CS139">
        <v>3</v>
      </c>
      <c r="CT139">
        <v>4</v>
      </c>
      <c r="CU139" t="s">
        <v>34</v>
      </c>
      <c r="CV139" t="s">
        <v>34</v>
      </c>
      <c r="CW139" t="s">
        <v>34</v>
      </c>
      <c r="CX139">
        <v>365</v>
      </c>
      <c r="CY139">
        <v>197</v>
      </c>
      <c r="CZ139">
        <v>42</v>
      </c>
      <c r="DA139">
        <v>30</v>
      </c>
      <c r="DB139">
        <v>76</v>
      </c>
      <c r="DC139">
        <v>20</v>
      </c>
      <c r="DD139" t="s">
        <v>34</v>
      </c>
      <c r="DE139" t="s">
        <v>34</v>
      </c>
      <c r="DF139">
        <v>9</v>
      </c>
      <c r="DG139">
        <v>1</v>
      </c>
      <c r="DH139">
        <v>4</v>
      </c>
      <c r="DI139" t="s">
        <v>34</v>
      </c>
      <c r="DJ139">
        <v>4</v>
      </c>
      <c r="DK139" t="s">
        <v>34</v>
      </c>
      <c r="DL139" t="s">
        <v>34</v>
      </c>
      <c r="DM139" t="s">
        <v>34</v>
      </c>
      <c r="DN139">
        <v>24</v>
      </c>
      <c r="DO139">
        <v>20</v>
      </c>
      <c r="DP139">
        <v>4</v>
      </c>
      <c r="DQ139" t="s">
        <v>34</v>
      </c>
      <c r="DR139" t="s">
        <v>34</v>
      </c>
      <c r="DS139" t="s">
        <v>34</v>
      </c>
      <c r="DT139" t="s">
        <v>34</v>
      </c>
      <c r="DU139" t="s">
        <v>34</v>
      </c>
      <c r="DV139">
        <v>8</v>
      </c>
      <c r="DW139">
        <v>6</v>
      </c>
      <c r="DX139">
        <v>2</v>
      </c>
      <c r="DY139" t="s">
        <v>34</v>
      </c>
      <c r="DZ139" t="s">
        <v>34</v>
      </c>
      <c r="EA139" t="s">
        <v>34</v>
      </c>
      <c r="EB139" t="s">
        <v>34</v>
      </c>
      <c r="EC139" t="s">
        <v>34</v>
      </c>
    </row>
    <row r="140" spans="1:133">
      <c r="A140">
        <v>140</v>
      </c>
      <c r="B140">
        <v>2</v>
      </c>
      <c r="C140">
        <v>13382</v>
      </c>
      <c r="D140">
        <v>3</v>
      </c>
      <c r="E140" t="s">
        <v>185</v>
      </c>
      <c r="F140">
        <v>335</v>
      </c>
      <c r="G140">
        <v>121</v>
      </c>
      <c r="H140">
        <v>68</v>
      </c>
      <c r="I140">
        <v>48</v>
      </c>
      <c r="J140">
        <v>76</v>
      </c>
      <c r="K140">
        <v>10</v>
      </c>
      <c r="L140">
        <v>12</v>
      </c>
      <c r="M140" t="s">
        <v>34</v>
      </c>
      <c r="N140">
        <v>74</v>
      </c>
      <c r="O140">
        <v>24</v>
      </c>
      <c r="P140">
        <v>28</v>
      </c>
      <c r="Q140">
        <v>18</v>
      </c>
      <c r="R140">
        <v>4</v>
      </c>
      <c r="S140" t="s">
        <v>34</v>
      </c>
      <c r="T140" t="s">
        <v>34</v>
      </c>
      <c r="U140" t="s">
        <v>34</v>
      </c>
      <c r="V140">
        <v>296</v>
      </c>
      <c r="W140">
        <v>86</v>
      </c>
      <c r="X140">
        <v>68</v>
      </c>
      <c r="Y140">
        <v>48</v>
      </c>
      <c r="Z140">
        <v>72</v>
      </c>
      <c r="AA140">
        <v>10</v>
      </c>
      <c r="AB140">
        <v>12</v>
      </c>
      <c r="AC140" t="s">
        <v>34</v>
      </c>
      <c r="AD140">
        <v>69</v>
      </c>
      <c r="AE140">
        <v>19</v>
      </c>
      <c r="AF140">
        <v>28</v>
      </c>
      <c r="AG140">
        <v>18</v>
      </c>
      <c r="AH140">
        <v>4</v>
      </c>
      <c r="AI140" t="s">
        <v>34</v>
      </c>
      <c r="AJ140" t="s">
        <v>34</v>
      </c>
      <c r="AK140" t="s">
        <v>34</v>
      </c>
      <c r="AL140">
        <v>286</v>
      </c>
      <c r="AM140">
        <v>78</v>
      </c>
      <c r="AN140">
        <v>66</v>
      </c>
      <c r="AO140">
        <v>48</v>
      </c>
      <c r="AP140">
        <v>72</v>
      </c>
      <c r="AQ140">
        <v>10</v>
      </c>
      <c r="AR140">
        <v>12</v>
      </c>
      <c r="AS140" t="s">
        <v>34</v>
      </c>
      <c r="AT140">
        <v>69</v>
      </c>
      <c r="AU140">
        <v>19</v>
      </c>
      <c r="AV140">
        <v>28</v>
      </c>
      <c r="AW140">
        <v>18</v>
      </c>
      <c r="AX140">
        <v>4</v>
      </c>
      <c r="AY140" t="s">
        <v>34</v>
      </c>
      <c r="AZ140" t="s">
        <v>34</v>
      </c>
      <c r="BA140" t="s">
        <v>34</v>
      </c>
      <c r="BB140">
        <v>137</v>
      </c>
      <c r="BC140">
        <v>37</v>
      </c>
      <c r="BD140">
        <v>40</v>
      </c>
      <c r="BE140">
        <v>27</v>
      </c>
      <c r="BF140">
        <v>28</v>
      </c>
      <c r="BG140">
        <v>5</v>
      </c>
      <c r="BH140" t="s">
        <v>34</v>
      </c>
      <c r="BI140" t="s">
        <v>34</v>
      </c>
      <c r="BJ140">
        <v>61</v>
      </c>
      <c r="BK140">
        <v>15</v>
      </c>
      <c r="BL140">
        <v>24</v>
      </c>
      <c r="BM140">
        <v>18</v>
      </c>
      <c r="BN140">
        <v>4</v>
      </c>
      <c r="BO140" t="s">
        <v>34</v>
      </c>
      <c r="BP140" t="s">
        <v>34</v>
      </c>
      <c r="BQ140" t="s">
        <v>34</v>
      </c>
      <c r="BR140">
        <v>108</v>
      </c>
      <c r="BS140">
        <v>20</v>
      </c>
      <c r="BT140">
        <v>22</v>
      </c>
      <c r="BU140">
        <v>15</v>
      </c>
      <c r="BV140">
        <v>40</v>
      </c>
      <c r="BW140">
        <v>5</v>
      </c>
      <c r="BX140">
        <v>6</v>
      </c>
      <c r="BY140" t="s">
        <v>34</v>
      </c>
      <c r="BZ140">
        <v>5</v>
      </c>
      <c r="CA140">
        <v>3</v>
      </c>
      <c r="CB140">
        <v>2</v>
      </c>
      <c r="CC140" t="s">
        <v>34</v>
      </c>
      <c r="CD140" t="s">
        <v>34</v>
      </c>
      <c r="CE140" t="s">
        <v>34</v>
      </c>
      <c r="CF140" t="s">
        <v>34</v>
      </c>
      <c r="CG140" t="s">
        <v>34</v>
      </c>
      <c r="CH140">
        <v>8</v>
      </c>
      <c r="CI140">
        <v>6</v>
      </c>
      <c r="CJ140">
        <v>2</v>
      </c>
      <c r="CK140" t="s">
        <v>34</v>
      </c>
      <c r="CL140" t="s">
        <v>34</v>
      </c>
      <c r="CM140" t="s">
        <v>34</v>
      </c>
      <c r="CN140" t="s">
        <v>34</v>
      </c>
      <c r="CO140" t="s">
        <v>34</v>
      </c>
      <c r="CP140">
        <v>3</v>
      </c>
      <c r="CQ140">
        <v>1</v>
      </c>
      <c r="CR140">
        <v>2</v>
      </c>
      <c r="CS140" t="s">
        <v>34</v>
      </c>
      <c r="CT140" t="s">
        <v>34</v>
      </c>
      <c r="CU140" t="s">
        <v>34</v>
      </c>
      <c r="CV140" t="s">
        <v>34</v>
      </c>
      <c r="CW140" t="s">
        <v>34</v>
      </c>
      <c r="CX140">
        <v>33</v>
      </c>
      <c r="CY140">
        <v>15</v>
      </c>
      <c r="CZ140">
        <v>2</v>
      </c>
      <c r="DA140">
        <v>6</v>
      </c>
      <c r="DB140">
        <v>4</v>
      </c>
      <c r="DC140" t="s">
        <v>34</v>
      </c>
      <c r="DD140">
        <v>6</v>
      </c>
      <c r="DE140" t="s">
        <v>34</v>
      </c>
      <c r="DF140" t="s">
        <v>34</v>
      </c>
      <c r="DG140" t="s">
        <v>34</v>
      </c>
      <c r="DH140" t="s">
        <v>34</v>
      </c>
      <c r="DI140" t="s">
        <v>34</v>
      </c>
      <c r="DJ140" t="s">
        <v>34</v>
      </c>
      <c r="DK140" t="s">
        <v>34</v>
      </c>
      <c r="DL140" t="s">
        <v>34</v>
      </c>
      <c r="DM140" t="s">
        <v>34</v>
      </c>
      <c r="DN140">
        <v>10</v>
      </c>
      <c r="DO140">
        <v>8</v>
      </c>
      <c r="DP140">
        <v>2</v>
      </c>
      <c r="DQ140" t="s">
        <v>34</v>
      </c>
      <c r="DR140" t="s">
        <v>34</v>
      </c>
      <c r="DS140" t="s">
        <v>34</v>
      </c>
      <c r="DT140" t="s">
        <v>34</v>
      </c>
      <c r="DU140" t="s">
        <v>34</v>
      </c>
      <c r="DV140" t="s">
        <v>34</v>
      </c>
      <c r="DW140" t="s">
        <v>34</v>
      </c>
      <c r="DX140" t="s">
        <v>34</v>
      </c>
      <c r="DY140" t="s">
        <v>34</v>
      </c>
      <c r="DZ140" t="s">
        <v>34</v>
      </c>
      <c r="EA140" t="s">
        <v>34</v>
      </c>
      <c r="EB140" t="s">
        <v>34</v>
      </c>
      <c r="EC140" t="s">
        <v>34</v>
      </c>
    </row>
    <row r="141" spans="1:133">
      <c r="A141">
        <v>141</v>
      </c>
      <c r="B141">
        <v>2</v>
      </c>
      <c r="C141">
        <v>13401</v>
      </c>
      <c r="D141">
        <v>3</v>
      </c>
      <c r="E141" t="s">
        <v>186</v>
      </c>
      <c r="F141">
        <v>7474</v>
      </c>
      <c r="G141">
        <v>1751</v>
      </c>
      <c r="H141">
        <v>2640</v>
      </c>
      <c r="I141">
        <v>1311</v>
      </c>
      <c r="J141">
        <v>1084</v>
      </c>
      <c r="K141">
        <v>470</v>
      </c>
      <c r="L141">
        <v>144</v>
      </c>
      <c r="M141">
        <v>74</v>
      </c>
      <c r="N141">
        <v>3467</v>
      </c>
      <c r="O141">
        <v>822</v>
      </c>
      <c r="P141">
        <v>1710</v>
      </c>
      <c r="Q141">
        <v>621</v>
      </c>
      <c r="R141">
        <v>200</v>
      </c>
      <c r="S141">
        <v>70</v>
      </c>
      <c r="T141">
        <v>36</v>
      </c>
      <c r="U141">
        <v>8</v>
      </c>
      <c r="V141">
        <v>7351</v>
      </c>
      <c r="W141">
        <v>1663</v>
      </c>
      <c r="X141">
        <v>2624</v>
      </c>
      <c r="Y141">
        <v>1308</v>
      </c>
      <c r="Z141">
        <v>1068</v>
      </c>
      <c r="AA141">
        <v>470</v>
      </c>
      <c r="AB141">
        <v>144</v>
      </c>
      <c r="AC141">
        <v>74</v>
      </c>
      <c r="AD141">
        <v>3447</v>
      </c>
      <c r="AE141">
        <v>815</v>
      </c>
      <c r="AF141">
        <v>1700</v>
      </c>
      <c r="AG141">
        <v>618</v>
      </c>
      <c r="AH141">
        <v>200</v>
      </c>
      <c r="AI141">
        <v>70</v>
      </c>
      <c r="AJ141">
        <v>36</v>
      </c>
      <c r="AK141">
        <v>8</v>
      </c>
      <c r="AL141">
        <v>7274</v>
      </c>
      <c r="AM141">
        <v>1640</v>
      </c>
      <c r="AN141">
        <v>2606</v>
      </c>
      <c r="AO141">
        <v>1293</v>
      </c>
      <c r="AP141">
        <v>1052</v>
      </c>
      <c r="AQ141">
        <v>465</v>
      </c>
      <c r="AR141">
        <v>144</v>
      </c>
      <c r="AS141">
        <v>74</v>
      </c>
      <c r="AT141">
        <v>3433</v>
      </c>
      <c r="AU141">
        <v>805</v>
      </c>
      <c r="AV141">
        <v>1696</v>
      </c>
      <c r="AW141">
        <v>618</v>
      </c>
      <c r="AX141">
        <v>200</v>
      </c>
      <c r="AY141">
        <v>70</v>
      </c>
      <c r="AZ141">
        <v>36</v>
      </c>
      <c r="BA141">
        <v>8</v>
      </c>
      <c r="BB141">
        <v>4893</v>
      </c>
      <c r="BC141">
        <v>919</v>
      </c>
      <c r="BD141">
        <v>2052</v>
      </c>
      <c r="BE141">
        <v>906</v>
      </c>
      <c r="BF141">
        <v>608</v>
      </c>
      <c r="BG141">
        <v>270</v>
      </c>
      <c r="BH141">
        <v>78</v>
      </c>
      <c r="BI141">
        <v>60</v>
      </c>
      <c r="BJ141">
        <v>3001</v>
      </c>
      <c r="BK141">
        <v>607</v>
      </c>
      <c r="BL141">
        <v>1510</v>
      </c>
      <c r="BM141">
        <v>588</v>
      </c>
      <c r="BN141">
        <v>188</v>
      </c>
      <c r="BO141">
        <v>70</v>
      </c>
      <c r="BP141">
        <v>30</v>
      </c>
      <c r="BQ141">
        <v>8</v>
      </c>
      <c r="BR141">
        <v>704</v>
      </c>
      <c r="BS141">
        <v>174</v>
      </c>
      <c r="BT141">
        <v>184</v>
      </c>
      <c r="BU141">
        <v>135</v>
      </c>
      <c r="BV141">
        <v>136</v>
      </c>
      <c r="BW141">
        <v>50</v>
      </c>
      <c r="BX141">
        <v>18</v>
      </c>
      <c r="BY141">
        <v>7</v>
      </c>
      <c r="BZ141">
        <v>222</v>
      </c>
      <c r="CA141">
        <v>110</v>
      </c>
      <c r="CB141">
        <v>96</v>
      </c>
      <c r="CC141">
        <v>12</v>
      </c>
      <c r="CD141">
        <v>4</v>
      </c>
      <c r="CE141" t="s">
        <v>34</v>
      </c>
      <c r="CF141" t="s">
        <v>34</v>
      </c>
      <c r="CG141" t="s">
        <v>34</v>
      </c>
      <c r="CH141">
        <v>1056</v>
      </c>
      <c r="CI141">
        <v>374</v>
      </c>
      <c r="CJ141">
        <v>278</v>
      </c>
      <c r="CK141">
        <v>156</v>
      </c>
      <c r="CL141">
        <v>156</v>
      </c>
      <c r="CM141">
        <v>55</v>
      </c>
      <c r="CN141">
        <v>30</v>
      </c>
      <c r="CO141">
        <v>7</v>
      </c>
      <c r="CP141">
        <v>205</v>
      </c>
      <c r="CQ141">
        <v>87</v>
      </c>
      <c r="CR141">
        <v>90</v>
      </c>
      <c r="CS141">
        <v>18</v>
      </c>
      <c r="CT141">
        <v>4</v>
      </c>
      <c r="CU141" t="s">
        <v>34</v>
      </c>
      <c r="CV141">
        <v>6</v>
      </c>
      <c r="CW141" t="s">
        <v>34</v>
      </c>
      <c r="CX141">
        <v>621</v>
      </c>
      <c r="CY141">
        <v>173</v>
      </c>
      <c r="CZ141">
        <v>92</v>
      </c>
      <c r="DA141">
        <v>96</v>
      </c>
      <c r="DB141">
        <v>152</v>
      </c>
      <c r="DC141">
        <v>90</v>
      </c>
      <c r="DD141">
        <v>18</v>
      </c>
      <c r="DE141" t="s">
        <v>34</v>
      </c>
      <c r="DF141">
        <v>5</v>
      </c>
      <c r="DG141">
        <v>1</v>
      </c>
      <c r="DH141" t="s">
        <v>34</v>
      </c>
      <c r="DI141" t="s">
        <v>34</v>
      </c>
      <c r="DJ141">
        <v>4</v>
      </c>
      <c r="DK141" t="s">
        <v>34</v>
      </c>
      <c r="DL141" t="s">
        <v>34</v>
      </c>
      <c r="DM141" t="s">
        <v>34</v>
      </c>
      <c r="DN141">
        <v>77</v>
      </c>
      <c r="DO141">
        <v>23</v>
      </c>
      <c r="DP141">
        <v>18</v>
      </c>
      <c r="DQ141">
        <v>15</v>
      </c>
      <c r="DR141">
        <v>16</v>
      </c>
      <c r="DS141">
        <v>5</v>
      </c>
      <c r="DT141" t="s">
        <v>34</v>
      </c>
      <c r="DU141" t="s">
        <v>34</v>
      </c>
      <c r="DV141">
        <v>14</v>
      </c>
      <c r="DW141">
        <v>10</v>
      </c>
      <c r="DX141">
        <v>4</v>
      </c>
      <c r="DY141" t="s">
        <v>34</v>
      </c>
      <c r="DZ141" t="s">
        <v>34</v>
      </c>
      <c r="EA141" t="s">
        <v>34</v>
      </c>
      <c r="EB141" t="s">
        <v>34</v>
      </c>
      <c r="EC141" t="s">
        <v>34</v>
      </c>
    </row>
    <row r="142" spans="1:133">
      <c r="A142">
        <v>142</v>
      </c>
      <c r="B142">
        <v>2</v>
      </c>
      <c r="C142">
        <v>13402</v>
      </c>
      <c r="D142">
        <v>3</v>
      </c>
      <c r="E142" t="s">
        <v>187</v>
      </c>
      <c r="F142">
        <v>178</v>
      </c>
      <c r="G142">
        <v>92</v>
      </c>
      <c r="H142">
        <v>42</v>
      </c>
      <c r="I142">
        <v>15</v>
      </c>
      <c r="J142">
        <v>24</v>
      </c>
      <c r="K142">
        <v>5</v>
      </c>
      <c r="L142" t="s">
        <v>34</v>
      </c>
      <c r="M142" t="s">
        <v>34</v>
      </c>
      <c r="N142">
        <v>30</v>
      </c>
      <c r="O142">
        <v>17</v>
      </c>
      <c r="P142">
        <v>8</v>
      </c>
      <c r="Q142" t="s">
        <v>34</v>
      </c>
      <c r="R142" t="s">
        <v>34</v>
      </c>
      <c r="S142">
        <v>5</v>
      </c>
      <c r="T142" t="s">
        <v>34</v>
      </c>
      <c r="U142" t="s">
        <v>34</v>
      </c>
      <c r="V142">
        <v>149</v>
      </c>
      <c r="W142">
        <v>67</v>
      </c>
      <c r="X142">
        <v>42</v>
      </c>
      <c r="Y142">
        <v>15</v>
      </c>
      <c r="Z142">
        <v>20</v>
      </c>
      <c r="AA142">
        <v>5</v>
      </c>
      <c r="AB142" t="s">
        <v>34</v>
      </c>
      <c r="AC142" t="s">
        <v>34</v>
      </c>
      <c r="AD142">
        <v>24</v>
      </c>
      <c r="AE142">
        <v>11</v>
      </c>
      <c r="AF142">
        <v>8</v>
      </c>
      <c r="AG142" t="s">
        <v>34</v>
      </c>
      <c r="AH142" t="s">
        <v>34</v>
      </c>
      <c r="AI142">
        <v>5</v>
      </c>
      <c r="AJ142" t="s">
        <v>34</v>
      </c>
      <c r="AK142" t="s">
        <v>34</v>
      </c>
      <c r="AL142">
        <v>141</v>
      </c>
      <c r="AM142">
        <v>65</v>
      </c>
      <c r="AN142">
        <v>40</v>
      </c>
      <c r="AO142">
        <v>15</v>
      </c>
      <c r="AP142">
        <v>16</v>
      </c>
      <c r="AQ142">
        <v>5</v>
      </c>
      <c r="AR142" t="s">
        <v>34</v>
      </c>
      <c r="AS142" t="s">
        <v>34</v>
      </c>
      <c r="AT142">
        <v>24</v>
      </c>
      <c r="AU142">
        <v>11</v>
      </c>
      <c r="AV142">
        <v>8</v>
      </c>
      <c r="AW142" t="s">
        <v>34</v>
      </c>
      <c r="AX142" t="s">
        <v>34</v>
      </c>
      <c r="AY142">
        <v>5</v>
      </c>
      <c r="AZ142" t="s">
        <v>34</v>
      </c>
      <c r="BA142" t="s">
        <v>34</v>
      </c>
      <c r="BB142">
        <v>40</v>
      </c>
      <c r="BC142">
        <v>16</v>
      </c>
      <c r="BD142">
        <v>16</v>
      </c>
      <c r="BE142" t="s">
        <v>34</v>
      </c>
      <c r="BF142">
        <v>8</v>
      </c>
      <c r="BG142" t="s">
        <v>34</v>
      </c>
      <c r="BH142" t="s">
        <v>34</v>
      </c>
      <c r="BI142" t="s">
        <v>34</v>
      </c>
      <c r="BJ142">
        <v>10</v>
      </c>
      <c r="BK142">
        <v>6</v>
      </c>
      <c r="BL142">
        <v>4</v>
      </c>
      <c r="BM142" t="s">
        <v>34</v>
      </c>
      <c r="BN142" t="s">
        <v>34</v>
      </c>
      <c r="BO142" t="s">
        <v>34</v>
      </c>
      <c r="BP142" t="s">
        <v>34</v>
      </c>
      <c r="BQ142" t="s">
        <v>34</v>
      </c>
      <c r="BR142">
        <v>59</v>
      </c>
      <c r="BS142">
        <v>23</v>
      </c>
      <c r="BT142">
        <v>18</v>
      </c>
      <c r="BU142">
        <v>9</v>
      </c>
      <c r="BV142">
        <v>4</v>
      </c>
      <c r="BW142">
        <v>5</v>
      </c>
      <c r="BX142" t="s">
        <v>34</v>
      </c>
      <c r="BY142" t="s">
        <v>34</v>
      </c>
      <c r="BZ142">
        <v>13</v>
      </c>
      <c r="CA142">
        <v>4</v>
      </c>
      <c r="CB142">
        <v>4</v>
      </c>
      <c r="CC142" t="s">
        <v>34</v>
      </c>
      <c r="CD142" t="s">
        <v>34</v>
      </c>
      <c r="CE142">
        <v>5</v>
      </c>
      <c r="CF142" t="s">
        <v>34</v>
      </c>
      <c r="CG142" t="s">
        <v>34</v>
      </c>
      <c r="CH142">
        <v>3</v>
      </c>
      <c r="CI142">
        <v>3</v>
      </c>
      <c r="CJ142" t="s">
        <v>34</v>
      </c>
      <c r="CK142" t="s">
        <v>34</v>
      </c>
      <c r="CL142" t="s">
        <v>34</v>
      </c>
      <c r="CM142" t="s">
        <v>34</v>
      </c>
      <c r="CN142" t="s">
        <v>34</v>
      </c>
      <c r="CO142" t="s">
        <v>34</v>
      </c>
      <c r="CP142">
        <v>1</v>
      </c>
      <c r="CQ142">
        <v>1</v>
      </c>
      <c r="CR142" t="s">
        <v>34</v>
      </c>
      <c r="CS142" t="s">
        <v>34</v>
      </c>
      <c r="CT142" t="s">
        <v>34</v>
      </c>
      <c r="CU142" t="s">
        <v>34</v>
      </c>
      <c r="CV142" t="s">
        <v>34</v>
      </c>
      <c r="CW142" t="s">
        <v>34</v>
      </c>
      <c r="CX142">
        <v>39</v>
      </c>
      <c r="CY142">
        <v>23</v>
      </c>
      <c r="CZ142">
        <v>6</v>
      </c>
      <c r="DA142">
        <v>6</v>
      </c>
      <c r="DB142">
        <v>4</v>
      </c>
      <c r="DC142" t="s">
        <v>34</v>
      </c>
      <c r="DD142" t="s">
        <v>34</v>
      </c>
      <c r="DE142" t="s">
        <v>34</v>
      </c>
      <c r="DF142" t="s">
        <v>34</v>
      </c>
      <c r="DG142" t="s">
        <v>34</v>
      </c>
      <c r="DH142" t="s">
        <v>34</v>
      </c>
      <c r="DI142" t="s">
        <v>34</v>
      </c>
      <c r="DJ142" t="s">
        <v>34</v>
      </c>
      <c r="DK142" t="s">
        <v>34</v>
      </c>
      <c r="DL142" t="s">
        <v>34</v>
      </c>
      <c r="DM142" t="s">
        <v>34</v>
      </c>
      <c r="DN142">
        <v>8</v>
      </c>
      <c r="DO142">
        <v>2</v>
      </c>
      <c r="DP142">
        <v>2</v>
      </c>
      <c r="DQ142" t="s">
        <v>34</v>
      </c>
      <c r="DR142">
        <v>4</v>
      </c>
      <c r="DS142" t="s">
        <v>34</v>
      </c>
      <c r="DT142" t="s">
        <v>34</v>
      </c>
      <c r="DU142" t="s">
        <v>34</v>
      </c>
      <c r="DV142" t="s">
        <v>34</v>
      </c>
      <c r="DW142" t="s">
        <v>34</v>
      </c>
      <c r="DX142" t="s">
        <v>34</v>
      </c>
      <c r="DY142" t="s">
        <v>34</v>
      </c>
      <c r="DZ142" t="s">
        <v>34</v>
      </c>
      <c r="EA142" t="s">
        <v>34</v>
      </c>
      <c r="EB142" t="s">
        <v>34</v>
      </c>
      <c r="EC142" t="s">
        <v>34</v>
      </c>
    </row>
    <row r="143" spans="1:133">
      <c r="A143">
        <v>143</v>
      </c>
      <c r="B143">
        <v>2</v>
      </c>
      <c r="C143">
        <v>13421</v>
      </c>
      <c r="D143">
        <v>3</v>
      </c>
      <c r="E143" t="s">
        <v>188</v>
      </c>
      <c r="F143">
        <v>2578</v>
      </c>
      <c r="G143">
        <v>838</v>
      </c>
      <c r="H143">
        <v>634</v>
      </c>
      <c r="I143">
        <v>351</v>
      </c>
      <c r="J143">
        <v>512</v>
      </c>
      <c r="K143">
        <v>175</v>
      </c>
      <c r="L143">
        <v>54</v>
      </c>
      <c r="M143">
        <v>14</v>
      </c>
      <c r="N143">
        <v>515</v>
      </c>
      <c r="O143">
        <v>139</v>
      </c>
      <c r="P143">
        <v>228</v>
      </c>
      <c r="Q143">
        <v>75</v>
      </c>
      <c r="R143">
        <v>32</v>
      </c>
      <c r="S143">
        <v>15</v>
      </c>
      <c r="T143">
        <v>12</v>
      </c>
      <c r="U143">
        <v>14</v>
      </c>
      <c r="V143">
        <v>2322</v>
      </c>
      <c r="W143">
        <v>594</v>
      </c>
      <c r="X143">
        <v>632</v>
      </c>
      <c r="Y143">
        <v>345</v>
      </c>
      <c r="Z143">
        <v>508</v>
      </c>
      <c r="AA143">
        <v>175</v>
      </c>
      <c r="AB143">
        <v>54</v>
      </c>
      <c r="AC143">
        <v>14</v>
      </c>
      <c r="AD143">
        <v>481</v>
      </c>
      <c r="AE143">
        <v>107</v>
      </c>
      <c r="AF143">
        <v>226</v>
      </c>
      <c r="AG143">
        <v>75</v>
      </c>
      <c r="AH143">
        <v>32</v>
      </c>
      <c r="AI143">
        <v>15</v>
      </c>
      <c r="AJ143">
        <v>12</v>
      </c>
      <c r="AK143">
        <v>14</v>
      </c>
      <c r="AL143">
        <v>2313</v>
      </c>
      <c r="AM143">
        <v>587</v>
      </c>
      <c r="AN143">
        <v>630</v>
      </c>
      <c r="AO143">
        <v>345</v>
      </c>
      <c r="AP143">
        <v>508</v>
      </c>
      <c r="AQ143">
        <v>175</v>
      </c>
      <c r="AR143">
        <v>54</v>
      </c>
      <c r="AS143">
        <v>14</v>
      </c>
      <c r="AT143">
        <v>478</v>
      </c>
      <c r="AU143">
        <v>106</v>
      </c>
      <c r="AV143">
        <v>224</v>
      </c>
      <c r="AW143">
        <v>75</v>
      </c>
      <c r="AX143">
        <v>32</v>
      </c>
      <c r="AY143">
        <v>15</v>
      </c>
      <c r="AZ143">
        <v>12</v>
      </c>
      <c r="BA143">
        <v>14</v>
      </c>
      <c r="BB143">
        <v>445</v>
      </c>
      <c r="BC143">
        <v>58</v>
      </c>
      <c r="BD143">
        <v>188</v>
      </c>
      <c r="BE143">
        <v>57</v>
      </c>
      <c r="BF143">
        <v>80</v>
      </c>
      <c r="BG143">
        <v>25</v>
      </c>
      <c r="BH143">
        <v>30</v>
      </c>
      <c r="BI143">
        <v>7</v>
      </c>
      <c r="BJ143">
        <v>203</v>
      </c>
      <c r="BK143">
        <v>33</v>
      </c>
      <c r="BL143">
        <v>92</v>
      </c>
      <c r="BM143">
        <v>30</v>
      </c>
      <c r="BN143">
        <v>24</v>
      </c>
      <c r="BO143">
        <v>5</v>
      </c>
      <c r="BP143">
        <v>12</v>
      </c>
      <c r="BQ143">
        <v>7</v>
      </c>
      <c r="BR143">
        <v>869</v>
      </c>
      <c r="BS143">
        <v>133</v>
      </c>
      <c r="BT143">
        <v>266</v>
      </c>
      <c r="BU143">
        <v>141</v>
      </c>
      <c r="BV143">
        <v>196</v>
      </c>
      <c r="BW143">
        <v>115</v>
      </c>
      <c r="BX143">
        <v>18</v>
      </c>
      <c r="BY143" t="s">
        <v>34</v>
      </c>
      <c r="BZ143">
        <v>233</v>
      </c>
      <c r="CA143">
        <v>56</v>
      </c>
      <c r="CB143">
        <v>120</v>
      </c>
      <c r="CC143">
        <v>39</v>
      </c>
      <c r="CD143">
        <v>8</v>
      </c>
      <c r="CE143">
        <v>10</v>
      </c>
      <c r="CF143" t="s">
        <v>34</v>
      </c>
      <c r="CG143" t="s">
        <v>34</v>
      </c>
      <c r="CH143">
        <v>350</v>
      </c>
      <c r="CI143">
        <v>168</v>
      </c>
      <c r="CJ143">
        <v>82</v>
      </c>
      <c r="CK143">
        <v>48</v>
      </c>
      <c r="CL143">
        <v>40</v>
      </c>
      <c r="CM143">
        <v>5</v>
      </c>
      <c r="CN143" t="s">
        <v>34</v>
      </c>
      <c r="CO143">
        <v>7</v>
      </c>
      <c r="CP143">
        <v>35</v>
      </c>
      <c r="CQ143">
        <v>14</v>
      </c>
      <c r="CR143">
        <v>8</v>
      </c>
      <c r="CS143">
        <v>6</v>
      </c>
      <c r="CT143" t="s">
        <v>34</v>
      </c>
      <c r="CU143" t="s">
        <v>34</v>
      </c>
      <c r="CV143" t="s">
        <v>34</v>
      </c>
      <c r="CW143">
        <v>7</v>
      </c>
      <c r="CX143">
        <v>649</v>
      </c>
      <c r="CY143">
        <v>228</v>
      </c>
      <c r="CZ143">
        <v>94</v>
      </c>
      <c r="DA143">
        <v>99</v>
      </c>
      <c r="DB143">
        <v>192</v>
      </c>
      <c r="DC143">
        <v>30</v>
      </c>
      <c r="DD143">
        <v>6</v>
      </c>
      <c r="DE143" t="s">
        <v>34</v>
      </c>
      <c r="DF143">
        <v>7</v>
      </c>
      <c r="DG143">
        <v>3</v>
      </c>
      <c r="DH143">
        <v>4</v>
      </c>
      <c r="DI143" t="s">
        <v>34</v>
      </c>
      <c r="DJ143" t="s">
        <v>34</v>
      </c>
      <c r="DK143" t="s">
        <v>34</v>
      </c>
      <c r="DL143" t="s">
        <v>34</v>
      </c>
      <c r="DM143" t="s">
        <v>34</v>
      </c>
      <c r="DN143">
        <v>9</v>
      </c>
      <c r="DO143">
        <v>7</v>
      </c>
      <c r="DP143">
        <v>2</v>
      </c>
      <c r="DQ143" t="s">
        <v>34</v>
      </c>
      <c r="DR143" t="s">
        <v>34</v>
      </c>
      <c r="DS143" t="s">
        <v>34</v>
      </c>
      <c r="DT143" t="s">
        <v>34</v>
      </c>
      <c r="DU143" t="s">
        <v>34</v>
      </c>
      <c r="DV143">
        <v>3</v>
      </c>
      <c r="DW143">
        <v>1</v>
      </c>
      <c r="DX143">
        <v>2</v>
      </c>
      <c r="DY143" t="s">
        <v>34</v>
      </c>
      <c r="DZ143" t="s">
        <v>34</v>
      </c>
      <c r="EA143" t="s">
        <v>34</v>
      </c>
      <c r="EB143" t="s">
        <v>34</v>
      </c>
      <c r="EC143" t="s">
        <v>34</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41"/>
  <sheetViews>
    <sheetView topLeftCell="G3" zoomScaleNormal="100" zoomScaleSheetLayoutView="100" workbookViewId="0">
      <pane xSplit="3" ySplit="14" topLeftCell="J26" activePane="bottomRight" state="frozen"/>
      <selection activeCell="G3" sqref="G3"/>
      <selection pane="topRight" activeCell="J3" sqref="J3"/>
      <selection pane="bottomLeft" activeCell="G17" sqref="G17"/>
      <selection pane="bottomRight" activeCell="H17" sqref="H17:V17"/>
    </sheetView>
  </sheetViews>
  <sheetFormatPr defaultColWidth="7.625" defaultRowHeight="12" customHeight="1"/>
  <cols>
    <col min="1" max="5" width="7.625" style="708" hidden="1" customWidth="1"/>
    <col min="6" max="6" width="1.5" style="714" hidden="1" customWidth="1"/>
    <col min="7" max="7" width="1.5" style="645" customWidth="1"/>
    <col min="8" max="8" width="20.5" style="716" bestFit="1" customWidth="1"/>
    <col min="9" max="9" width="8.75" style="717" bestFit="1" customWidth="1"/>
    <col min="10" max="21" width="11.125" style="718" customWidth="1"/>
    <col min="22" max="22" width="12.125" style="718" customWidth="1"/>
    <col min="23" max="23" width="2.25" style="718" customWidth="1"/>
    <col min="24" max="256" width="7.625" style="714"/>
    <col min="257" max="262" width="0" style="714" hidden="1" customWidth="1"/>
    <col min="263" max="263" width="1.5" style="714" customWidth="1"/>
    <col min="264" max="265" width="21.625" style="714" customWidth="1"/>
    <col min="266" max="270" width="17.25" style="714" customWidth="1"/>
    <col min="271" max="278" width="16.375" style="714" customWidth="1"/>
    <col min="279" max="279" width="2.25" style="714" customWidth="1"/>
    <col min="280" max="512" width="7.625" style="714"/>
    <col min="513" max="518" width="0" style="714" hidden="1" customWidth="1"/>
    <col min="519" max="519" width="1.5" style="714" customWidth="1"/>
    <col min="520" max="521" width="21.625" style="714" customWidth="1"/>
    <col min="522" max="526" width="17.25" style="714" customWidth="1"/>
    <col min="527" max="534" width="16.375" style="714" customWidth="1"/>
    <col min="535" max="535" width="2.25" style="714" customWidth="1"/>
    <col min="536" max="768" width="7.625" style="714"/>
    <col min="769" max="774" width="0" style="714" hidden="1" customWidth="1"/>
    <col min="775" max="775" width="1.5" style="714" customWidth="1"/>
    <col min="776" max="777" width="21.625" style="714" customWidth="1"/>
    <col min="778" max="782" width="17.25" style="714" customWidth="1"/>
    <col min="783" max="790" width="16.375" style="714" customWidth="1"/>
    <col min="791" max="791" width="2.25" style="714" customWidth="1"/>
    <col min="792" max="1024" width="7.625" style="714"/>
    <col min="1025" max="1030" width="0" style="714" hidden="1" customWidth="1"/>
    <col min="1031" max="1031" width="1.5" style="714" customWidth="1"/>
    <col min="1032" max="1033" width="21.625" style="714" customWidth="1"/>
    <col min="1034" max="1038" width="17.25" style="714" customWidth="1"/>
    <col min="1039" max="1046" width="16.375" style="714" customWidth="1"/>
    <col min="1047" max="1047" width="2.25" style="714" customWidth="1"/>
    <col min="1048" max="1280" width="7.625" style="714"/>
    <col min="1281" max="1286" width="0" style="714" hidden="1" customWidth="1"/>
    <col min="1287" max="1287" width="1.5" style="714" customWidth="1"/>
    <col min="1288" max="1289" width="21.625" style="714" customWidth="1"/>
    <col min="1290" max="1294" width="17.25" style="714" customWidth="1"/>
    <col min="1295" max="1302" width="16.375" style="714" customWidth="1"/>
    <col min="1303" max="1303" width="2.25" style="714" customWidth="1"/>
    <col min="1304" max="1536" width="7.625" style="714"/>
    <col min="1537" max="1542" width="0" style="714" hidden="1" customWidth="1"/>
    <col min="1543" max="1543" width="1.5" style="714" customWidth="1"/>
    <col min="1544" max="1545" width="21.625" style="714" customWidth="1"/>
    <col min="1546" max="1550" width="17.25" style="714" customWidth="1"/>
    <col min="1551" max="1558" width="16.375" style="714" customWidth="1"/>
    <col min="1559" max="1559" width="2.25" style="714" customWidth="1"/>
    <col min="1560" max="1792" width="7.625" style="714"/>
    <col min="1793" max="1798" width="0" style="714" hidden="1" customWidth="1"/>
    <col min="1799" max="1799" width="1.5" style="714" customWidth="1"/>
    <col min="1800" max="1801" width="21.625" style="714" customWidth="1"/>
    <col min="1802" max="1806" width="17.25" style="714" customWidth="1"/>
    <col min="1807" max="1814" width="16.375" style="714" customWidth="1"/>
    <col min="1815" max="1815" width="2.25" style="714" customWidth="1"/>
    <col min="1816" max="2048" width="7.625" style="714"/>
    <col min="2049" max="2054" width="0" style="714" hidden="1" customWidth="1"/>
    <col min="2055" max="2055" width="1.5" style="714" customWidth="1"/>
    <col min="2056" max="2057" width="21.625" style="714" customWidth="1"/>
    <col min="2058" max="2062" width="17.25" style="714" customWidth="1"/>
    <col min="2063" max="2070" width="16.375" style="714" customWidth="1"/>
    <col min="2071" max="2071" width="2.25" style="714" customWidth="1"/>
    <col min="2072" max="2304" width="7.625" style="714"/>
    <col min="2305" max="2310" width="0" style="714" hidden="1" customWidth="1"/>
    <col min="2311" max="2311" width="1.5" style="714" customWidth="1"/>
    <col min="2312" max="2313" width="21.625" style="714" customWidth="1"/>
    <col min="2314" max="2318" width="17.25" style="714" customWidth="1"/>
    <col min="2319" max="2326" width="16.375" style="714" customWidth="1"/>
    <col min="2327" max="2327" width="2.25" style="714" customWidth="1"/>
    <col min="2328" max="2560" width="7.625" style="714"/>
    <col min="2561" max="2566" width="0" style="714" hidden="1" customWidth="1"/>
    <col min="2567" max="2567" width="1.5" style="714" customWidth="1"/>
    <col min="2568" max="2569" width="21.625" style="714" customWidth="1"/>
    <col min="2570" max="2574" width="17.25" style="714" customWidth="1"/>
    <col min="2575" max="2582" width="16.375" style="714" customWidth="1"/>
    <col min="2583" max="2583" width="2.25" style="714" customWidth="1"/>
    <col min="2584" max="2816" width="7.625" style="714"/>
    <col min="2817" max="2822" width="0" style="714" hidden="1" customWidth="1"/>
    <col min="2823" max="2823" width="1.5" style="714" customWidth="1"/>
    <col min="2824" max="2825" width="21.625" style="714" customWidth="1"/>
    <col min="2826" max="2830" width="17.25" style="714" customWidth="1"/>
    <col min="2831" max="2838" width="16.375" style="714" customWidth="1"/>
    <col min="2839" max="2839" width="2.25" style="714" customWidth="1"/>
    <col min="2840" max="3072" width="7.625" style="714"/>
    <col min="3073" max="3078" width="0" style="714" hidden="1" customWidth="1"/>
    <col min="3079" max="3079" width="1.5" style="714" customWidth="1"/>
    <col min="3080" max="3081" width="21.625" style="714" customWidth="1"/>
    <col min="3082" max="3086" width="17.25" style="714" customWidth="1"/>
    <col min="3087" max="3094" width="16.375" style="714" customWidth="1"/>
    <col min="3095" max="3095" width="2.25" style="714" customWidth="1"/>
    <col min="3096" max="3328" width="7.625" style="714"/>
    <col min="3329" max="3334" width="0" style="714" hidden="1" customWidth="1"/>
    <col min="3335" max="3335" width="1.5" style="714" customWidth="1"/>
    <col min="3336" max="3337" width="21.625" style="714" customWidth="1"/>
    <col min="3338" max="3342" width="17.25" style="714" customWidth="1"/>
    <col min="3343" max="3350" width="16.375" style="714" customWidth="1"/>
    <col min="3351" max="3351" width="2.25" style="714" customWidth="1"/>
    <col min="3352" max="3584" width="7.625" style="714"/>
    <col min="3585" max="3590" width="0" style="714" hidden="1" customWidth="1"/>
    <col min="3591" max="3591" width="1.5" style="714" customWidth="1"/>
    <col min="3592" max="3593" width="21.625" style="714" customWidth="1"/>
    <col min="3594" max="3598" width="17.25" style="714" customWidth="1"/>
    <col min="3599" max="3606" width="16.375" style="714" customWidth="1"/>
    <col min="3607" max="3607" width="2.25" style="714" customWidth="1"/>
    <col min="3608" max="3840" width="7.625" style="714"/>
    <col min="3841" max="3846" width="0" style="714" hidden="1" customWidth="1"/>
    <col min="3847" max="3847" width="1.5" style="714" customWidth="1"/>
    <col min="3848" max="3849" width="21.625" style="714" customWidth="1"/>
    <col min="3850" max="3854" width="17.25" style="714" customWidth="1"/>
    <col min="3855" max="3862" width="16.375" style="714" customWidth="1"/>
    <col min="3863" max="3863" width="2.25" style="714" customWidth="1"/>
    <col min="3864" max="4096" width="7.625" style="714"/>
    <col min="4097" max="4102" width="0" style="714" hidden="1" customWidth="1"/>
    <col min="4103" max="4103" width="1.5" style="714" customWidth="1"/>
    <col min="4104" max="4105" width="21.625" style="714" customWidth="1"/>
    <col min="4106" max="4110" width="17.25" style="714" customWidth="1"/>
    <col min="4111" max="4118" width="16.375" style="714" customWidth="1"/>
    <col min="4119" max="4119" width="2.25" style="714" customWidth="1"/>
    <col min="4120" max="4352" width="7.625" style="714"/>
    <col min="4353" max="4358" width="0" style="714" hidden="1" customWidth="1"/>
    <col min="4359" max="4359" width="1.5" style="714" customWidth="1"/>
    <col min="4360" max="4361" width="21.625" style="714" customWidth="1"/>
    <col min="4362" max="4366" width="17.25" style="714" customWidth="1"/>
    <col min="4367" max="4374" width="16.375" style="714" customWidth="1"/>
    <col min="4375" max="4375" width="2.25" style="714" customWidth="1"/>
    <col min="4376" max="4608" width="7.625" style="714"/>
    <col min="4609" max="4614" width="0" style="714" hidden="1" customWidth="1"/>
    <col min="4615" max="4615" width="1.5" style="714" customWidth="1"/>
    <col min="4616" max="4617" width="21.625" style="714" customWidth="1"/>
    <col min="4618" max="4622" width="17.25" style="714" customWidth="1"/>
    <col min="4623" max="4630" width="16.375" style="714" customWidth="1"/>
    <col min="4631" max="4631" width="2.25" style="714" customWidth="1"/>
    <col min="4632" max="4864" width="7.625" style="714"/>
    <col min="4865" max="4870" width="0" style="714" hidden="1" customWidth="1"/>
    <col min="4871" max="4871" width="1.5" style="714" customWidth="1"/>
    <col min="4872" max="4873" width="21.625" style="714" customWidth="1"/>
    <col min="4874" max="4878" width="17.25" style="714" customWidth="1"/>
    <col min="4879" max="4886" width="16.375" style="714" customWidth="1"/>
    <col min="4887" max="4887" width="2.25" style="714" customWidth="1"/>
    <col min="4888" max="5120" width="7.625" style="714"/>
    <col min="5121" max="5126" width="0" style="714" hidden="1" customWidth="1"/>
    <col min="5127" max="5127" width="1.5" style="714" customWidth="1"/>
    <col min="5128" max="5129" width="21.625" style="714" customWidth="1"/>
    <col min="5130" max="5134" width="17.25" style="714" customWidth="1"/>
    <col min="5135" max="5142" width="16.375" style="714" customWidth="1"/>
    <col min="5143" max="5143" width="2.25" style="714" customWidth="1"/>
    <col min="5144" max="5376" width="7.625" style="714"/>
    <col min="5377" max="5382" width="0" style="714" hidden="1" customWidth="1"/>
    <col min="5383" max="5383" width="1.5" style="714" customWidth="1"/>
    <col min="5384" max="5385" width="21.625" style="714" customWidth="1"/>
    <col min="5386" max="5390" width="17.25" style="714" customWidth="1"/>
    <col min="5391" max="5398" width="16.375" style="714" customWidth="1"/>
    <col min="5399" max="5399" width="2.25" style="714" customWidth="1"/>
    <col min="5400" max="5632" width="7.625" style="714"/>
    <col min="5633" max="5638" width="0" style="714" hidden="1" customWidth="1"/>
    <col min="5639" max="5639" width="1.5" style="714" customWidth="1"/>
    <col min="5640" max="5641" width="21.625" style="714" customWidth="1"/>
    <col min="5642" max="5646" width="17.25" style="714" customWidth="1"/>
    <col min="5647" max="5654" width="16.375" style="714" customWidth="1"/>
    <col min="5655" max="5655" width="2.25" style="714" customWidth="1"/>
    <col min="5656" max="5888" width="7.625" style="714"/>
    <col min="5889" max="5894" width="0" style="714" hidden="1" customWidth="1"/>
    <col min="5895" max="5895" width="1.5" style="714" customWidth="1"/>
    <col min="5896" max="5897" width="21.625" style="714" customWidth="1"/>
    <col min="5898" max="5902" width="17.25" style="714" customWidth="1"/>
    <col min="5903" max="5910" width="16.375" style="714" customWidth="1"/>
    <col min="5911" max="5911" width="2.25" style="714" customWidth="1"/>
    <col min="5912" max="6144" width="7.625" style="714"/>
    <col min="6145" max="6150" width="0" style="714" hidden="1" customWidth="1"/>
    <col min="6151" max="6151" width="1.5" style="714" customWidth="1"/>
    <col min="6152" max="6153" width="21.625" style="714" customWidth="1"/>
    <col min="6154" max="6158" width="17.25" style="714" customWidth="1"/>
    <col min="6159" max="6166" width="16.375" style="714" customWidth="1"/>
    <col min="6167" max="6167" width="2.25" style="714" customWidth="1"/>
    <col min="6168" max="6400" width="7.625" style="714"/>
    <col min="6401" max="6406" width="0" style="714" hidden="1" customWidth="1"/>
    <col min="6407" max="6407" width="1.5" style="714" customWidth="1"/>
    <col min="6408" max="6409" width="21.625" style="714" customWidth="1"/>
    <col min="6410" max="6414" width="17.25" style="714" customWidth="1"/>
    <col min="6415" max="6422" width="16.375" style="714" customWidth="1"/>
    <col min="6423" max="6423" width="2.25" style="714" customWidth="1"/>
    <col min="6424" max="6656" width="7.625" style="714"/>
    <col min="6657" max="6662" width="0" style="714" hidden="1" customWidth="1"/>
    <col min="6663" max="6663" width="1.5" style="714" customWidth="1"/>
    <col min="6664" max="6665" width="21.625" style="714" customWidth="1"/>
    <col min="6666" max="6670" width="17.25" style="714" customWidth="1"/>
    <col min="6671" max="6678" width="16.375" style="714" customWidth="1"/>
    <col min="6679" max="6679" width="2.25" style="714" customWidth="1"/>
    <col min="6680" max="6912" width="7.625" style="714"/>
    <col min="6913" max="6918" width="0" style="714" hidden="1" customWidth="1"/>
    <col min="6919" max="6919" width="1.5" style="714" customWidth="1"/>
    <col min="6920" max="6921" width="21.625" style="714" customWidth="1"/>
    <col min="6922" max="6926" width="17.25" style="714" customWidth="1"/>
    <col min="6927" max="6934" width="16.375" style="714" customWidth="1"/>
    <col min="6935" max="6935" width="2.25" style="714" customWidth="1"/>
    <col min="6936" max="7168" width="7.625" style="714"/>
    <col min="7169" max="7174" width="0" style="714" hidden="1" customWidth="1"/>
    <col min="7175" max="7175" width="1.5" style="714" customWidth="1"/>
    <col min="7176" max="7177" width="21.625" style="714" customWidth="1"/>
    <col min="7178" max="7182" width="17.25" style="714" customWidth="1"/>
    <col min="7183" max="7190" width="16.375" style="714" customWidth="1"/>
    <col min="7191" max="7191" width="2.25" style="714" customWidth="1"/>
    <col min="7192" max="7424" width="7.625" style="714"/>
    <col min="7425" max="7430" width="0" style="714" hidden="1" customWidth="1"/>
    <col min="7431" max="7431" width="1.5" style="714" customWidth="1"/>
    <col min="7432" max="7433" width="21.625" style="714" customWidth="1"/>
    <col min="7434" max="7438" width="17.25" style="714" customWidth="1"/>
    <col min="7439" max="7446" width="16.375" style="714" customWidth="1"/>
    <col min="7447" max="7447" width="2.25" style="714" customWidth="1"/>
    <col min="7448" max="7680" width="7.625" style="714"/>
    <col min="7681" max="7686" width="0" style="714" hidden="1" customWidth="1"/>
    <col min="7687" max="7687" width="1.5" style="714" customWidth="1"/>
    <col min="7688" max="7689" width="21.625" style="714" customWidth="1"/>
    <col min="7690" max="7694" width="17.25" style="714" customWidth="1"/>
    <col min="7695" max="7702" width="16.375" style="714" customWidth="1"/>
    <col min="7703" max="7703" width="2.25" style="714" customWidth="1"/>
    <col min="7704" max="7936" width="7.625" style="714"/>
    <col min="7937" max="7942" width="0" style="714" hidden="1" customWidth="1"/>
    <col min="7943" max="7943" width="1.5" style="714" customWidth="1"/>
    <col min="7944" max="7945" width="21.625" style="714" customWidth="1"/>
    <col min="7946" max="7950" width="17.25" style="714" customWidth="1"/>
    <col min="7951" max="7958" width="16.375" style="714" customWidth="1"/>
    <col min="7959" max="7959" width="2.25" style="714" customWidth="1"/>
    <col min="7960" max="8192" width="7.625" style="714"/>
    <col min="8193" max="8198" width="0" style="714" hidden="1" customWidth="1"/>
    <col min="8199" max="8199" width="1.5" style="714" customWidth="1"/>
    <col min="8200" max="8201" width="21.625" style="714" customWidth="1"/>
    <col min="8202" max="8206" width="17.25" style="714" customWidth="1"/>
    <col min="8207" max="8214" width="16.375" style="714" customWidth="1"/>
    <col min="8215" max="8215" width="2.25" style="714" customWidth="1"/>
    <col min="8216" max="8448" width="7.625" style="714"/>
    <col min="8449" max="8454" width="0" style="714" hidden="1" customWidth="1"/>
    <col min="8455" max="8455" width="1.5" style="714" customWidth="1"/>
    <col min="8456" max="8457" width="21.625" style="714" customWidth="1"/>
    <col min="8458" max="8462" width="17.25" style="714" customWidth="1"/>
    <col min="8463" max="8470" width="16.375" style="714" customWidth="1"/>
    <col min="8471" max="8471" width="2.25" style="714" customWidth="1"/>
    <col min="8472" max="8704" width="7.625" style="714"/>
    <col min="8705" max="8710" width="0" style="714" hidden="1" customWidth="1"/>
    <col min="8711" max="8711" width="1.5" style="714" customWidth="1"/>
    <col min="8712" max="8713" width="21.625" style="714" customWidth="1"/>
    <col min="8714" max="8718" width="17.25" style="714" customWidth="1"/>
    <col min="8719" max="8726" width="16.375" style="714" customWidth="1"/>
    <col min="8727" max="8727" width="2.25" style="714" customWidth="1"/>
    <col min="8728" max="8960" width="7.625" style="714"/>
    <col min="8961" max="8966" width="0" style="714" hidden="1" customWidth="1"/>
    <col min="8967" max="8967" width="1.5" style="714" customWidth="1"/>
    <col min="8968" max="8969" width="21.625" style="714" customWidth="1"/>
    <col min="8970" max="8974" width="17.25" style="714" customWidth="1"/>
    <col min="8975" max="8982" width="16.375" style="714" customWidth="1"/>
    <col min="8983" max="8983" width="2.25" style="714" customWidth="1"/>
    <col min="8984" max="9216" width="7.625" style="714"/>
    <col min="9217" max="9222" width="0" style="714" hidden="1" customWidth="1"/>
    <col min="9223" max="9223" width="1.5" style="714" customWidth="1"/>
    <col min="9224" max="9225" width="21.625" style="714" customWidth="1"/>
    <col min="9226" max="9230" width="17.25" style="714" customWidth="1"/>
    <col min="9231" max="9238" width="16.375" style="714" customWidth="1"/>
    <col min="9239" max="9239" width="2.25" style="714" customWidth="1"/>
    <col min="9240" max="9472" width="7.625" style="714"/>
    <col min="9473" max="9478" width="0" style="714" hidden="1" customWidth="1"/>
    <col min="9479" max="9479" width="1.5" style="714" customWidth="1"/>
    <col min="9480" max="9481" width="21.625" style="714" customWidth="1"/>
    <col min="9482" max="9486" width="17.25" style="714" customWidth="1"/>
    <col min="9487" max="9494" width="16.375" style="714" customWidth="1"/>
    <col min="9495" max="9495" width="2.25" style="714" customWidth="1"/>
    <col min="9496" max="9728" width="7.625" style="714"/>
    <col min="9729" max="9734" width="0" style="714" hidden="1" customWidth="1"/>
    <col min="9735" max="9735" width="1.5" style="714" customWidth="1"/>
    <col min="9736" max="9737" width="21.625" style="714" customWidth="1"/>
    <col min="9738" max="9742" width="17.25" style="714" customWidth="1"/>
    <col min="9743" max="9750" width="16.375" style="714" customWidth="1"/>
    <col min="9751" max="9751" width="2.25" style="714" customWidth="1"/>
    <col min="9752" max="9984" width="7.625" style="714"/>
    <col min="9985" max="9990" width="0" style="714" hidden="1" customWidth="1"/>
    <col min="9991" max="9991" width="1.5" style="714" customWidth="1"/>
    <col min="9992" max="9993" width="21.625" style="714" customWidth="1"/>
    <col min="9994" max="9998" width="17.25" style="714" customWidth="1"/>
    <col min="9999" max="10006" width="16.375" style="714" customWidth="1"/>
    <col min="10007" max="10007" width="2.25" style="714" customWidth="1"/>
    <col min="10008" max="10240" width="7.625" style="714"/>
    <col min="10241" max="10246" width="0" style="714" hidden="1" customWidth="1"/>
    <col min="10247" max="10247" width="1.5" style="714" customWidth="1"/>
    <col min="10248" max="10249" width="21.625" style="714" customWidth="1"/>
    <col min="10250" max="10254" width="17.25" style="714" customWidth="1"/>
    <col min="10255" max="10262" width="16.375" style="714" customWidth="1"/>
    <col min="10263" max="10263" width="2.25" style="714" customWidth="1"/>
    <col min="10264" max="10496" width="7.625" style="714"/>
    <col min="10497" max="10502" width="0" style="714" hidden="1" customWidth="1"/>
    <col min="10503" max="10503" width="1.5" style="714" customWidth="1"/>
    <col min="10504" max="10505" width="21.625" style="714" customWidth="1"/>
    <col min="10506" max="10510" width="17.25" style="714" customWidth="1"/>
    <col min="10511" max="10518" width="16.375" style="714" customWidth="1"/>
    <col min="10519" max="10519" width="2.25" style="714" customWidth="1"/>
    <col min="10520" max="10752" width="7.625" style="714"/>
    <col min="10753" max="10758" width="0" style="714" hidden="1" customWidth="1"/>
    <col min="10759" max="10759" width="1.5" style="714" customWidth="1"/>
    <col min="10760" max="10761" width="21.625" style="714" customWidth="1"/>
    <col min="10762" max="10766" width="17.25" style="714" customWidth="1"/>
    <col min="10767" max="10774" width="16.375" style="714" customWidth="1"/>
    <col min="10775" max="10775" width="2.25" style="714" customWidth="1"/>
    <col min="10776" max="11008" width="7.625" style="714"/>
    <col min="11009" max="11014" width="0" style="714" hidden="1" customWidth="1"/>
    <col min="11015" max="11015" width="1.5" style="714" customWidth="1"/>
    <col min="11016" max="11017" width="21.625" style="714" customWidth="1"/>
    <col min="11018" max="11022" width="17.25" style="714" customWidth="1"/>
    <col min="11023" max="11030" width="16.375" style="714" customWidth="1"/>
    <col min="11031" max="11031" width="2.25" style="714" customWidth="1"/>
    <col min="11032" max="11264" width="7.625" style="714"/>
    <col min="11265" max="11270" width="0" style="714" hidden="1" customWidth="1"/>
    <col min="11271" max="11271" width="1.5" style="714" customWidth="1"/>
    <col min="11272" max="11273" width="21.625" style="714" customWidth="1"/>
    <col min="11274" max="11278" width="17.25" style="714" customWidth="1"/>
    <col min="11279" max="11286" width="16.375" style="714" customWidth="1"/>
    <col min="11287" max="11287" width="2.25" style="714" customWidth="1"/>
    <col min="11288" max="11520" width="7.625" style="714"/>
    <col min="11521" max="11526" width="0" style="714" hidden="1" customWidth="1"/>
    <col min="11527" max="11527" width="1.5" style="714" customWidth="1"/>
    <col min="11528" max="11529" width="21.625" style="714" customWidth="1"/>
    <col min="11530" max="11534" width="17.25" style="714" customWidth="1"/>
    <col min="11535" max="11542" width="16.375" style="714" customWidth="1"/>
    <col min="11543" max="11543" width="2.25" style="714" customWidth="1"/>
    <col min="11544" max="11776" width="7.625" style="714"/>
    <col min="11777" max="11782" width="0" style="714" hidden="1" customWidth="1"/>
    <col min="11783" max="11783" width="1.5" style="714" customWidth="1"/>
    <col min="11784" max="11785" width="21.625" style="714" customWidth="1"/>
    <col min="11786" max="11790" width="17.25" style="714" customWidth="1"/>
    <col min="11791" max="11798" width="16.375" style="714" customWidth="1"/>
    <col min="11799" max="11799" width="2.25" style="714" customWidth="1"/>
    <col min="11800" max="12032" width="7.625" style="714"/>
    <col min="12033" max="12038" width="0" style="714" hidden="1" customWidth="1"/>
    <col min="12039" max="12039" width="1.5" style="714" customWidth="1"/>
    <col min="12040" max="12041" width="21.625" style="714" customWidth="1"/>
    <col min="12042" max="12046" width="17.25" style="714" customWidth="1"/>
    <col min="12047" max="12054" width="16.375" style="714" customWidth="1"/>
    <col min="12055" max="12055" width="2.25" style="714" customWidth="1"/>
    <col min="12056" max="12288" width="7.625" style="714"/>
    <col min="12289" max="12294" width="0" style="714" hidden="1" customWidth="1"/>
    <col min="12295" max="12295" width="1.5" style="714" customWidth="1"/>
    <col min="12296" max="12297" width="21.625" style="714" customWidth="1"/>
    <col min="12298" max="12302" width="17.25" style="714" customWidth="1"/>
    <col min="12303" max="12310" width="16.375" style="714" customWidth="1"/>
    <col min="12311" max="12311" width="2.25" style="714" customWidth="1"/>
    <col min="12312" max="12544" width="7.625" style="714"/>
    <col min="12545" max="12550" width="0" style="714" hidden="1" customWidth="1"/>
    <col min="12551" max="12551" width="1.5" style="714" customWidth="1"/>
    <col min="12552" max="12553" width="21.625" style="714" customWidth="1"/>
    <col min="12554" max="12558" width="17.25" style="714" customWidth="1"/>
    <col min="12559" max="12566" width="16.375" style="714" customWidth="1"/>
    <col min="12567" max="12567" width="2.25" style="714" customWidth="1"/>
    <col min="12568" max="12800" width="7.625" style="714"/>
    <col min="12801" max="12806" width="0" style="714" hidden="1" customWidth="1"/>
    <col min="12807" max="12807" width="1.5" style="714" customWidth="1"/>
    <col min="12808" max="12809" width="21.625" style="714" customWidth="1"/>
    <col min="12810" max="12814" width="17.25" style="714" customWidth="1"/>
    <col min="12815" max="12822" width="16.375" style="714" customWidth="1"/>
    <col min="12823" max="12823" width="2.25" style="714" customWidth="1"/>
    <col min="12824" max="13056" width="7.625" style="714"/>
    <col min="13057" max="13062" width="0" style="714" hidden="1" customWidth="1"/>
    <col min="13063" max="13063" width="1.5" style="714" customWidth="1"/>
    <col min="13064" max="13065" width="21.625" style="714" customWidth="1"/>
    <col min="13066" max="13070" width="17.25" style="714" customWidth="1"/>
    <col min="13071" max="13078" width="16.375" style="714" customWidth="1"/>
    <col min="13079" max="13079" width="2.25" style="714" customWidth="1"/>
    <col min="13080" max="13312" width="7.625" style="714"/>
    <col min="13313" max="13318" width="0" style="714" hidden="1" customWidth="1"/>
    <col min="13319" max="13319" width="1.5" style="714" customWidth="1"/>
    <col min="13320" max="13321" width="21.625" style="714" customWidth="1"/>
    <col min="13322" max="13326" width="17.25" style="714" customWidth="1"/>
    <col min="13327" max="13334" width="16.375" style="714" customWidth="1"/>
    <col min="13335" max="13335" width="2.25" style="714" customWidth="1"/>
    <col min="13336" max="13568" width="7.625" style="714"/>
    <col min="13569" max="13574" width="0" style="714" hidden="1" customWidth="1"/>
    <col min="13575" max="13575" width="1.5" style="714" customWidth="1"/>
    <col min="13576" max="13577" width="21.625" style="714" customWidth="1"/>
    <col min="13578" max="13582" width="17.25" style="714" customWidth="1"/>
    <col min="13583" max="13590" width="16.375" style="714" customWidth="1"/>
    <col min="13591" max="13591" width="2.25" style="714" customWidth="1"/>
    <col min="13592" max="13824" width="7.625" style="714"/>
    <col min="13825" max="13830" width="0" style="714" hidden="1" customWidth="1"/>
    <col min="13831" max="13831" width="1.5" style="714" customWidth="1"/>
    <col min="13832" max="13833" width="21.625" style="714" customWidth="1"/>
    <col min="13834" max="13838" width="17.25" style="714" customWidth="1"/>
    <col min="13839" max="13846" width="16.375" style="714" customWidth="1"/>
    <col min="13847" max="13847" width="2.25" style="714" customWidth="1"/>
    <col min="13848" max="14080" width="7.625" style="714"/>
    <col min="14081" max="14086" width="0" style="714" hidden="1" customWidth="1"/>
    <col min="14087" max="14087" width="1.5" style="714" customWidth="1"/>
    <col min="14088" max="14089" width="21.625" style="714" customWidth="1"/>
    <col min="14090" max="14094" width="17.25" style="714" customWidth="1"/>
    <col min="14095" max="14102" width="16.375" style="714" customWidth="1"/>
    <col min="14103" max="14103" width="2.25" style="714" customWidth="1"/>
    <col min="14104" max="14336" width="7.625" style="714"/>
    <col min="14337" max="14342" width="0" style="714" hidden="1" customWidth="1"/>
    <col min="14343" max="14343" width="1.5" style="714" customWidth="1"/>
    <col min="14344" max="14345" width="21.625" style="714" customWidth="1"/>
    <col min="14346" max="14350" width="17.25" style="714" customWidth="1"/>
    <col min="14351" max="14358" width="16.375" style="714" customWidth="1"/>
    <col min="14359" max="14359" width="2.25" style="714" customWidth="1"/>
    <col min="14360" max="14592" width="7.625" style="714"/>
    <col min="14593" max="14598" width="0" style="714" hidden="1" customWidth="1"/>
    <col min="14599" max="14599" width="1.5" style="714" customWidth="1"/>
    <col min="14600" max="14601" width="21.625" style="714" customWidth="1"/>
    <col min="14602" max="14606" width="17.25" style="714" customWidth="1"/>
    <col min="14607" max="14614" width="16.375" style="714" customWidth="1"/>
    <col min="14615" max="14615" width="2.25" style="714" customWidth="1"/>
    <col min="14616" max="14848" width="7.625" style="714"/>
    <col min="14849" max="14854" width="0" style="714" hidden="1" customWidth="1"/>
    <col min="14855" max="14855" width="1.5" style="714" customWidth="1"/>
    <col min="14856" max="14857" width="21.625" style="714" customWidth="1"/>
    <col min="14858" max="14862" width="17.25" style="714" customWidth="1"/>
    <col min="14863" max="14870" width="16.375" style="714" customWidth="1"/>
    <col min="14871" max="14871" width="2.25" style="714" customWidth="1"/>
    <col min="14872" max="15104" width="7.625" style="714"/>
    <col min="15105" max="15110" width="0" style="714" hidden="1" customWidth="1"/>
    <col min="15111" max="15111" width="1.5" style="714" customWidth="1"/>
    <col min="15112" max="15113" width="21.625" style="714" customWidth="1"/>
    <col min="15114" max="15118" width="17.25" style="714" customWidth="1"/>
    <col min="15119" max="15126" width="16.375" style="714" customWidth="1"/>
    <col min="15127" max="15127" width="2.25" style="714" customWidth="1"/>
    <col min="15128" max="15360" width="7.625" style="714"/>
    <col min="15361" max="15366" width="0" style="714" hidden="1" customWidth="1"/>
    <col min="15367" max="15367" width="1.5" style="714" customWidth="1"/>
    <col min="15368" max="15369" width="21.625" style="714" customWidth="1"/>
    <col min="15370" max="15374" width="17.25" style="714" customWidth="1"/>
    <col min="15375" max="15382" width="16.375" style="714" customWidth="1"/>
    <col min="15383" max="15383" width="2.25" style="714" customWidth="1"/>
    <col min="15384" max="15616" width="7.625" style="714"/>
    <col min="15617" max="15622" width="0" style="714" hidden="1" customWidth="1"/>
    <col min="15623" max="15623" width="1.5" style="714" customWidth="1"/>
    <col min="15624" max="15625" width="21.625" style="714" customWidth="1"/>
    <col min="15626" max="15630" width="17.25" style="714" customWidth="1"/>
    <col min="15631" max="15638" width="16.375" style="714" customWidth="1"/>
    <col min="15639" max="15639" width="2.25" style="714" customWidth="1"/>
    <col min="15640" max="15872" width="7.625" style="714"/>
    <col min="15873" max="15878" width="0" style="714" hidden="1" customWidth="1"/>
    <col min="15879" max="15879" width="1.5" style="714" customWidth="1"/>
    <col min="15880" max="15881" width="21.625" style="714" customWidth="1"/>
    <col min="15882" max="15886" width="17.25" style="714" customWidth="1"/>
    <col min="15887" max="15894" width="16.375" style="714" customWidth="1"/>
    <col min="15895" max="15895" width="2.25" style="714" customWidth="1"/>
    <col min="15896" max="16128" width="7.625" style="714"/>
    <col min="16129" max="16134" width="0" style="714" hidden="1" customWidth="1"/>
    <col min="16135" max="16135" width="1.5" style="714" customWidth="1"/>
    <col min="16136" max="16137" width="21.625" style="714" customWidth="1"/>
    <col min="16138" max="16142" width="17.25" style="714" customWidth="1"/>
    <col min="16143" max="16150" width="16.375" style="714" customWidth="1"/>
    <col min="16151" max="16151" width="2.25" style="714" customWidth="1"/>
    <col min="16152" max="16384" width="7.625" style="714"/>
  </cols>
  <sheetData>
    <row r="1" spans="1:23" s="645" customFormat="1" ht="12" hidden="1" customHeight="1">
      <c r="A1" s="644"/>
      <c r="B1" s="644"/>
      <c r="C1" s="644"/>
      <c r="D1" s="644"/>
      <c r="E1" s="644"/>
      <c r="H1" s="646"/>
      <c r="I1" s="647"/>
      <c r="J1" s="648">
        <v>1</v>
      </c>
      <c r="K1" s="648">
        <v>2</v>
      </c>
      <c r="L1" s="648">
        <v>3</v>
      </c>
      <c r="M1" s="648">
        <v>4</v>
      </c>
      <c r="N1" s="648">
        <v>5</v>
      </c>
      <c r="O1" s="648">
        <v>6</v>
      </c>
      <c r="P1" s="648">
        <v>7</v>
      </c>
      <c r="Q1" s="648">
        <v>8</v>
      </c>
      <c r="R1" s="648">
        <v>9</v>
      </c>
      <c r="S1" s="648">
        <v>10</v>
      </c>
      <c r="T1" s="648">
        <v>11</v>
      </c>
      <c r="U1" s="648">
        <v>12</v>
      </c>
      <c r="V1" s="648">
        <v>13</v>
      </c>
      <c r="W1" s="648"/>
    </row>
    <row r="2" spans="1:23" s="650" customFormat="1" ht="11.25" hidden="1" customHeight="1">
      <c r="A2" s="649"/>
      <c r="B2" s="649"/>
      <c r="C2" s="649"/>
      <c r="D2" s="649"/>
      <c r="E2" s="649"/>
      <c r="G2" s="651"/>
      <c r="H2" s="652"/>
      <c r="I2" s="652"/>
      <c r="J2" s="653">
        <v>1</v>
      </c>
      <c r="K2" s="653">
        <v>2</v>
      </c>
      <c r="L2" s="653">
        <v>3</v>
      </c>
      <c r="M2" s="653">
        <v>4</v>
      </c>
      <c r="N2" s="653">
        <v>5</v>
      </c>
      <c r="O2" s="653">
        <v>6</v>
      </c>
      <c r="P2" s="653">
        <v>7</v>
      </c>
      <c r="Q2" s="653">
        <v>8</v>
      </c>
      <c r="R2" s="653">
        <v>9</v>
      </c>
      <c r="S2" s="653">
        <v>10</v>
      </c>
      <c r="T2" s="653">
        <v>11</v>
      </c>
      <c r="U2" s="653">
        <v>12</v>
      </c>
      <c r="V2" s="653">
        <v>13</v>
      </c>
      <c r="W2" s="654"/>
    </row>
    <row r="3" spans="1:23" s="650" customFormat="1" ht="11.25" customHeight="1">
      <c r="A3" s="649"/>
      <c r="B3" s="649"/>
      <c r="C3" s="649"/>
      <c r="D3" s="649"/>
      <c r="E3" s="649"/>
      <c r="G3" s="651"/>
      <c r="H3" s="655"/>
      <c r="I3" s="655"/>
      <c r="J3" s="655"/>
      <c r="K3" s="655"/>
      <c r="L3" s="655"/>
      <c r="M3" s="655"/>
      <c r="N3" s="655"/>
      <c r="O3" s="655"/>
      <c r="P3" s="655"/>
      <c r="Q3" s="655"/>
      <c r="R3" s="655"/>
      <c r="S3" s="655"/>
      <c r="T3" s="655"/>
      <c r="U3" s="655"/>
      <c r="V3" s="655"/>
      <c r="W3" s="655"/>
    </row>
    <row r="4" spans="1:23" s="662" customFormat="1" ht="17.25" customHeight="1">
      <c r="A4" s="656"/>
      <c r="B4" s="656"/>
      <c r="C4" s="656"/>
      <c r="D4" s="656"/>
      <c r="E4" s="656"/>
      <c r="F4" s="657"/>
      <c r="G4" s="658"/>
      <c r="H4" s="659"/>
      <c r="I4" s="659"/>
      <c r="J4" s="659"/>
      <c r="K4" s="659"/>
      <c r="L4" s="659"/>
      <c r="M4" s="659"/>
      <c r="N4" s="660" t="s">
        <v>898</v>
      </c>
      <c r="O4" s="661" t="s">
        <v>899</v>
      </c>
      <c r="P4" s="659"/>
      <c r="Q4" s="660"/>
      <c r="R4" s="659"/>
      <c r="S4" s="659"/>
      <c r="T4" s="659"/>
      <c r="U4" s="659"/>
      <c r="V4" s="659"/>
      <c r="W4" s="659"/>
    </row>
    <row r="5" spans="1:23" s="662" customFormat="1" ht="7.5" customHeight="1">
      <c r="A5" s="656"/>
      <c r="B5" s="656"/>
      <c r="C5" s="656"/>
      <c r="D5" s="656"/>
      <c r="E5" s="656"/>
      <c r="F5" s="657"/>
      <c r="G5" s="658"/>
      <c r="H5" s="659"/>
      <c r="I5" s="659"/>
      <c r="J5" s="659"/>
      <c r="K5" s="659"/>
      <c r="L5" s="659"/>
      <c r="M5" s="659"/>
      <c r="N5" s="659"/>
      <c r="O5" s="659"/>
      <c r="P5" s="659"/>
      <c r="Q5" s="659"/>
      <c r="R5" s="659"/>
      <c r="S5" s="659"/>
      <c r="T5" s="659"/>
      <c r="U5" s="659"/>
      <c r="V5" s="659"/>
      <c r="W5" s="659"/>
    </row>
    <row r="6" spans="1:23" s="669" customFormat="1" ht="15.75" customHeight="1">
      <c r="A6" s="663"/>
      <c r="B6" s="663"/>
      <c r="C6" s="663"/>
      <c r="D6" s="663"/>
      <c r="E6" s="663"/>
      <c r="F6" s="664"/>
      <c r="G6" s="665"/>
      <c r="H6" s="666"/>
      <c r="I6" s="666"/>
      <c r="J6" s="666"/>
      <c r="K6" s="666"/>
      <c r="L6" s="666"/>
      <c r="M6" s="666"/>
      <c r="N6" s="667" t="s">
        <v>900</v>
      </c>
      <c r="O6" s="668" t="s">
        <v>901</v>
      </c>
      <c r="P6" s="666"/>
      <c r="Q6" s="667"/>
      <c r="R6" s="666"/>
      <c r="S6" s="666"/>
      <c r="T6" s="666"/>
      <c r="U6" s="666"/>
      <c r="V6" s="666"/>
      <c r="W6" s="666"/>
    </row>
    <row r="7" spans="1:23" s="650" customFormat="1" ht="7.5" customHeight="1">
      <c r="A7" s="649"/>
      <c r="B7" s="649"/>
      <c r="C7" s="649"/>
      <c r="D7" s="649"/>
      <c r="E7" s="649"/>
      <c r="F7" s="670"/>
      <c r="G7" s="651"/>
      <c r="H7" s="655"/>
      <c r="I7" s="655"/>
      <c r="J7" s="655"/>
      <c r="K7" s="655"/>
      <c r="L7" s="655"/>
      <c r="M7" s="655"/>
      <c r="N7" s="655"/>
      <c r="O7" s="655"/>
      <c r="P7" s="655"/>
      <c r="Q7" s="655"/>
      <c r="R7" s="655"/>
      <c r="S7" s="655"/>
      <c r="T7" s="655"/>
      <c r="U7" s="655"/>
      <c r="V7" s="655"/>
      <c r="W7" s="655"/>
    </row>
    <row r="8" spans="1:23" s="650" customFormat="1" ht="12" customHeight="1">
      <c r="A8" s="649"/>
      <c r="B8" s="649"/>
      <c r="C8" s="649"/>
      <c r="D8" s="649"/>
      <c r="E8" s="649"/>
      <c r="F8" s="670"/>
      <c r="G8" s="651"/>
      <c r="H8" s="1247" t="s">
        <v>902</v>
      </c>
      <c r="I8" s="1248"/>
      <c r="J8" s="671" t="s">
        <v>903</v>
      </c>
      <c r="K8" s="671"/>
      <c r="L8" s="671"/>
      <c r="M8" s="671"/>
      <c r="N8" s="671"/>
      <c r="O8" s="672" t="s">
        <v>904</v>
      </c>
      <c r="P8" s="673"/>
      <c r="Q8" s="673"/>
      <c r="R8" s="672"/>
      <c r="S8" s="672"/>
      <c r="T8" s="672"/>
      <c r="U8" s="674"/>
      <c r="V8" s="1251" t="s">
        <v>905</v>
      </c>
      <c r="W8" s="655"/>
    </row>
    <row r="9" spans="1:23" s="650" customFormat="1" ht="12" customHeight="1">
      <c r="A9" s="649"/>
      <c r="B9" s="649"/>
      <c r="C9" s="649"/>
      <c r="D9" s="649"/>
      <c r="E9" s="649"/>
      <c r="F9" s="670"/>
      <c r="G9" s="651"/>
      <c r="H9" s="1249"/>
      <c r="I9" s="1250"/>
      <c r="J9" s="675" t="s">
        <v>906</v>
      </c>
      <c r="K9" s="676" t="s">
        <v>907</v>
      </c>
      <c r="L9" s="677"/>
      <c r="M9" s="678"/>
      <c r="N9" s="679"/>
      <c r="O9" s="677" t="s">
        <v>908</v>
      </c>
      <c r="P9" s="677"/>
      <c r="Q9" s="677"/>
      <c r="R9" s="680"/>
      <c r="S9" s="680"/>
      <c r="T9" s="680"/>
      <c r="U9" s="681"/>
      <c r="V9" s="1252"/>
      <c r="W9" s="655"/>
    </row>
    <row r="10" spans="1:23" s="650" customFormat="1" ht="12" customHeight="1">
      <c r="A10" s="649"/>
      <c r="B10" s="649"/>
      <c r="C10" s="649"/>
      <c r="D10" s="649"/>
      <c r="E10" s="649"/>
      <c r="F10" s="670"/>
      <c r="G10" s="651"/>
      <c r="H10" s="1249"/>
      <c r="I10" s="1250"/>
      <c r="J10" s="682"/>
      <c r="K10" s="683" t="s">
        <v>909</v>
      </c>
      <c r="L10" s="683" t="s">
        <v>910</v>
      </c>
      <c r="M10" s="683" t="s">
        <v>911</v>
      </c>
      <c r="N10" s="683" t="s">
        <v>909</v>
      </c>
      <c r="O10" s="675" t="s">
        <v>912</v>
      </c>
      <c r="P10" s="684" t="s">
        <v>913</v>
      </c>
      <c r="Q10" s="677"/>
      <c r="R10" s="685"/>
      <c r="S10" s="685"/>
      <c r="T10" s="686"/>
      <c r="U10" s="683" t="s">
        <v>914</v>
      </c>
      <c r="V10" s="687"/>
      <c r="W10" s="655"/>
    </row>
    <row r="11" spans="1:23" s="650" customFormat="1" ht="12" customHeight="1">
      <c r="A11" s="649"/>
      <c r="B11" s="649"/>
      <c r="C11" s="649"/>
      <c r="D11" s="649"/>
      <c r="E11" s="649"/>
      <c r="F11" s="670"/>
      <c r="G11" s="651"/>
      <c r="H11" s="1249"/>
      <c r="I11" s="1250"/>
      <c r="J11" s="682"/>
      <c r="K11" s="688"/>
      <c r="L11" s="688"/>
      <c r="M11" s="688"/>
      <c r="N11" s="688"/>
      <c r="O11" s="689"/>
      <c r="P11" s="683" t="s">
        <v>909</v>
      </c>
      <c r="Q11" s="683" t="s">
        <v>915</v>
      </c>
      <c r="R11" s="683" t="s">
        <v>916</v>
      </c>
      <c r="S11" s="683" t="s">
        <v>917</v>
      </c>
      <c r="T11" s="683" t="s">
        <v>918</v>
      </c>
      <c r="U11" s="688"/>
      <c r="V11" s="690"/>
      <c r="W11" s="655"/>
    </row>
    <row r="12" spans="1:23" s="650" customFormat="1" ht="12" customHeight="1">
      <c r="A12" s="649"/>
      <c r="B12" s="649"/>
      <c r="C12" s="649"/>
      <c r="D12" s="649"/>
      <c r="E12" s="649"/>
      <c r="F12" s="670"/>
      <c r="G12" s="651"/>
      <c r="H12" s="1253" t="s">
        <v>919</v>
      </c>
      <c r="I12" s="1254"/>
      <c r="J12" s="682"/>
      <c r="K12" s="688"/>
      <c r="L12" s="688"/>
      <c r="M12" s="691"/>
      <c r="N12" s="688"/>
      <c r="O12" s="689"/>
      <c r="P12" s="692"/>
      <c r="Q12" s="692"/>
      <c r="R12" s="693"/>
      <c r="S12" s="693"/>
      <c r="T12" s="693"/>
      <c r="U12" s="688"/>
      <c r="V12" s="690"/>
      <c r="W12" s="655"/>
    </row>
    <row r="13" spans="1:23" s="650" customFormat="1" ht="12" customHeight="1">
      <c r="A13" s="649"/>
      <c r="B13" s="649"/>
      <c r="C13" s="649"/>
      <c r="D13" s="649"/>
      <c r="E13" s="649"/>
      <c r="F13" s="670"/>
      <c r="G13" s="651"/>
      <c r="H13" s="1255"/>
      <c r="I13" s="1254"/>
      <c r="J13" s="694"/>
      <c r="K13" s="695"/>
      <c r="L13" s="1258" t="s">
        <v>920</v>
      </c>
      <c r="M13" s="1258" t="s">
        <v>921</v>
      </c>
      <c r="N13" s="695"/>
      <c r="O13" s="1259" t="s">
        <v>922</v>
      </c>
      <c r="P13" s="695"/>
      <c r="Q13" s="695"/>
      <c r="R13" s="695"/>
      <c r="S13" s="695"/>
      <c r="T13" s="695"/>
      <c r="U13" s="696"/>
      <c r="V13" s="1260" t="s">
        <v>923</v>
      </c>
      <c r="W13" s="655"/>
    </row>
    <row r="14" spans="1:23" s="650" customFormat="1" ht="12" customHeight="1">
      <c r="A14" s="649"/>
      <c r="B14" s="649"/>
      <c r="C14" s="649"/>
      <c r="D14" s="649"/>
      <c r="E14" s="649"/>
      <c r="F14" s="670"/>
      <c r="G14" s="651"/>
      <c r="H14" s="1255"/>
      <c r="I14" s="1254"/>
      <c r="J14" s="694" t="s">
        <v>924</v>
      </c>
      <c r="K14" s="695" t="s">
        <v>925</v>
      </c>
      <c r="L14" s="1258"/>
      <c r="M14" s="1258"/>
      <c r="N14" s="695" t="s">
        <v>926</v>
      </c>
      <c r="O14" s="1259"/>
      <c r="P14" s="695" t="s">
        <v>927</v>
      </c>
      <c r="Q14" s="695" t="s">
        <v>928</v>
      </c>
      <c r="R14" s="695" t="s">
        <v>929</v>
      </c>
      <c r="S14" s="695" t="s">
        <v>930</v>
      </c>
      <c r="T14" s="695" t="s">
        <v>931</v>
      </c>
      <c r="U14" s="695" t="s">
        <v>932</v>
      </c>
      <c r="V14" s="1260"/>
      <c r="W14" s="655"/>
    </row>
    <row r="15" spans="1:23" s="650" customFormat="1" ht="12" customHeight="1">
      <c r="A15" s="649"/>
      <c r="B15" s="649"/>
      <c r="C15" s="649"/>
      <c r="D15" s="649"/>
      <c r="E15" s="649"/>
      <c r="F15" s="670"/>
      <c r="G15" s="651"/>
      <c r="H15" s="1256"/>
      <c r="I15" s="1257"/>
      <c r="J15" s="697"/>
      <c r="K15" s="698"/>
      <c r="L15" s="698"/>
      <c r="M15" s="698"/>
      <c r="N15" s="698"/>
      <c r="O15" s="697"/>
      <c r="P15" s="698"/>
      <c r="Q15" s="698"/>
      <c r="R15" s="698"/>
      <c r="S15" s="698"/>
      <c r="T15" s="698"/>
      <c r="U15" s="698"/>
      <c r="V15" s="699"/>
      <c r="W15" s="655"/>
    </row>
    <row r="16" spans="1:23" s="707" customFormat="1" ht="7.5" customHeight="1">
      <c r="A16" s="700"/>
      <c r="B16" s="700"/>
      <c r="C16" s="700"/>
      <c r="D16" s="700"/>
      <c r="E16" s="700"/>
      <c r="F16" s="701"/>
      <c r="G16" s="702"/>
      <c r="H16" s="703"/>
      <c r="I16" s="704"/>
      <c r="J16" s="705"/>
      <c r="K16" s="705"/>
      <c r="L16" s="705"/>
      <c r="M16" s="705"/>
      <c r="N16" s="705"/>
      <c r="O16" s="705"/>
      <c r="P16" s="705"/>
      <c r="Q16" s="705"/>
      <c r="R16" s="705"/>
      <c r="S16" s="705"/>
      <c r="T16" s="705"/>
      <c r="U16" s="705"/>
      <c r="V16" s="705"/>
      <c r="W16" s="706"/>
    </row>
    <row r="17" spans="1:23" s="645" customFormat="1" ht="36.75" customHeight="1">
      <c r="A17" s="644" t="s">
        <v>933</v>
      </c>
      <c r="B17" s="644" t="s">
        <v>24</v>
      </c>
      <c r="C17" s="644" t="s">
        <v>25</v>
      </c>
      <c r="D17" s="644" t="s">
        <v>26</v>
      </c>
      <c r="E17" s="644"/>
      <c r="F17" s="645">
        <v>1</v>
      </c>
      <c r="H17" s="1185" t="s">
        <v>1787</v>
      </c>
      <c r="I17" s="1186" t="s">
        <v>1788</v>
      </c>
      <c r="J17" s="1187">
        <v>151110</v>
      </c>
      <c r="K17" s="1187">
        <v>133340</v>
      </c>
      <c r="L17" s="1187">
        <v>132970</v>
      </c>
      <c r="M17" s="1187">
        <v>360</v>
      </c>
      <c r="N17" s="1187">
        <v>17770</v>
      </c>
      <c r="O17" s="1188">
        <v>330</v>
      </c>
      <c r="P17" s="1188">
        <v>17220</v>
      </c>
      <c r="Q17" s="1188">
        <v>150</v>
      </c>
      <c r="R17" s="1188">
        <v>7950</v>
      </c>
      <c r="S17" s="1188">
        <v>2620</v>
      </c>
      <c r="T17" s="1188">
        <v>6490</v>
      </c>
      <c r="U17" s="1188">
        <v>220</v>
      </c>
      <c r="V17" s="1188">
        <v>90</v>
      </c>
      <c r="W17" s="648"/>
    </row>
    <row r="18" spans="1:23" ht="6" customHeight="1">
      <c r="F18" s="709"/>
      <c r="H18" s="710"/>
      <c r="I18" s="711"/>
      <c r="J18" s="712"/>
      <c r="K18" s="713"/>
      <c r="L18" s="713"/>
      <c r="M18" s="713"/>
      <c r="N18" s="713"/>
      <c r="O18" s="713"/>
      <c r="P18" s="713"/>
      <c r="Q18" s="713"/>
      <c r="R18" s="713"/>
      <c r="S18" s="713"/>
      <c r="T18" s="713"/>
      <c r="U18" s="713"/>
      <c r="V18" s="713"/>
      <c r="W18" s="648"/>
    </row>
    <row r="19" spans="1:23" ht="6" customHeight="1">
      <c r="F19" s="709"/>
      <c r="H19" s="646"/>
      <c r="I19" s="647"/>
      <c r="J19" s="648"/>
      <c r="K19" s="648"/>
      <c r="L19" s="648"/>
      <c r="M19" s="648"/>
      <c r="N19" s="648"/>
      <c r="O19" s="648"/>
      <c r="P19" s="648"/>
      <c r="Q19" s="648"/>
      <c r="R19" s="648"/>
      <c r="S19" s="648"/>
      <c r="T19" s="648"/>
      <c r="U19" s="648"/>
      <c r="V19" s="648"/>
      <c r="W19" s="648"/>
    </row>
    <row r="20" spans="1:23" ht="12" customHeight="1">
      <c r="F20" s="715"/>
      <c r="H20" s="646"/>
      <c r="I20" s="647"/>
      <c r="J20" s="648"/>
      <c r="K20" s="648"/>
      <c r="L20" s="648"/>
      <c r="M20" s="648"/>
      <c r="N20" s="648"/>
      <c r="O20" s="648"/>
      <c r="P20" s="648"/>
      <c r="Q20" s="648"/>
      <c r="R20" s="648"/>
      <c r="S20" s="648"/>
      <c r="T20" s="648"/>
      <c r="U20" s="648"/>
      <c r="V20" s="648"/>
      <c r="W20" s="648"/>
    </row>
    <row r="21" spans="1:23" ht="12" customHeight="1">
      <c r="H21" s="646"/>
      <c r="I21" s="647"/>
      <c r="J21" s="648"/>
      <c r="K21" s="648"/>
      <c r="L21" s="648"/>
      <c r="M21" s="648"/>
      <c r="N21" s="648"/>
      <c r="O21" s="648"/>
      <c r="P21" s="648"/>
      <c r="Q21" s="648"/>
      <c r="R21" s="648"/>
      <c r="S21" s="648"/>
      <c r="T21" s="648"/>
      <c r="U21" s="648"/>
      <c r="V21" s="648"/>
      <c r="W21" s="648"/>
    </row>
    <row r="22" spans="1:23" ht="12" customHeight="1">
      <c r="H22" s="646"/>
      <c r="I22" s="647"/>
      <c r="J22" s="648"/>
      <c r="K22" s="648"/>
      <c r="L22" s="648"/>
      <c r="M22" s="648"/>
      <c r="N22" s="648"/>
      <c r="O22" s="648"/>
      <c r="P22" s="648"/>
      <c r="Q22" s="648"/>
      <c r="R22" s="648"/>
      <c r="S22" s="648"/>
      <c r="T22" s="648"/>
      <c r="U22" s="648"/>
      <c r="V22" s="648"/>
      <c r="W22" s="648"/>
    </row>
    <row r="23" spans="1:23" ht="12" customHeight="1">
      <c r="H23" s="646"/>
      <c r="I23" s="647"/>
      <c r="J23" s="648"/>
      <c r="K23" s="648"/>
      <c r="L23" s="648"/>
      <c r="M23" s="648"/>
      <c r="N23" s="648"/>
      <c r="O23" s="648"/>
      <c r="P23" s="648"/>
      <c r="Q23" s="648"/>
      <c r="R23" s="648"/>
      <c r="S23" s="648"/>
      <c r="T23" s="648"/>
      <c r="U23" s="648"/>
      <c r="V23" s="648"/>
      <c r="W23" s="648"/>
    </row>
    <row r="24" spans="1:23" ht="12" customHeight="1">
      <c r="H24" s="646"/>
      <c r="I24" s="647"/>
      <c r="J24" s="648"/>
      <c r="K24" s="648"/>
      <c r="L24" s="648"/>
      <c r="M24" s="648"/>
      <c r="N24" s="648"/>
      <c r="O24" s="648"/>
      <c r="P24" s="648"/>
      <c r="Q24" s="648"/>
      <c r="R24" s="648"/>
      <c r="S24" s="648"/>
      <c r="T24" s="648"/>
      <c r="U24" s="648"/>
      <c r="V24" s="648"/>
      <c r="W24" s="648"/>
    </row>
    <row r="25" spans="1:23" ht="12" customHeight="1">
      <c r="H25" s="646"/>
      <c r="I25" s="647"/>
      <c r="J25" s="648"/>
      <c r="K25" s="648"/>
      <c r="L25" s="648"/>
      <c r="M25" s="648"/>
      <c r="N25" s="648"/>
      <c r="O25" s="648"/>
      <c r="P25" s="648"/>
      <c r="Q25" s="648"/>
      <c r="R25" s="648"/>
      <c r="S25" s="648"/>
      <c r="T25" s="648"/>
      <c r="U25" s="648"/>
      <c r="V25" s="648"/>
      <c r="W25" s="648"/>
    </row>
    <row r="26" spans="1:23" ht="12" customHeight="1">
      <c r="H26" s="646"/>
      <c r="I26" s="647"/>
      <c r="J26" s="648"/>
      <c r="K26" s="648"/>
      <c r="L26" s="648"/>
      <c r="M26" s="648"/>
      <c r="N26" s="648"/>
      <c r="O26" s="648"/>
      <c r="P26" s="648"/>
      <c r="Q26" s="648"/>
      <c r="R26" s="648"/>
      <c r="S26" s="648"/>
      <c r="T26" s="648"/>
      <c r="U26" s="648"/>
      <c r="V26" s="648"/>
      <c r="W26" s="648"/>
    </row>
    <row r="27" spans="1:23" ht="12" customHeight="1">
      <c r="H27" s="646"/>
      <c r="I27" s="647"/>
      <c r="J27" s="648"/>
      <c r="K27" s="648"/>
      <c r="L27" s="648"/>
      <c r="M27" s="648"/>
      <c r="N27" s="648"/>
      <c r="O27" s="648"/>
      <c r="P27" s="648"/>
      <c r="Q27" s="648"/>
      <c r="R27" s="648"/>
      <c r="S27" s="648"/>
      <c r="T27" s="648"/>
      <c r="U27" s="648"/>
      <c r="V27" s="648"/>
      <c r="W27" s="648"/>
    </row>
    <row r="28" spans="1:23" ht="12" customHeight="1">
      <c r="H28" s="646"/>
      <c r="I28" s="647"/>
      <c r="J28" s="648"/>
      <c r="K28" s="648"/>
      <c r="L28" s="648"/>
      <c r="M28" s="648"/>
      <c r="N28" s="648"/>
      <c r="O28" s="648"/>
      <c r="P28" s="648"/>
      <c r="Q28" s="648"/>
      <c r="R28" s="648"/>
      <c r="S28" s="648"/>
      <c r="T28" s="648"/>
      <c r="U28" s="648"/>
      <c r="V28" s="648"/>
      <c r="W28" s="648"/>
    </row>
    <row r="29" spans="1:23" ht="12" customHeight="1">
      <c r="H29" s="646"/>
      <c r="I29" s="647"/>
      <c r="J29" s="648"/>
      <c r="K29" s="648"/>
      <c r="L29" s="648"/>
      <c r="M29" s="648"/>
      <c r="N29" s="648"/>
      <c r="O29" s="648"/>
      <c r="P29" s="648"/>
      <c r="Q29" s="648"/>
      <c r="R29" s="648"/>
      <c r="S29" s="648"/>
      <c r="T29" s="648"/>
      <c r="U29" s="648"/>
      <c r="V29" s="648"/>
      <c r="W29" s="648"/>
    </row>
    <row r="30" spans="1:23" ht="12" customHeight="1">
      <c r="H30" s="646"/>
      <c r="I30" s="647"/>
      <c r="J30" s="648"/>
      <c r="K30" s="648"/>
      <c r="L30" s="648"/>
      <c r="M30" s="648"/>
      <c r="N30" s="648"/>
      <c r="O30" s="648"/>
      <c r="P30" s="648"/>
      <c r="Q30" s="648"/>
      <c r="R30" s="648"/>
      <c r="S30" s="648"/>
      <c r="T30" s="648"/>
      <c r="U30" s="648"/>
      <c r="V30" s="648"/>
      <c r="W30" s="648"/>
    </row>
    <row r="31" spans="1:23" ht="12" customHeight="1">
      <c r="H31" s="646"/>
      <c r="I31" s="647"/>
      <c r="J31" s="648"/>
      <c r="K31" s="648"/>
      <c r="L31" s="648"/>
      <c r="M31" s="648"/>
      <c r="N31" s="648"/>
      <c r="O31" s="648"/>
      <c r="P31" s="648"/>
      <c r="Q31" s="648"/>
      <c r="R31" s="648"/>
      <c r="S31" s="648"/>
      <c r="T31" s="648"/>
      <c r="U31" s="648"/>
      <c r="V31" s="648"/>
      <c r="W31" s="648"/>
    </row>
    <row r="32" spans="1:23" ht="12" customHeight="1">
      <c r="H32" s="646"/>
      <c r="I32" s="647"/>
      <c r="J32" s="648"/>
      <c r="K32" s="648"/>
      <c r="L32" s="648"/>
      <c r="M32" s="648"/>
      <c r="N32" s="648"/>
      <c r="O32" s="648"/>
      <c r="P32" s="648"/>
      <c r="Q32" s="648"/>
      <c r="R32" s="648"/>
      <c r="S32" s="648"/>
      <c r="T32" s="648"/>
      <c r="U32" s="648"/>
      <c r="V32" s="648"/>
      <c r="W32" s="648"/>
    </row>
    <row r="33" spans="8:23" ht="12" customHeight="1">
      <c r="H33" s="646"/>
      <c r="I33" s="647"/>
      <c r="J33" s="648"/>
      <c r="K33" s="648"/>
      <c r="L33" s="648"/>
      <c r="M33" s="648"/>
      <c r="N33" s="648"/>
      <c r="O33" s="648"/>
      <c r="P33" s="648"/>
      <c r="Q33" s="648"/>
      <c r="R33" s="648"/>
      <c r="S33" s="648"/>
      <c r="T33" s="648"/>
      <c r="U33" s="648"/>
      <c r="V33" s="648"/>
      <c r="W33" s="648"/>
    </row>
    <row r="34" spans="8:23" ht="12" customHeight="1">
      <c r="H34" s="646"/>
      <c r="I34" s="647"/>
      <c r="J34" s="648"/>
      <c r="K34" s="648"/>
      <c r="L34" s="648"/>
      <c r="M34" s="648"/>
      <c r="N34" s="648"/>
      <c r="O34" s="648"/>
      <c r="P34" s="648"/>
      <c r="Q34" s="648"/>
      <c r="R34" s="648"/>
      <c r="S34" s="648"/>
      <c r="T34" s="648"/>
      <c r="U34" s="648"/>
      <c r="V34" s="648"/>
      <c r="W34" s="648"/>
    </row>
    <row r="35" spans="8:23" ht="12" customHeight="1">
      <c r="H35" s="646"/>
      <c r="I35" s="647"/>
      <c r="J35" s="648"/>
      <c r="K35" s="648"/>
      <c r="L35" s="648"/>
      <c r="M35" s="648"/>
      <c r="N35" s="648"/>
      <c r="O35" s="648"/>
      <c r="P35" s="648"/>
      <c r="Q35" s="648"/>
      <c r="R35" s="648"/>
      <c r="S35" s="648"/>
      <c r="T35" s="648"/>
      <c r="U35" s="648"/>
      <c r="V35" s="648"/>
      <c r="W35" s="648"/>
    </row>
    <row r="36" spans="8:23" ht="12" customHeight="1">
      <c r="H36" s="646"/>
      <c r="I36" s="647"/>
      <c r="J36" s="648"/>
      <c r="K36" s="648"/>
      <c r="L36" s="648"/>
      <c r="M36" s="648"/>
      <c r="N36" s="648"/>
      <c r="O36" s="648"/>
      <c r="P36" s="648"/>
      <c r="Q36" s="648"/>
      <c r="R36" s="648"/>
      <c r="S36" s="648"/>
      <c r="T36" s="648"/>
      <c r="U36" s="648"/>
      <c r="V36" s="648"/>
      <c r="W36" s="648"/>
    </row>
    <row r="37" spans="8:23" ht="12" customHeight="1">
      <c r="H37" s="646"/>
      <c r="I37" s="647"/>
      <c r="J37" s="648"/>
      <c r="K37" s="648"/>
      <c r="L37" s="648"/>
      <c r="M37" s="648"/>
      <c r="N37" s="648"/>
      <c r="O37" s="648"/>
      <c r="P37" s="648"/>
      <c r="Q37" s="648"/>
      <c r="R37" s="648"/>
      <c r="S37" s="648"/>
      <c r="T37" s="648"/>
      <c r="U37" s="648"/>
      <c r="V37" s="648"/>
      <c r="W37" s="648"/>
    </row>
    <row r="38" spans="8:23" ht="12" customHeight="1">
      <c r="H38" s="646"/>
      <c r="I38" s="647"/>
      <c r="J38" s="648"/>
      <c r="K38" s="648"/>
      <c r="L38" s="648"/>
      <c r="M38" s="648"/>
      <c r="N38" s="648"/>
      <c r="O38" s="648"/>
      <c r="P38" s="648"/>
      <c r="Q38" s="648"/>
      <c r="R38" s="648"/>
      <c r="S38" s="648"/>
      <c r="T38" s="648"/>
      <c r="U38" s="648"/>
      <c r="V38" s="648"/>
      <c r="W38" s="648"/>
    </row>
    <row r="39" spans="8:23" ht="12" customHeight="1">
      <c r="H39" s="646"/>
      <c r="I39" s="647"/>
      <c r="J39" s="648"/>
      <c r="K39" s="648"/>
      <c r="L39" s="648"/>
      <c r="M39" s="648"/>
      <c r="N39" s="648"/>
      <c r="O39" s="648"/>
      <c r="P39" s="648"/>
      <c r="Q39" s="648"/>
      <c r="R39" s="648"/>
      <c r="S39" s="648"/>
      <c r="T39" s="648"/>
      <c r="U39" s="648"/>
      <c r="V39" s="648"/>
      <c r="W39" s="648"/>
    </row>
    <row r="40" spans="8:23" ht="12" customHeight="1">
      <c r="H40" s="646"/>
      <c r="I40" s="647"/>
      <c r="J40" s="648"/>
      <c r="K40" s="648"/>
      <c r="L40" s="648"/>
      <c r="M40" s="648"/>
      <c r="N40" s="648"/>
      <c r="O40" s="648"/>
      <c r="P40" s="648"/>
      <c r="Q40" s="648"/>
      <c r="R40" s="648"/>
      <c r="S40" s="648"/>
      <c r="T40" s="648"/>
      <c r="U40" s="648"/>
      <c r="V40" s="648"/>
      <c r="W40" s="648"/>
    </row>
    <row r="41" spans="8:23" ht="12" customHeight="1">
      <c r="H41" s="646"/>
      <c r="I41" s="647"/>
      <c r="J41" s="648"/>
      <c r="K41" s="648"/>
      <c r="L41" s="648"/>
      <c r="M41" s="648"/>
      <c r="N41" s="648"/>
      <c r="O41" s="648"/>
      <c r="P41" s="648"/>
      <c r="Q41" s="648"/>
      <c r="R41" s="648"/>
      <c r="S41" s="648"/>
      <c r="T41" s="648"/>
      <c r="U41" s="648"/>
      <c r="V41" s="648"/>
      <c r="W41" s="648"/>
    </row>
  </sheetData>
  <mergeCells count="7">
    <mergeCell ref="H8:I11"/>
    <mergeCell ref="V8:V9"/>
    <mergeCell ref="H12:I15"/>
    <mergeCell ref="L13:L14"/>
    <mergeCell ref="M13:M14"/>
    <mergeCell ref="O13:O14"/>
    <mergeCell ref="V13:V14"/>
  </mergeCells>
  <phoneticPr fontId="4"/>
  <pageMargins left="0.19685039370078741" right="0" top="0.98425196850393704" bottom="0" header="0.51181102362204722" footer="0.51181102362204722"/>
  <pageSetup paperSize="9" scale="75"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94"/>
  <sheetViews>
    <sheetView zoomScaleNormal="100" zoomScaleSheetLayoutView="80" workbookViewId="0">
      <pane xSplit="10" ySplit="19" topLeftCell="K26" activePane="bottomRight" state="frozen"/>
      <selection activeCell="N33" sqref="N33"/>
      <selection pane="topRight" activeCell="N33" sqref="N33"/>
      <selection pane="bottomLeft" activeCell="N33" sqref="N33"/>
      <selection pane="bottomRight" activeCell="H20" sqref="H20:Y28"/>
    </sheetView>
  </sheetViews>
  <sheetFormatPr defaultRowHeight="12"/>
  <cols>
    <col min="1" max="5" width="8" style="723" hidden="1" customWidth="1"/>
    <col min="6" max="6" width="1.5" style="724" hidden="1" customWidth="1"/>
    <col min="7" max="7" width="1.5" style="720" customWidth="1"/>
    <col min="8" max="8" width="30.375" style="724" customWidth="1"/>
    <col min="9" max="9" width="8.75" style="725" bestFit="1" customWidth="1"/>
    <col min="10" max="10" width="3.25" style="724" customWidth="1"/>
    <col min="11" max="18" width="9.875" style="815" customWidth="1"/>
    <col min="19" max="25" width="9.875" style="724" customWidth="1"/>
    <col min="26" max="26" width="3.25" style="724" customWidth="1"/>
    <col min="27" max="256" width="9" style="724"/>
    <col min="257" max="262" width="0" style="724" hidden="1" customWidth="1"/>
    <col min="263" max="263" width="1.5" style="724" customWidth="1"/>
    <col min="264" max="264" width="30.375" style="724" customWidth="1"/>
    <col min="265" max="265" width="20.75" style="724" customWidth="1"/>
    <col min="266" max="266" width="3.25" style="724" customWidth="1"/>
    <col min="267" max="281" width="12.875" style="724" customWidth="1"/>
    <col min="282" max="282" width="3.25" style="724" customWidth="1"/>
    <col min="283" max="512" width="9" style="724"/>
    <col min="513" max="518" width="0" style="724" hidden="1" customWidth="1"/>
    <col min="519" max="519" width="1.5" style="724" customWidth="1"/>
    <col min="520" max="520" width="30.375" style="724" customWidth="1"/>
    <col min="521" max="521" width="20.75" style="724" customWidth="1"/>
    <col min="522" max="522" width="3.25" style="724" customWidth="1"/>
    <col min="523" max="537" width="12.875" style="724" customWidth="1"/>
    <col min="538" max="538" width="3.25" style="724" customWidth="1"/>
    <col min="539" max="768" width="9" style="724"/>
    <col min="769" max="774" width="0" style="724" hidden="1" customWidth="1"/>
    <col min="775" max="775" width="1.5" style="724" customWidth="1"/>
    <col min="776" max="776" width="30.375" style="724" customWidth="1"/>
    <col min="777" max="777" width="20.75" style="724" customWidth="1"/>
    <col min="778" max="778" width="3.25" style="724" customWidth="1"/>
    <col min="779" max="793" width="12.875" style="724" customWidth="1"/>
    <col min="794" max="794" width="3.25" style="724" customWidth="1"/>
    <col min="795" max="1024" width="9" style="724"/>
    <col min="1025" max="1030" width="0" style="724" hidden="1" customWidth="1"/>
    <col min="1031" max="1031" width="1.5" style="724" customWidth="1"/>
    <col min="1032" max="1032" width="30.375" style="724" customWidth="1"/>
    <col min="1033" max="1033" width="20.75" style="724" customWidth="1"/>
    <col min="1034" max="1034" width="3.25" style="724" customWidth="1"/>
    <col min="1035" max="1049" width="12.875" style="724" customWidth="1"/>
    <col min="1050" max="1050" width="3.25" style="724" customWidth="1"/>
    <col min="1051" max="1280" width="9" style="724"/>
    <col min="1281" max="1286" width="0" style="724" hidden="1" customWidth="1"/>
    <col min="1287" max="1287" width="1.5" style="724" customWidth="1"/>
    <col min="1288" max="1288" width="30.375" style="724" customWidth="1"/>
    <col min="1289" max="1289" width="20.75" style="724" customWidth="1"/>
    <col min="1290" max="1290" width="3.25" style="724" customWidth="1"/>
    <col min="1291" max="1305" width="12.875" style="724" customWidth="1"/>
    <col min="1306" max="1306" width="3.25" style="724" customWidth="1"/>
    <col min="1307" max="1536" width="9" style="724"/>
    <col min="1537" max="1542" width="0" style="724" hidden="1" customWidth="1"/>
    <col min="1543" max="1543" width="1.5" style="724" customWidth="1"/>
    <col min="1544" max="1544" width="30.375" style="724" customWidth="1"/>
    <col min="1545" max="1545" width="20.75" style="724" customWidth="1"/>
    <col min="1546" max="1546" width="3.25" style="724" customWidth="1"/>
    <col min="1547" max="1561" width="12.875" style="724" customWidth="1"/>
    <col min="1562" max="1562" width="3.25" style="724" customWidth="1"/>
    <col min="1563" max="1792" width="9" style="724"/>
    <col min="1793" max="1798" width="0" style="724" hidden="1" customWidth="1"/>
    <col min="1799" max="1799" width="1.5" style="724" customWidth="1"/>
    <col min="1800" max="1800" width="30.375" style="724" customWidth="1"/>
    <col min="1801" max="1801" width="20.75" style="724" customWidth="1"/>
    <col min="1802" max="1802" width="3.25" style="724" customWidth="1"/>
    <col min="1803" max="1817" width="12.875" style="724" customWidth="1"/>
    <col min="1818" max="1818" width="3.25" style="724" customWidth="1"/>
    <col min="1819" max="2048" width="9" style="724"/>
    <col min="2049" max="2054" width="0" style="724" hidden="1" customWidth="1"/>
    <col min="2055" max="2055" width="1.5" style="724" customWidth="1"/>
    <col min="2056" max="2056" width="30.375" style="724" customWidth="1"/>
    <col min="2057" max="2057" width="20.75" style="724" customWidth="1"/>
    <col min="2058" max="2058" width="3.25" style="724" customWidth="1"/>
    <col min="2059" max="2073" width="12.875" style="724" customWidth="1"/>
    <col min="2074" max="2074" width="3.25" style="724" customWidth="1"/>
    <col min="2075" max="2304" width="9" style="724"/>
    <col min="2305" max="2310" width="0" style="724" hidden="1" customWidth="1"/>
    <col min="2311" max="2311" width="1.5" style="724" customWidth="1"/>
    <col min="2312" max="2312" width="30.375" style="724" customWidth="1"/>
    <col min="2313" max="2313" width="20.75" style="724" customWidth="1"/>
    <col min="2314" max="2314" width="3.25" style="724" customWidth="1"/>
    <col min="2315" max="2329" width="12.875" style="724" customWidth="1"/>
    <col min="2330" max="2330" width="3.25" style="724" customWidth="1"/>
    <col min="2331" max="2560" width="9" style="724"/>
    <col min="2561" max="2566" width="0" style="724" hidden="1" customWidth="1"/>
    <col min="2567" max="2567" width="1.5" style="724" customWidth="1"/>
    <col min="2568" max="2568" width="30.375" style="724" customWidth="1"/>
    <col min="2569" max="2569" width="20.75" style="724" customWidth="1"/>
    <col min="2570" max="2570" width="3.25" style="724" customWidth="1"/>
    <col min="2571" max="2585" width="12.875" style="724" customWidth="1"/>
    <col min="2586" max="2586" width="3.25" style="724" customWidth="1"/>
    <col min="2587" max="2816" width="9" style="724"/>
    <col min="2817" max="2822" width="0" style="724" hidden="1" customWidth="1"/>
    <col min="2823" max="2823" width="1.5" style="724" customWidth="1"/>
    <col min="2824" max="2824" width="30.375" style="724" customWidth="1"/>
    <col min="2825" max="2825" width="20.75" style="724" customWidth="1"/>
    <col min="2826" max="2826" width="3.25" style="724" customWidth="1"/>
    <col min="2827" max="2841" width="12.875" style="724" customWidth="1"/>
    <col min="2842" max="2842" width="3.25" style="724" customWidth="1"/>
    <col min="2843" max="3072" width="9" style="724"/>
    <col min="3073" max="3078" width="0" style="724" hidden="1" customWidth="1"/>
    <col min="3079" max="3079" width="1.5" style="724" customWidth="1"/>
    <col min="3080" max="3080" width="30.375" style="724" customWidth="1"/>
    <col min="3081" max="3081" width="20.75" style="724" customWidth="1"/>
    <col min="3082" max="3082" width="3.25" style="724" customWidth="1"/>
    <col min="3083" max="3097" width="12.875" style="724" customWidth="1"/>
    <col min="3098" max="3098" width="3.25" style="724" customWidth="1"/>
    <col min="3099" max="3328" width="9" style="724"/>
    <col min="3329" max="3334" width="0" style="724" hidden="1" customWidth="1"/>
    <col min="3335" max="3335" width="1.5" style="724" customWidth="1"/>
    <col min="3336" max="3336" width="30.375" style="724" customWidth="1"/>
    <col min="3337" max="3337" width="20.75" style="724" customWidth="1"/>
    <col min="3338" max="3338" width="3.25" style="724" customWidth="1"/>
    <col min="3339" max="3353" width="12.875" style="724" customWidth="1"/>
    <col min="3354" max="3354" width="3.25" style="724" customWidth="1"/>
    <col min="3355" max="3584" width="9" style="724"/>
    <col min="3585" max="3590" width="0" style="724" hidden="1" customWidth="1"/>
    <col min="3591" max="3591" width="1.5" style="724" customWidth="1"/>
    <col min="3592" max="3592" width="30.375" style="724" customWidth="1"/>
    <col min="3593" max="3593" width="20.75" style="724" customWidth="1"/>
    <col min="3594" max="3594" width="3.25" style="724" customWidth="1"/>
    <col min="3595" max="3609" width="12.875" style="724" customWidth="1"/>
    <col min="3610" max="3610" width="3.25" style="724" customWidth="1"/>
    <col min="3611" max="3840" width="9" style="724"/>
    <col min="3841" max="3846" width="0" style="724" hidden="1" customWidth="1"/>
    <col min="3847" max="3847" width="1.5" style="724" customWidth="1"/>
    <col min="3848" max="3848" width="30.375" style="724" customWidth="1"/>
    <col min="3849" max="3849" width="20.75" style="724" customWidth="1"/>
    <col min="3850" max="3850" width="3.25" style="724" customWidth="1"/>
    <col min="3851" max="3865" width="12.875" style="724" customWidth="1"/>
    <col min="3866" max="3866" width="3.25" style="724" customWidth="1"/>
    <col min="3867" max="4096" width="9" style="724"/>
    <col min="4097" max="4102" width="0" style="724" hidden="1" customWidth="1"/>
    <col min="4103" max="4103" width="1.5" style="724" customWidth="1"/>
    <col min="4104" max="4104" width="30.375" style="724" customWidth="1"/>
    <col min="4105" max="4105" width="20.75" style="724" customWidth="1"/>
    <col min="4106" max="4106" width="3.25" style="724" customWidth="1"/>
    <col min="4107" max="4121" width="12.875" style="724" customWidth="1"/>
    <col min="4122" max="4122" width="3.25" style="724" customWidth="1"/>
    <col min="4123" max="4352" width="9" style="724"/>
    <col min="4353" max="4358" width="0" style="724" hidden="1" customWidth="1"/>
    <col min="4359" max="4359" width="1.5" style="724" customWidth="1"/>
    <col min="4360" max="4360" width="30.375" style="724" customWidth="1"/>
    <col min="4361" max="4361" width="20.75" style="724" customWidth="1"/>
    <col min="4362" max="4362" width="3.25" style="724" customWidth="1"/>
    <col min="4363" max="4377" width="12.875" style="724" customWidth="1"/>
    <col min="4378" max="4378" width="3.25" style="724" customWidth="1"/>
    <col min="4379" max="4608" width="9" style="724"/>
    <col min="4609" max="4614" width="0" style="724" hidden="1" customWidth="1"/>
    <col min="4615" max="4615" width="1.5" style="724" customWidth="1"/>
    <col min="4616" max="4616" width="30.375" style="724" customWidth="1"/>
    <col min="4617" max="4617" width="20.75" style="724" customWidth="1"/>
    <col min="4618" max="4618" width="3.25" style="724" customWidth="1"/>
    <col min="4619" max="4633" width="12.875" style="724" customWidth="1"/>
    <col min="4634" max="4634" width="3.25" style="724" customWidth="1"/>
    <col min="4635" max="4864" width="9" style="724"/>
    <col min="4865" max="4870" width="0" style="724" hidden="1" customWidth="1"/>
    <col min="4871" max="4871" width="1.5" style="724" customWidth="1"/>
    <col min="4872" max="4872" width="30.375" style="724" customWidth="1"/>
    <col min="4873" max="4873" width="20.75" style="724" customWidth="1"/>
    <col min="4874" max="4874" width="3.25" style="724" customWidth="1"/>
    <col min="4875" max="4889" width="12.875" style="724" customWidth="1"/>
    <col min="4890" max="4890" width="3.25" style="724" customWidth="1"/>
    <col min="4891" max="5120" width="9" style="724"/>
    <col min="5121" max="5126" width="0" style="724" hidden="1" customWidth="1"/>
    <col min="5127" max="5127" width="1.5" style="724" customWidth="1"/>
    <col min="5128" max="5128" width="30.375" style="724" customWidth="1"/>
    <col min="5129" max="5129" width="20.75" style="724" customWidth="1"/>
    <col min="5130" max="5130" width="3.25" style="724" customWidth="1"/>
    <col min="5131" max="5145" width="12.875" style="724" customWidth="1"/>
    <col min="5146" max="5146" width="3.25" style="724" customWidth="1"/>
    <col min="5147" max="5376" width="9" style="724"/>
    <col min="5377" max="5382" width="0" style="724" hidden="1" customWidth="1"/>
    <col min="5383" max="5383" width="1.5" style="724" customWidth="1"/>
    <col min="5384" max="5384" width="30.375" style="724" customWidth="1"/>
    <col min="5385" max="5385" width="20.75" style="724" customWidth="1"/>
    <col min="5386" max="5386" width="3.25" style="724" customWidth="1"/>
    <col min="5387" max="5401" width="12.875" style="724" customWidth="1"/>
    <col min="5402" max="5402" width="3.25" style="724" customWidth="1"/>
    <col min="5403" max="5632" width="9" style="724"/>
    <col min="5633" max="5638" width="0" style="724" hidden="1" customWidth="1"/>
    <col min="5639" max="5639" width="1.5" style="724" customWidth="1"/>
    <col min="5640" max="5640" width="30.375" style="724" customWidth="1"/>
    <col min="5641" max="5641" width="20.75" style="724" customWidth="1"/>
    <col min="5642" max="5642" width="3.25" style="724" customWidth="1"/>
    <col min="5643" max="5657" width="12.875" style="724" customWidth="1"/>
    <col min="5658" max="5658" width="3.25" style="724" customWidth="1"/>
    <col min="5659" max="5888" width="9" style="724"/>
    <col min="5889" max="5894" width="0" style="724" hidden="1" customWidth="1"/>
    <col min="5895" max="5895" width="1.5" style="724" customWidth="1"/>
    <col min="5896" max="5896" width="30.375" style="724" customWidth="1"/>
    <col min="5897" max="5897" width="20.75" style="724" customWidth="1"/>
    <col min="5898" max="5898" width="3.25" style="724" customWidth="1"/>
    <col min="5899" max="5913" width="12.875" style="724" customWidth="1"/>
    <col min="5914" max="5914" width="3.25" style="724" customWidth="1"/>
    <col min="5915" max="6144" width="9" style="724"/>
    <col min="6145" max="6150" width="0" style="724" hidden="1" customWidth="1"/>
    <col min="6151" max="6151" width="1.5" style="724" customWidth="1"/>
    <col min="6152" max="6152" width="30.375" style="724" customWidth="1"/>
    <col min="6153" max="6153" width="20.75" style="724" customWidth="1"/>
    <col min="6154" max="6154" width="3.25" style="724" customWidth="1"/>
    <col min="6155" max="6169" width="12.875" style="724" customWidth="1"/>
    <col min="6170" max="6170" width="3.25" style="724" customWidth="1"/>
    <col min="6171" max="6400" width="9" style="724"/>
    <col min="6401" max="6406" width="0" style="724" hidden="1" customWidth="1"/>
    <col min="6407" max="6407" width="1.5" style="724" customWidth="1"/>
    <col min="6408" max="6408" width="30.375" style="724" customWidth="1"/>
    <col min="6409" max="6409" width="20.75" style="724" customWidth="1"/>
    <col min="6410" max="6410" width="3.25" style="724" customWidth="1"/>
    <col min="6411" max="6425" width="12.875" style="724" customWidth="1"/>
    <col min="6426" max="6426" width="3.25" style="724" customWidth="1"/>
    <col min="6427" max="6656" width="9" style="724"/>
    <col min="6657" max="6662" width="0" style="724" hidden="1" customWidth="1"/>
    <col min="6663" max="6663" width="1.5" style="724" customWidth="1"/>
    <col min="6664" max="6664" width="30.375" style="724" customWidth="1"/>
    <col min="6665" max="6665" width="20.75" style="724" customWidth="1"/>
    <col min="6666" max="6666" width="3.25" style="724" customWidth="1"/>
    <col min="6667" max="6681" width="12.875" style="724" customWidth="1"/>
    <col min="6682" max="6682" width="3.25" style="724" customWidth="1"/>
    <col min="6683" max="6912" width="9" style="724"/>
    <col min="6913" max="6918" width="0" style="724" hidden="1" customWidth="1"/>
    <col min="6919" max="6919" width="1.5" style="724" customWidth="1"/>
    <col min="6920" max="6920" width="30.375" style="724" customWidth="1"/>
    <col min="6921" max="6921" width="20.75" style="724" customWidth="1"/>
    <col min="6922" max="6922" width="3.25" style="724" customWidth="1"/>
    <col min="6923" max="6937" width="12.875" style="724" customWidth="1"/>
    <col min="6938" max="6938" width="3.25" style="724" customWidth="1"/>
    <col min="6939" max="7168" width="9" style="724"/>
    <col min="7169" max="7174" width="0" style="724" hidden="1" customWidth="1"/>
    <col min="7175" max="7175" width="1.5" style="724" customWidth="1"/>
    <col min="7176" max="7176" width="30.375" style="724" customWidth="1"/>
    <col min="7177" max="7177" width="20.75" style="724" customWidth="1"/>
    <col min="7178" max="7178" width="3.25" style="724" customWidth="1"/>
    <col min="7179" max="7193" width="12.875" style="724" customWidth="1"/>
    <col min="7194" max="7194" width="3.25" style="724" customWidth="1"/>
    <col min="7195" max="7424" width="9" style="724"/>
    <col min="7425" max="7430" width="0" style="724" hidden="1" customWidth="1"/>
    <col min="7431" max="7431" width="1.5" style="724" customWidth="1"/>
    <col min="7432" max="7432" width="30.375" style="724" customWidth="1"/>
    <col min="7433" max="7433" width="20.75" style="724" customWidth="1"/>
    <col min="7434" max="7434" width="3.25" style="724" customWidth="1"/>
    <col min="7435" max="7449" width="12.875" style="724" customWidth="1"/>
    <col min="7450" max="7450" width="3.25" style="724" customWidth="1"/>
    <col min="7451" max="7680" width="9" style="724"/>
    <col min="7681" max="7686" width="0" style="724" hidden="1" customWidth="1"/>
    <col min="7687" max="7687" width="1.5" style="724" customWidth="1"/>
    <col min="7688" max="7688" width="30.375" style="724" customWidth="1"/>
    <col min="7689" max="7689" width="20.75" style="724" customWidth="1"/>
    <col min="7690" max="7690" width="3.25" style="724" customWidth="1"/>
    <col min="7691" max="7705" width="12.875" style="724" customWidth="1"/>
    <col min="7706" max="7706" width="3.25" style="724" customWidth="1"/>
    <col min="7707" max="7936" width="9" style="724"/>
    <col min="7937" max="7942" width="0" style="724" hidden="1" customWidth="1"/>
    <col min="7943" max="7943" width="1.5" style="724" customWidth="1"/>
    <col min="7944" max="7944" width="30.375" style="724" customWidth="1"/>
    <col min="7945" max="7945" width="20.75" style="724" customWidth="1"/>
    <col min="7946" max="7946" width="3.25" style="724" customWidth="1"/>
    <col min="7947" max="7961" width="12.875" style="724" customWidth="1"/>
    <col min="7962" max="7962" width="3.25" style="724" customWidth="1"/>
    <col min="7963" max="8192" width="9" style="724"/>
    <col min="8193" max="8198" width="0" style="724" hidden="1" customWidth="1"/>
    <col min="8199" max="8199" width="1.5" style="724" customWidth="1"/>
    <col min="8200" max="8200" width="30.375" style="724" customWidth="1"/>
    <col min="8201" max="8201" width="20.75" style="724" customWidth="1"/>
    <col min="8202" max="8202" width="3.25" style="724" customWidth="1"/>
    <col min="8203" max="8217" width="12.875" style="724" customWidth="1"/>
    <col min="8218" max="8218" width="3.25" style="724" customWidth="1"/>
    <col min="8219" max="8448" width="9" style="724"/>
    <col min="8449" max="8454" width="0" style="724" hidden="1" customWidth="1"/>
    <col min="8455" max="8455" width="1.5" style="724" customWidth="1"/>
    <col min="8456" max="8456" width="30.375" style="724" customWidth="1"/>
    <col min="8457" max="8457" width="20.75" style="724" customWidth="1"/>
    <col min="8458" max="8458" width="3.25" style="724" customWidth="1"/>
    <col min="8459" max="8473" width="12.875" style="724" customWidth="1"/>
    <col min="8474" max="8474" width="3.25" style="724" customWidth="1"/>
    <col min="8475" max="8704" width="9" style="724"/>
    <col min="8705" max="8710" width="0" style="724" hidden="1" customWidth="1"/>
    <col min="8711" max="8711" width="1.5" style="724" customWidth="1"/>
    <col min="8712" max="8712" width="30.375" style="724" customWidth="1"/>
    <col min="8713" max="8713" width="20.75" style="724" customWidth="1"/>
    <col min="8714" max="8714" width="3.25" style="724" customWidth="1"/>
    <col min="8715" max="8729" width="12.875" style="724" customWidth="1"/>
    <col min="8730" max="8730" width="3.25" style="724" customWidth="1"/>
    <col min="8731" max="8960" width="9" style="724"/>
    <col min="8961" max="8966" width="0" style="724" hidden="1" customWidth="1"/>
    <col min="8967" max="8967" width="1.5" style="724" customWidth="1"/>
    <col min="8968" max="8968" width="30.375" style="724" customWidth="1"/>
    <col min="8969" max="8969" width="20.75" style="724" customWidth="1"/>
    <col min="8970" max="8970" width="3.25" style="724" customWidth="1"/>
    <col min="8971" max="8985" width="12.875" style="724" customWidth="1"/>
    <col min="8986" max="8986" width="3.25" style="724" customWidth="1"/>
    <col min="8987" max="9216" width="9" style="724"/>
    <col min="9217" max="9222" width="0" style="724" hidden="1" customWidth="1"/>
    <col min="9223" max="9223" width="1.5" style="724" customWidth="1"/>
    <col min="9224" max="9224" width="30.375" style="724" customWidth="1"/>
    <col min="9225" max="9225" width="20.75" style="724" customWidth="1"/>
    <col min="9226" max="9226" width="3.25" style="724" customWidth="1"/>
    <col min="9227" max="9241" width="12.875" style="724" customWidth="1"/>
    <col min="9242" max="9242" width="3.25" style="724" customWidth="1"/>
    <col min="9243" max="9472" width="9" style="724"/>
    <col min="9473" max="9478" width="0" style="724" hidden="1" customWidth="1"/>
    <col min="9479" max="9479" width="1.5" style="724" customWidth="1"/>
    <col min="9480" max="9480" width="30.375" style="724" customWidth="1"/>
    <col min="9481" max="9481" width="20.75" style="724" customWidth="1"/>
    <col min="9482" max="9482" width="3.25" style="724" customWidth="1"/>
    <col min="9483" max="9497" width="12.875" style="724" customWidth="1"/>
    <col min="9498" max="9498" width="3.25" style="724" customWidth="1"/>
    <col min="9499" max="9728" width="9" style="724"/>
    <col min="9729" max="9734" width="0" style="724" hidden="1" customWidth="1"/>
    <col min="9735" max="9735" width="1.5" style="724" customWidth="1"/>
    <col min="9736" max="9736" width="30.375" style="724" customWidth="1"/>
    <col min="9737" max="9737" width="20.75" style="724" customWidth="1"/>
    <col min="9738" max="9738" width="3.25" style="724" customWidth="1"/>
    <col min="9739" max="9753" width="12.875" style="724" customWidth="1"/>
    <col min="9754" max="9754" width="3.25" style="724" customWidth="1"/>
    <col min="9755" max="9984" width="9" style="724"/>
    <col min="9985" max="9990" width="0" style="724" hidden="1" customWidth="1"/>
    <col min="9991" max="9991" width="1.5" style="724" customWidth="1"/>
    <col min="9992" max="9992" width="30.375" style="724" customWidth="1"/>
    <col min="9993" max="9993" width="20.75" style="724" customWidth="1"/>
    <col min="9994" max="9994" width="3.25" style="724" customWidth="1"/>
    <col min="9995" max="10009" width="12.875" style="724" customWidth="1"/>
    <col min="10010" max="10010" width="3.25" style="724" customWidth="1"/>
    <col min="10011" max="10240" width="9" style="724"/>
    <col min="10241" max="10246" width="0" style="724" hidden="1" customWidth="1"/>
    <col min="10247" max="10247" width="1.5" style="724" customWidth="1"/>
    <col min="10248" max="10248" width="30.375" style="724" customWidth="1"/>
    <col min="10249" max="10249" width="20.75" style="724" customWidth="1"/>
    <col min="10250" max="10250" width="3.25" style="724" customWidth="1"/>
    <col min="10251" max="10265" width="12.875" style="724" customWidth="1"/>
    <col min="10266" max="10266" width="3.25" style="724" customWidth="1"/>
    <col min="10267" max="10496" width="9" style="724"/>
    <col min="10497" max="10502" width="0" style="724" hidden="1" customWidth="1"/>
    <col min="10503" max="10503" width="1.5" style="724" customWidth="1"/>
    <col min="10504" max="10504" width="30.375" style="724" customWidth="1"/>
    <col min="10505" max="10505" width="20.75" style="724" customWidth="1"/>
    <col min="10506" max="10506" width="3.25" style="724" customWidth="1"/>
    <col min="10507" max="10521" width="12.875" style="724" customWidth="1"/>
    <col min="10522" max="10522" width="3.25" style="724" customWidth="1"/>
    <col min="10523" max="10752" width="9" style="724"/>
    <col min="10753" max="10758" width="0" style="724" hidden="1" customWidth="1"/>
    <col min="10759" max="10759" width="1.5" style="724" customWidth="1"/>
    <col min="10760" max="10760" width="30.375" style="724" customWidth="1"/>
    <col min="10761" max="10761" width="20.75" style="724" customWidth="1"/>
    <col min="10762" max="10762" width="3.25" style="724" customWidth="1"/>
    <col min="10763" max="10777" width="12.875" style="724" customWidth="1"/>
    <col min="10778" max="10778" width="3.25" style="724" customWidth="1"/>
    <col min="10779" max="11008" width="9" style="724"/>
    <col min="11009" max="11014" width="0" style="724" hidden="1" customWidth="1"/>
    <col min="11015" max="11015" width="1.5" style="724" customWidth="1"/>
    <col min="11016" max="11016" width="30.375" style="724" customWidth="1"/>
    <col min="11017" max="11017" width="20.75" style="724" customWidth="1"/>
    <col min="11018" max="11018" width="3.25" style="724" customWidth="1"/>
    <col min="11019" max="11033" width="12.875" style="724" customWidth="1"/>
    <col min="11034" max="11034" width="3.25" style="724" customWidth="1"/>
    <col min="11035" max="11264" width="9" style="724"/>
    <col min="11265" max="11270" width="0" style="724" hidden="1" customWidth="1"/>
    <col min="11271" max="11271" width="1.5" style="724" customWidth="1"/>
    <col min="11272" max="11272" width="30.375" style="724" customWidth="1"/>
    <col min="11273" max="11273" width="20.75" style="724" customWidth="1"/>
    <col min="11274" max="11274" width="3.25" style="724" customWidth="1"/>
    <col min="11275" max="11289" width="12.875" style="724" customWidth="1"/>
    <col min="11290" max="11290" width="3.25" style="724" customWidth="1"/>
    <col min="11291" max="11520" width="9" style="724"/>
    <col min="11521" max="11526" width="0" style="724" hidden="1" customWidth="1"/>
    <col min="11527" max="11527" width="1.5" style="724" customWidth="1"/>
    <col min="11528" max="11528" width="30.375" style="724" customWidth="1"/>
    <col min="11529" max="11529" width="20.75" style="724" customWidth="1"/>
    <col min="11530" max="11530" width="3.25" style="724" customWidth="1"/>
    <col min="11531" max="11545" width="12.875" style="724" customWidth="1"/>
    <col min="11546" max="11546" width="3.25" style="724" customWidth="1"/>
    <col min="11547" max="11776" width="9" style="724"/>
    <col min="11777" max="11782" width="0" style="724" hidden="1" customWidth="1"/>
    <col min="11783" max="11783" width="1.5" style="724" customWidth="1"/>
    <col min="11784" max="11784" width="30.375" style="724" customWidth="1"/>
    <col min="11785" max="11785" width="20.75" style="724" customWidth="1"/>
    <col min="11786" max="11786" width="3.25" style="724" customWidth="1"/>
    <col min="11787" max="11801" width="12.875" style="724" customWidth="1"/>
    <col min="11802" max="11802" width="3.25" style="724" customWidth="1"/>
    <col min="11803" max="12032" width="9" style="724"/>
    <col min="12033" max="12038" width="0" style="724" hidden="1" customWidth="1"/>
    <col min="12039" max="12039" width="1.5" style="724" customWidth="1"/>
    <col min="12040" max="12040" width="30.375" style="724" customWidth="1"/>
    <col min="12041" max="12041" width="20.75" style="724" customWidth="1"/>
    <col min="12042" max="12042" width="3.25" style="724" customWidth="1"/>
    <col min="12043" max="12057" width="12.875" style="724" customWidth="1"/>
    <col min="12058" max="12058" width="3.25" style="724" customWidth="1"/>
    <col min="12059" max="12288" width="9" style="724"/>
    <col min="12289" max="12294" width="0" style="724" hidden="1" customWidth="1"/>
    <col min="12295" max="12295" width="1.5" style="724" customWidth="1"/>
    <col min="12296" max="12296" width="30.375" style="724" customWidth="1"/>
    <col min="12297" max="12297" width="20.75" style="724" customWidth="1"/>
    <col min="12298" max="12298" width="3.25" style="724" customWidth="1"/>
    <col min="12299" max="12313" width="12.875" style="724" customWidth="1"/>
    <col min="12314" max="12314" width="3.25" style="724" customWidth="1"/>
    <col min="12315" max="12544" width="9" style="724"/>
    <col min="12545" max="12550" width="0" style="724" hidden="1" customWidth="1"/>
    <col min="12551" max="12551" width="1.5" style="724" customWidth="1"/>
    <col min="12552" max="12552" width="30.375" style="724" customWidth="1"/>
    <col min="12553" max="12553" width="20.75" style="724" customWidth="1"/>
    <col min="12554" max="12554" width="3.25" style="724" customWidth="1"/>
    <col min="12555" max="12569" width="12.875" style="724" customWidth="1"/>
    <col min="12570" max="12570" width="3.25" style="724" customWidth="1"/>
    <col min="12571" max="12800" width="9" style="724"/>
    <col min="12801" max="12806" width="0" style="724" hidden="1" customWidth="1"/>
    <col min="12807" max="12807" width="1.5" style="724" customWidth="1"/>
    <col min="12808" max="12808" width="30.375" style="724" customWidth="1"/>
    <col min="12809" max="12809" width="20.75" style="724" customWidth="1"/>
    <col min="12810" max="12810" width="3.25" style="724" customWidth="1"/>
    <col min="12811" max="12825" width="12.875" style="724" customWidth="1"/>
    <col min="12826" max="12826" width="3.25" style="724" customWidth="1"/>
    <col min="12827" max="13056" width="9" style="724"/>
    <col min="13057" max="13062" width="0" style="724" hidden="1" customWidth="1"/>
    <col min="13063" max="13063" width="1.5" style="724" customWidth="1"/>
    <col min="13064" max="13064" width="30.375" style="724" customWidth="1"/>
    <col min="13065" max="13065" width="20.75" style="724" customWidth="1"/>
    <col min="13066" max="13066" width="3.25" style="724" customWidth="1"/>
    <col min="13067" max="13081" width="12.875" style="724" customWidth="1"/>
    <col min="13082" max="13082" width="3.25" style="724" customWidth="1"/>
    <col min="13083" max="13312" width="9" style="724"/>
    <col min="13313" max="13318" width="0" style="724" hidden="1" customWidth="1"/>
    <col min="13319" max="13319" width="1.5" style="724" customWidth="1"/>
    <col min="13320" max="13320" width="30.375" style="724" customWidth="1"/>
    <col min="13321" max="13321" width="20.75" style="724" customWidth="1"/>
    <col min="13322" max="13322" width="3.25" style="724" customWidth="1"/>
    <col min="13323" max="13337" width="12.875" style="724" customWidth="1"/>
    <col min="13338" max="13338" width="3.25" style="724" customWidth="1"/>
    <col min="13339" max="13568" width="9" style="724"/>
    <col min="13569" max="13574" width="0" style="724" hidden="1" customWidth="1"/>
    <col min="13575" max="13575" width="1.5" style="724" customWidth="1"/>
    <col min="13576" max="13576" width="30.375" style="724" customWidth="1"/>
    <col min="13577" max="13577" width="20.75" style="724" customWidth="1"/>
    <col min="13578" max="13578" width="3.25" style="724" customWidth="1"/>
    <col min="13579" max="13593" width="12.875" style="724" customWidth="1"/>
    <col min="13594" max="13594" width="3.25" style="724" customWidth="1"/>
    <col min="13595" max="13824" width="9" style="724"/>
    <col min="13825" max="13830" width="0" style="724" hidden="1" customWidth="1"/>
    <col min="13831" max="13831" width="1.5" style="724" customWidth="1"/>
    <col min="13832" max="13832" width="30.375" style="724" customWidth="1"/>
    <col min="13833" max="13833" width="20.75" style="724" customWidth="1"/>
    <col min="13834" max="13834" width="3.25" style="724" customWidth="1"/>
    <col min="13835" max="13849" width="12.875" style="724" customWidth="1"/>
    <col min="13850" max="13850" width="3.25" style="724" customWidth="1"/>
    <col min="13851" max="14080" width="9" style="724"/>
    <col min="14081" max="14086" width="0" style="724" hidden="1" customWidth="1"/>
    <col min="14087" max="14087" width="1.5" style="724" customWidth="1"/>
    <col min="14088" max="14088" width="30.375" style="724" customWidth="1"/>
    <col min="14089" max="14089" width="20.75" style="724" customWidth="1"/>
    <col min="14090" max="14090" width="3.25" style="724" customWidth="1"/>
    <col min="14091" max="14105" width="12.875" style="724" customWidth="1"/>
    <col min="14106" max="14106" width="3.25" style="724" customWidth="1"/>
    <col min="14107" max="14336" width="9" style="724"/>
    <col min="14337" max="14342" width="0" style="724" hidden="1" customWidth="1"/>
    <col min="14343" max="14343" width="1.5" style="724" customWidth="1"/>
    <col min="14344" max="14344" width="30.375" style="724" customWidth="1"/>
    <col min="14345" max="14345" width="20.75" style="724" customWidth="1"/>
    <col min="14346" max="14346" width="3.25" style="724" customWidth="1"/>
    <col min="14347" max="14361" width="12.875" style="724" customWidth="1"/>
    <col min="14362" max="14362" width="3.25" style="724" customWidth="1"/>
    <col min="14363" max="14592" width="9" style="724"/>
    <col min="14593" max="14598" width="0" style="724" hidden="1" customWidth="1"/>
    <col min="14599" max="14599" width="1.5" style="724" customWidth="1"/>
    <col min="14600" max="14600" width="30.375" style="724" customWidth="1"/>
    <col min="14601" max="14601" width="20.75" style="724" customWidth="1"/>
    <col min="14602" max="14602" width="3.25" style="724" customWidth="1"/>
    <col min="14603" max="14617" width="12.875" style="724" customWidth="1"/>
    <col min="14618" max="14618" width="3.25" style="724" customWidth="1"/>
    <col min="14619" max="14848" width="9" style="724"/>
    <col min="14849" max="14854" width="0" style="724" hidden="1" customWidth="1"/>
    <col min="14855" max="14855" width="1.5" style="724" customWidth="1"/>
    <col min="14856" max="14856" width="30.375" style="724" customWidth="1"/>
    <col min="14857" max="14857" width="20.75" style="724" customWidth="1"/>
    <col min="14858" max="14858" width="3.25" style="724" customWidth="1"/>
    <col min="14859" max="14873" width="12.875" style="724" customWidth="1"/>
    <col min="14874" max="14874" width="3.25" style="724" customWidth="1"/>
    <col min="14875" max="15104" width="9" style="724"/>
    <col min="15105" max="15110" width="0" style="724" hidden="1" customWidth="1"/>
    <col min="15111" max="15111" width="1.5" style="724" customWidth="1"/>
    <col min="15112" max="15112" width="30.375" style="724" customWidth="1"/>
    <col min="15113" max="15113" width="20.75" style="724" customWidth="1"/>
    <col min="15114" max="15114" width="3.25" style="724" customWidth="1"/>
    <col min="15115" max="15129" width="12.875" style="724" customWidth="1"/>
    <col min="15130" max="15130" width="3.25" style="724" customWidth="1"/>
    <col min="15131" max="15360" width="9" style="724"/>
    <col min="15361" max="15366" width="0" style="724" hidden="1" customWidth="1"/>
    <col min="15367" max="15367" width="1.5" style="724" customWidth="1"/>
    <col min="15368" max="15368" width="30.375" style="724" customWidth="1"/>
    <col min="15369" max="15369" width="20.75" style="724" customWidth="1"/>
    <col min="15370" max="15370" width="3.25" style="724" customWidth="1"/>
    <col min="15371" max="15385" width="12.875" style="724" customWidth="1"/>
    <col min="15386" max="15386" width="3.25" style="724" customWidth="1"/>
    <col min="15387" max="15616" width="9" style="724"/>
    <col min="15617" max="15622" width="0" style="724" hidden="1" customWidth="1"/>
    <col min="15623" max="15623" width="1.5" style="724" customWidth="1"/>
    <col min="15624" max="15624" width="30.375" style="724" customWidth="1"/>
    <col min="15625" max="15625" width="20.75" style="724" customWidth="1"/>
    <col min="15626" max="15626" width="3.25" style="724" customWidth="1"/>
    <col min="15627" max="15641" width="12.875" style="724" customWidth="1"/>
    <col min="15642" max="15642" width="3.25" style="724" customWidth="1"/>
    <col min="15643" max="15872" width="9" style="724"/>
    <col min="15873" max="15878" width="0" style="724" hidden="1" customWidth="1"/>
    <col min="15879" max="15879" width="1.5" style="724" customWidth="1"/>
    <col min="15880" max="15880" width="30.375" style="724" customWidth="1"/>
    <col min="15881" max="15881" width="20.75" style="724" customWidth="1"/>
    <col min="15882" max="15882" width="3.25" style="724" customWidth="1"/>
    <col min="15883" max="15897" width="12.875" style="724" customWidth="1"/>
    <col min="15898" max="15898" width="3.25" style="724" customWidth="1"/>
    <col min="15899" max="16128" width="9" style="724"/>
    <col min="16129" max="16134" width="0" style="724" hidden="1" customWidth="1"/>
    <col min="16135" max="16135" width="1.5" style="724" customWidth="1"/>
    <col min="16136" max="16136" width="30.375" style="724" customWidth="1"/>
    <col min="16137" max="16137" width="20.75" style="724" customWidth="1"/>
    <col min="16138" max="16138" width="3.25" style="724" customWidth="1"/>
    <col min="16139" max="16153" width="12.875" style="724" customWidth="1"/>
    <col min="16154" max="16154" width="3.25" style="724" customWidth="1"/>
    <col min="16155" max="16384" width="9" style="724"/>
  </cols>
  <sheetData>
    <row r="1" spans="1:26" s="720" customFormat="1" hidden="1">
      <c r="A1" s="719"/>
      <c r="B1" s="719"/>
      <c r="C1" s="719"/>
      <c r="D1" s="719"/>
      <c r="E1" s="719"/>
      <c r="I1" s="721"/>
      <c r="K1" s="722">
        <v>1</v>
      </c>
      <c r="L1" s="722">
        <v>2</v>
      </c>
      <c r="M1" s="722">
        <v>3</v>
      </c>
      <c r="N1" s="722">
        <v>4</v>
      </c>
      <c r="O1" s="722">
        <v>5</v>
      </c>
      <c r="P1" s="722">
        <v>6</v>
      </c>
      <c r="Q1" s="722">
        <v>7</v>
      </c>
      <c r="R1" s="722">
        <v>8</v>
      </c>
      <c r="S1" s="720">
        <v>9</v>
      </c>
      <c r="T1" s="720">
        <v>10</v>
      </c>
      <c r="U1" s="720">
        <v>11</v>
      </c>
      <c r="V1" s="720">
        <v>12</v>
      </c>
      <c r="W1" s="720">
        <v>13</v>
      </c>
      <c r="X1" s="720">
        <v>14</v>
      </c>
      <c r="Y1" s="720">
        <v>15</v>
      </c>
    </row>
    <row r="2" spans="1:26" ht="11.25" hidden="1" customHeight="1">
      <c r="K2" s="726">
        <v>1</v>
      </c>
      <c r="L2" s="726">
        <v>2</v>
      </c>
      <c r="M2" s="726">
        <v>3</v>
      </c>
      <c r="N2" s="726">
        <v>4</v>
      </c>
      <c r="O2" s="726">
        <v>5</v>
      </c>
      <c r="P2" s="726">
        <v>6</v>
      </c>
      <c r="Q2" s="726">
        <v>7</v>
      </c>
      <c r="R2" s="726">
        <v>8</v>
      </c>
      <c r="S2" s="727">
        <v>9</v>
      </c>
      <c r="T2" s="727">
        <v>10</v>
      </c>
      <c r="U2" s="727">
        <v>11</v>
      </c>
      <c r="V2" s="727">
        <v>12</v>
      </c>
      <c r="W2" s="727">
        <v>13</v>
      </c>
      <c r="X2" s="727">
        <v>14</v>
      </c>
      <c r="Y2" s="727">
        <v>15</v>
      </c>
      <c r="Z2" s="728"/>
    </row>
    <row r="3" spans="1:26" ht="11.25" customHeight="1">
      <c r="H3" s="720"/>
      <c r="I3" s="721"/>
      <c r="J3" s="720"/>
      <c r="K3" s="722"/>
      <c r="L3" s="722"/>
      <c r="M3" s="722"/>
      <c r="N3" s="722"/>
      <c r="O3" s="722"/>
      <c r="P3" s="722"/>
      <c r="Q3" s="722"/>
      <c r="R3" s="722"/>
      <c r="S3" s="720"/>
      <c r="T3" s="720"/>
      <c r="U3" s="720"/>
      <c r="V3" s="720"/>
      <c r="W3" s="720"/>
      <c r="X3" s="720"/>
      <c r="Y3" s="720"/>
      <c r="Z3" s="720"/>
    </row>
    <row r="4" spans="1:26" s="736" customFormat="1" ht="17.25" customHeight="1">
      <c r="A4" s="729"/>
      <c r="B4" s="729"/>
      <c r="C4" s="729"/>
      <c r="D4" s="729"/>
      <c r="E4" s="729"/>
      <c r="F4" s="730"/>
      <c r="G4" s="731"/>
      <c r="H4" s="731"/>
      <c r="I4" s="732"/>
      <c r="J4" s="733" t="s">
        <v>934</v>
      </c>
      <c r="K4" s="734" t="s">
        <v>935</v>
      </c>
      <c r="L4" s="735"/>
      <c r="M4" s="735"/>
      <c r="N4" s="735"/>
      <c r="O4" s="735"/>
      <c r="P4" s="735"/>
      <c r="Q4" s="735"/>
      <c r="R4" s="735"/>
      <c r="S4" s="731"/>
      <c r="T4" s="731"/>
      <c r="U4" s="731"/>
      <c r="V4" s="731"/>
      <c r="W4" s="731"/>
      <c r="X4" s="731"/>
      <c r="Y4" s="731"/>
      <c r="Z4" s="731"/>
    </row>
    <row r="5" spans="1:26" s="740" customFormat="1" ht="7.5" customHeight="1">
      <c r="A5" s="581"/>
      <c r="B5" s="581"/>
      <c r="C5" s="581"/>
      <c r="D5" s="581"/>
      <c r="E5" s="581"/>
      <c r="F5" s="737"/>
      <c r="G5" s="738"/>
      <c r="H5" s="738"/>
      <c r="I5" s="738"/>
      <c r="J5" s="738"/>
      <c r="K5" s="739"/>
      <c r="L5" s="739"/>
      <c r="M5" s="739"/>
      <c r="N5" s="739"/>
      <c r="O5" s="739"/>
      <c r="P5" s="739"/>
      <c r="Q5" s="739"/>
      <c r="R5" s="739"/>
      <c r="S5" s="738"/>
      <c r="T5" s="738"/>
      <c r="U5" s="738"/>
      <c r="V5" s="738"/>
      <c r="W5" s="738"/>
      <c r="X5" s="738"/>
      <c r="Y5" s="738"/>
      <c r="Z5" s="738"/>
    </row>
    <row r="6" spans="1:26" s="747" customFormat="1" ht="15.75" customHeight="1">
      <c r="A6" s="741"/>
      <c r="B6" s="741"/>
      <c r="C6" s="741"/>
      <c r="D6" s="741"/>
      <c r="E6" s="741"/>
      <c r="F6" s="742"/>
      <c r="G6" s="743"/>
      <c r="H6" s="743"/>
      <c r="I6" s="743"/>
      <c r="J6" s="744" t="s">
        <v>936</v>
      </c>
      <c r="K6" s="745" t="s">
        <v>937</v>
      </c>
      <c r="L6" s="746"/>
      <c r="M6" s="746"/>
      <c r="N6" s="746"/>
      <c r="O6" s="746"/>
      <c r="P6" s="746"/>
      <c r="Q6" s="746"/>
      <c r="R6" s="746"/>
      <c r="S6" s="743"/>
      <c r="T6" s="743"/>
      <c r="U6" s="743"/>
      <c r="V6" s="743"/>
      <c r="W6" s="743"/>
      <c r="X6" s="743"/>
      <c r="Y6" s="743"/>
      <c r="Z6" s="743"/>
    </row>
    <row r="7" spans="1:26" s="751" customFormat="1" ht="7.5" customHeight="1">
      <c r="A7" s="748"/>
      <c r="B7" s="748"/>
      <c r="C7" s="748"/>
      <c r="D7" s="748"/>
      <c r="E7" s="748"/>
      <c r="F7" s="749"/>
      <c r="G7" s="750"/>
      <c r="H7" s="750"/>
      <c r="I7" s="738"/>
      <c r="J7" s="750"/>
      <c r="K7" s="739"/>
      <c r="L7" s="739"/>
      <c r="M7" s="739"/>
      <c r="N7" s="739"/>
      <c r="O7" s="739"/>
      <c r="P7" s="739"/>
      <c r="Q7" s="739"/>
      <c r="R7" s="739"/>
      <c r="S7" s="750"/>
      <c r="T7" s="750"/>
      <c r="U7" s="750"/>
      <c r="V7" s="750"/>
      <c r="W7" s="750"/>
      <c r="X7" s="750"/>
      <c r="Y7" s="750"/>
      <c r="Z7" s="750"/>
    </row>
    <row r="8" spans="1:26" s="758" customFormat="1" ht="12" customHeight="1">
      <c r="A8" s="522"/>
      <c r="B8" s="522"/>
      <c r="C8" s="522"/>
      <c r="D8" s="522"/>
      <c r="E8" s="522"/>
      <c r="F8" s="752"/>
      <c r="G8" s="753"/>
      <c r="H8" s="1273" t="s">
        <v>938</v>
      </c>
      <c r="I8" s="1273"/>
      <c r="J8" s="1274"/>
      <c r="K8" s="1277" t="s">
        <v>939</v>
      </c>
      <c r="L8" s="754" t="s">
        <v>940</v>
      </c>
      <c r="M8" s="755"/>
      <c r="N8" s="755"/>
      <c r="O8" s="755"/>
      <c r="P8" s="755"/>
      <c r="Q8" s="755"/>
      <c r="R8" s="756"/>
      <c r="S8" s="757" t="s">
        <v>941</v>
      </c>
      <c r="T8" s="757"/>
      <c r="U8" s="757"/>
      <c r="V8" s="757"/>
      <c r="W8" s="757"/>
      <c r="X8" s="757"/>
      <c r="Y8" s="757"/>
      <c r="Z8" s="753"/>
    </row>
    <row r="9" spans="1:26" s="758" customFormat="1" ht="12" customHeight="1">
      <c r="A9" s="522"/>
      <c r="B9" s="522"/>
      <c r="C9" s="522"/>
      <c r="D9" s="522"/>
      <c r="E9" s="522"/>
      <c r="F9" s="752"/>
      <c r="G9" s="753"/>
      <c r="H9" s="1275"/>
      <c r="I9" s="1275"/>
      <c r="J9" s="1276"/>
      <c r="K9" s="1278"/>
      <c r="L9" s="759" t="s">
        <v>942</v>
      </c>
      <c r="M9" s="1279" t="s">
        <v>943</v>
      </c>
      <c r="N9" s="1280"/>
      <c r="O9" s="1281"/>
      <c r="P9" s="1282" t="s">
        <v>944</v>
      </c>
      <c r="Q9" s="1283"/>
      <c r="R9" s="1284"/>
      <c r="S9" s="760" t="s">
        <v>942</v>
      </c>
      <c r="T9" s="1285" t="s">
        <v>943</v>
      </c>
      <c r="U9" s="1286"/>
      <c r="V9" s="1287"/>
      <c r="W9" s="1285" t="s">
        <v>945</v>
      </c>
      <c r="X9" s="1286"/>
      <c r="Y9" s="1286"/>
      <c r="Z9" s="753"/>
    </row>
    <row r="10" spans="1:26" s="758" customFormat="1" ht="12" customHeight="1">
      <c r="A10" s="522"/>
      <c r="B10" s="522"/>
      <c r="C10" s="522"/>
      <c r="D10" s="522"/>
      <c r="E10" s="522"/>
      <c r="F10" s="752"/>
      <c r="G10" s="753"/>
      <c r="H10" s="1275"/>
      <c r="I10" s="1275"/>
      <c r="J10" s="1276"/>
      <c r="K10" s="1278"/>
      <c r="L10" s="761"/>
      <c r="M10" s="762"/>
      <c r="N10" s="763"/>
      <c r="O10" s="764"/>
      <c r="P10" s="1288" t="s">
        <v>946</v>
      </c>
      <c r="Q10" s="1289"/>
      <c r="R10" s="1290"/>
      <c r="S10" s="765"/>
      <c r="T10" s="766"/>
      <c r="U10" s="753"/>
      <c r="V10" s="767"/>
      <c r="W10" s="1263" t="s">
        <v>947</v>
      </c>
      <c r="X10" s="1294"/>
      <c r="Y10" s="1294"/>
      <c r="Z10" s="753"/>
    </row>
    <row r="11" spans="1:26" s="758" customFormat="1" ht="12" customHeight="1">
      <c r="A11" s="522"/>
      <c r="B11" s="522"/>
      <c r="C11" s="522"/>
      <c r="D11" s="522"/>
      <c r="E11" s="522"/>
      <c r="F11" s="752"/>
      <c r="G11" s="753"/>
      <c r="H11" s="1275"/>
      <c r="I11" s="1275"/>
      <c r="J11" s="1276"/>
      <c r="K11" s="1278"/>
      <c r="L11" s="761"/>
      <c r="M11" s="1297" t="s">
        <v>948</v>
      </c>
      <c r="N11" s="1298"/>
      <c r="O11" s="1299"/>
      <c r="P11" s="1291"/>
      <c r="Q11" s="1292"/>
      <c r="R11" s="1293"/>
      <c r="S11" s="765"/>
      <c r="T11" s="1300" t="s">
        <v>949</v>
      </c>
      <c r="U11" s="1301"/>
      <c r="V11" s="1302"/>
      <c r="W11" s="1295"/>
      <c r="X11" s="1296"/>
      <c r="Y11" s="1296"/>
      <c r="Z11" s="753"/>
    </row>
    <row r="12" spans="1:26" s="758" customFormat="1" ht="12" customHeight="1">
      <c r="A12" s="522"/>
      <c r="B12" s="522"/>
      <c r="C12" s="522"/>
      <c r="D12" s="522"/>
      <c r="E12" s="522"/>
      <c r="F12" s="752"/>
      <c r="G12" s="753"/>
      <c r="H12" s="1275"/>
      <c r="I12" s="1275"/>
      <c r="J12" s="1276"/>
      <c r="K12" s="768"/>
      <c r="L12" s="769"/>
      <c r="M12" s="770" t="s">
        <v>942</v>
      </c>
      <c r="N12" s="759" t="s">
        <v>950</v>
      </c>
      <c r="O12" s="770" t="s">
        <v>951</v>
      </c>
      <c r="P12" s="759" t="s">
        <v>952</v>
      </c>
      <c r="Q12" s="771" t="s">
        <v>953</v>
      </c>
      <c r="R12" s="772" t="s">
        <v>954</v>
      </c>
      <c r="S12" s="773"/>
      <c r="T12" s="774" t="s">
        <v>952</v>
      </c>
      <c r="U12" s="760" t="s">
        <v>950</v>
      </c>
      <c r="V12" s="760" t="s">
        <v>951</v>
      </c>
      <c r="W12" s="765" t="s">
        <v>952</v>
      </c>
      <c r="X12" s="760" t="s">
        <v>953</v>
      </c>
      <c r="Y12" s="775" t="s">
        <v>954</v>
      </c>
      <c r="Z12" s="753"/>
    </row>
    <row r="13" spans="1:26" s="758" customFormat="1" ht="12" customHeight="1">
      <c r="A13" s="522"/>
      <c r="B13" s="522"/>
      <c r="C13" s="522"/>
      <c r="D13" s="522"/>
      <c r="E13" s="522"/>
      <c r="F13" s="752"/>
      <c r="G13" s="753"/>
      <c r="H13" s="1275"/>
      <c r="I13" s="1275"/>
      <c r="J13" s="1276"/>
      <c r="K13" s="768"/>
      <c r="L13" s="769"/>
      <c r="M13" s="776"/>
      <c r="N13" s="761"/>
      <c r="O13" s="776"/>
      <c r="P13" s="761"/>
      <c r="Q13" s="777"/>
      <c r="R13" s="778"/>
      <c r="S13" s="773"/>
      <c r="T13" s="774"/>
      <c r="U13" s="765"/>
      <c r="V13" s="765"/>
      <c r="W13" s="765"/>
      <c r="X13" s="765"/>
      <c r="Y13" s="779"/>
      <c r="Z13" s="753"/>
    </row>
    <row r="14" spans="1:26" s="758" customFormat="1" ht="12" customHeight="1">
      <c r="A14" s="522"/>
      <c r="B14" s="522"/>
      <c r="C14" s="522"/>
      <c r="D14" s="522"/>
      <c r="E14" s="522"/>
      <c r="F14" s="752"/>
      <c r="G14" s="753"/>
      <c r="H14" s="1265" t="s">
        <v>955</v>
      </c>
      <c r="I14" s="1265"/>
      <c r="J14" s="1266"/>
      <c r="K14" s="1271" t="s">
        <v>956</v>
      </c>
      <c r="L14" s="780"/>
      <c r="M14" s="781"/>
      <c r="N14" s="780"/>
      <c r="O14" s="1271" t="s">
        <v>957</v>
      </c>
      <c r="P14" s="780"/>
      <c r="Q14" s="782"/>
      <c r="R14" s="783"/>
      <c r="S14" s="784"/>
      <c r="T14" s="785"/>
      <c r="U14" s="784"/>
      <c r="V14" s="1261" t="s">
        <v>958</v>
      </c>
      <c r="W14" s="784"/>
      <c r="X14" s="784"/>
      <c r="Y14" s="786"/>
      <c r="Z14" s="753"/>
    </row>
    <row r="15" spans="1:26" s="758" customFormat="1" ht="12" customHeight="1">
      <c r="A15" s="522"/>
      <c r="B15" s="522"/>
      <c r="C15" s="522"/>
      <c r="D15" s="522"/>
      <c r="E15" s="522"/>
      <c r="F15" s="752"/>
      <c r="G15" s="753"/>
      <c r="H15" s="1267"/>
      <c r="I15" s="1267"/>
      <c r="J15" s="1268"/>
      <c r="K15" s="1271"/>
      <c r="L15" s="787"/>
      <c r="M15" s="788"/>
      <c r="N15" s="1271" t="s">
        <v>959</v>
      </c>
      <c r="O15" s="1271"/>
      <c r="P15" s="787"/>
      <c r="Q15" s="1271" t="s">
        <v>960</v>
      </c>
      <c r="R15" s="1271" t="s">
        <v>961</v>
      </c>
      <c r="S15" s="789"/>
      <c r="T15" s="790"/>
      <c r="U15" s="1261" t="s">
        <v>962</v>
      </c>
      <c r="V15" s="1261"/>
      <c r="W15" s="789"/>
      <c r="X15" s="1261" t="s">
        <v>960</v>
      </c>
      <c r="Y15" s="1263" t="s">
        <v>963</v>
      </c>
      <c r="Z15" s="753"/>
    </row>
    <row r="16" spans="1:26" s="758" customFormat="1" ht="12" customHeight="1">
      <c r="A16" s="522"/>
      <c r="B16" s="522"/>
      <c r="C16" s="522"/>
      <c r="D16" s="522"/>
      <c r="E16" s="522"/>
      <c r="F16" s="752"/>
      <c r="G16" s="753"/>
      <c r="H16" s="1267"/>
      <c r="I16" s="1267"/>
      <c r="J16" s="1268"/>
      <c r="K16" s="1271"/>
      <c r="L16" s="787"/>
      <c r="M16" s="788"/>
      <c r="N16" s="1272"/>
      <c r="O16" s="1271"/>
      <c r="P16" s="787"/>
      <c r="Q16" s="1272"/>
      <c r="R16" s="1272"/>
      <c r="S16" s="789"/>
      <c r="T16" s="790"/>
      <c r="U16" s="1262"/>
      <c r="V16" s="1261"/>
      <c r="W16" s="789"/>
      <c r="X16" s="1262"/>
      <c r="Y16" s="1264"/>
      <c r="Z16" s="753"/>
    </row>
    <row r="17" spans="1:26" s="758" customFormat="1" ht="12" customHeight="1">
      <c r="A17" s="522"/>
      <c r="B17" s="522"/>
      <c r="C17" s="522"/>
      <c r="D17" s="522"/>
      <c r="E17" s="522"/>
      <c r="F17" s="752"/>
      <c r="G17" s="753"/>
      <c r="H17" s="1267"/>
      <c r="I17" s="1267"/>
      <c r="J17" s="1268"/>
      <c r="K17" s="1271"/>
      <c r="L17" s="791" t="s">
        <v>926</v>
      </c>
      <c r="M17" s="792" t="s">
        <v>964</v>
      </c>
      <c r="N17" s="1272"/>
      <c r="O17" s="1271"/>
      <c r="P17" s="791" t="s">
        <v>924</v>
      </c>
      <c r="Q17" s="1272"/>
      <c r="R17" s="1272"/>
      <c r="S17" s="793" t="s">
        <v>927</v>
      </c>
      <c r="T17" s="794" t="s">
        <v>924</v>
      </c>
      <c r="U17" s="1262"/>
      <c r="V17" s="1261"/>
      <c r="W17" s="793" t="s">
        <v>924</v>
      </c>
      <c r="X17" s="1262"/>
      <c r="Y17" s="1264"/>
      <c r="Z17" s="753"/>
    </row>
    <row r="18" spans="1:26" s="740" customFormat="1" ht="12" customHeight="1">
      <c r="A18" s="581"/>
      <c r="B18" s="581"/>
      <c r="C18" s="581"/>
      <c r="D18" s="581"/>
      <c r="E18" s="581"/>
      <c r="F18" s="737"/>
      <c r="G18" s="738"/>
      <c r="H18" s="1269"/>
      <c r="I18" s="1269"/>
      <c r="J18" s="1270"/>
      <c r="K18" s="795"/>
      <c r="L18" s="795"/>
      <c r="M18" s="796"/>
      <c r="N18" s="795"/>
      <c r="O18" s="796"/>
      <c r="P18" s="795"/>
      <c r="Q18" s="797"/>
      <c r="R18" s="798"/>
      <c r="S18" s="799"/>
      <c r="T18" s="800"/>
      <c r="U18" s="799"/>
      <c r="V18" s="799"/>
      <c r="W18" s="799"/>
      <c r="X18" s="799"/>
      <c r="Y18" s="801"/>
      <c r="Z18" s="738"/>
    </row>
    <row r="19" spans="1:26" s="740" customFormat="1" ht="7.5" customHeight="1">
      <c r="A19" s="581"/>
      <c r="B19" s="581"/>
      <c r="C19" s="581"/>
      <c r="D19" s="581"/>
      <c r="E19" s="581"/>
      <c r="F19" s="737"/>
      <c r="G19" s="738"/>
      <c r="H19" s="802"/>
      <c r="I19" s="803"/>
      <c r="J19" s="804"/>
      <c r="K19" s="805"/>
      <c r="L19" s="805"/>
      <c r="M19" s="805"/>
      <c r="N19" s="805"/>
      <c r="O19" s="805"/>
      <c r="P19" s="805"/>
      <c r="Q19" s="805"/>
      <c r="R19" s="805"/>
      <c r="S19" s="805"/>
      <c r="T19" s="805"/>
      <c r="U19" s="805"/>
      <c r="V19" s="805"/>
      <c r="W19" s="805"/>
      <c r="X19" s="805"/>
      <c r="Y19" s="805"/>
      <c r="Z19" s="738"/>
    </row>
    <row r="20" spans="1:26" ht="18" customHeight="1">
      <c r="F20" s="806"/>
      <c r="H20" s="1194" t="s">
        <v>1787</v>
      </c>
      <c r="I20" s="1195" t="s">
        <v>1788</v>
      </c>
      <c r="J20" s="1196"/>
      <c r="K20" s="1190"/>
      <c r="L20" s="1190"/>
      <c r="M20" s="1190"/>
      <c r="N20" s="1190"/>
      <c r="O20" s="1190"/>
      <c r="P20" s="1190"/>
      <c r="Q20" s="1190"/>
      <c r="R20" s="1190"/>
      <c r="S20" s="1190"/>
      <c r="T20" s="1190"/>
      <c r="U20" s="1190"/>
      <c r="V20" s="1190"/>
      <c r="W20" s="1190"/>
      <c r="X20" s="1190"/>
      <c r="Y20" s="1190"/>
      <c r="Z20" s="720"/>
    </row>
    <row r="21" spans="1:26" ht="18" customHeight="1">
      <c r="A21" s="807" t="s">
        <v>965</v>
      </c>
      <c r="B21" s="807" t="s">
        <v>24</v>
      </c>
      <c r="C21" s="807" t="s">
        <v>25</v>
      </c>
      <c r="D21" s="807" t="s">
        <v>26</v>
      </c>
      <c r="E21" s="807"/>
      <c r="F21" s="727">
        <v>1</v>
      </c>
      <c r="H21" s="1192" t="s">
        <v>966</v>
      </c>
      <c r="I21" s="1193" t="s">
        <v>1501</v>
      </c>
      <c r="J21" s="1197" t="s">
        <v>454</v>
      </c>
      <c r="K21" s="1189">
        <v>133340</v>
      </c>
      <c r="L21" s="1189">
        <v>133700</v>
      </c>
      <c r="M21" s="1189">
        <v>133340</v>
      </c>
      <c r="N21" s="1189">
        <v>47620</v>
      </c>
      <c r="O21" s="1189">
        <v>85720</v>
      </c>
      <c r="P21" s="1189">
        <v>360</v>
      </c>
      <c r="Q21" s="1189">
        <v>190</v>
      </c>
      <c r="R21" s="1189">
        <v>170</v>
      </c>
      <c r="S21" s="1189">
        <v>324690</v>
      </c>
      <c r="T21" s="1189">
        <v>324050</v>
      </c>
      <c r="U21" s="1189">
        <v>47620</v>
      </c>
      <c r="V21" s="1189">
        <v>276430</v>
      </c>
      <c r="W21" s="1189">
        <v>640</v>
      </c>
      <c r="X21" s="1189">
        <v>470</v>
      </c>
      <c r="Y21" s="1189">
        <v>170</v>
      </c>
      <c r="Z21" s="720"/>
    </row>
    <row r="22" spans="1:26" ht="18" customHeight="1">
      <c r="F22" s="806"/>
      <c r="H22" s="1192" t="s">
        <v>1727</v>
      </c>
      <c r="I22" s="1193" t="s">
        <v>967</v>
      </c>
      <c r="J22" s="1198"/>
      <c r="K22" s="1190"/>
      <c r="L22" s="1190"/>
      <c r="M22" s="1190"/>
      <c r="N22" s="1190"/>
      <c r="O22" s="1190"/>
      <c r="P22" s="1190"/>
      <c r="Q22" s="1190"/>
      <c r="R22" s="1190"/>
      <c r="S22" s="1190"/>
      <c r="T22" s="1190"/>
      <c r="U22" s="1190"/>
      <c r="V22" s="1190"/>
      <c r="W22" s="1190"/>
      <c r="X22" s="1190"/>
      <c r="Y22" s="1190"/>
      <c r="Z22" s="720"/>
    </row>
    <row r="23" spans="1:26" ht="18" customHeight="1">
      <c r="A23" s="807" t="s">
        <v>965</v>
      </c>
      <c r="B23" s="807" t="s">
        <v>24</v>
      </c>
      <c r="C23" s="807" t="s">
        <v>25</v>
      </c>
      <c r="D23" s="807" t="s">
        <v>26</v>
      </c>
      <c r="E23" s="807"/>
      <c r="F23" s="727">
        <v>2</v>
      </c>
      <c r="H23" s="1192" t="s">
        <v>1728</v>
      </c>
      <c r="I23" s="1191" t="s">
        <v>968</v>
      </c>
      <c r="J23" s="1198"/>
      <c r="K23" s="1189">
        <v>130460</v>
      </c>
      <c r="L23" s="1189">
        <v>130810</v>
      </c>
      <c r="M23" s="1189">
        <v>130460</v>
      </c>
      <c r="N23" s="1189">
        <v>47010</v>
      </c>
      <c r="O23" s="1189">
        <v>83450</v>
      </c>
      <c r="P23" s="1189">
        <v>350</v>
      </c>
      <c r="Q23" s="1189">
        <v>180</v>
      </c>
      <c r="R23" s="1189">
        <v>170</v>
      </c>
      <c r="S23" s="1189">
        <v>316410</v>
      </c>
      <c r="T23" s="1189">
        <v>315820</v>
      </c>
      <c r="U23" s="1189">
        <v>47010</v>
      </c>
      <c r="V23" s="1189">
        <v>268810</v>
      </c>
      <c r="W23" s="1189">
        <v>590</v>
      </c>
      <c r="X23" s="1189">
        <v>420</v>
      </c>
      <c r="Y23" s="1189">
        <v>170</v>
      </c>
      <c r="Z23" s="720"/>
    </row>
    <row r="24" spans="1:26" ht="18" customHeight="1">
      <c r="A24" s="807" t="s">
        <v>965</v>
      </c>
      <c r="B24" s="807" t="s">
        <v>24</v>
      </c>
      <c r="C24" s="807" t="s">
        <v>25</v>
      </c>
      <c r="D24" s="807" t="s">
        <v>26</v>
      </c>
      <c r="E24" s="807"/>
      <c r="F24" s="727">
        <v>3</v>
      </c>
      <c r="H24" s="1192" t="s">
        <v>1729</v>
      </c>
      <c r="I24" s="1191" t="s">
        <v>969</v>
      </c>
      <c r="J24" s="1198"/>
      <c r="K24" s="1189">
        <v>2880</v>
      </c>
      <c r="L24" s="1189">
        <v>2890</v>
      </c>
      <c r="M24" s="1189">
        <v>2880</v>
      </c>
      <c r="N24" s="1189">
        <v>610</v>
      </c>
      <c r="O24" s="1189">
        <v>2270</v>
      </c>
      <c r="P24" s="1189">
        <v>20</v>
      </c>
      <c r="Q24" s="1189">
        <v>20</v>
      </c>
      <c r="R24" s="1190" t="s">
        <v>34</v>
      </c>
      <c r="S24" s="1189">
        <v>8280</v>
      </c>
      <c r="T24" s="1189">
        <v>8230</v>
      </c>
      <c r="U24" s="1189">
        <v>610</v>
      </c>
      <c r="V24" s="1189">
        <v>7620</v>
      </c>
      <c r="W24" s="1189">
        <v>50</v>
      </c>
      <c r="X24" s="1189">
        <v>50</v>
      </c>
      <c r="Y24" s="1190" t="s">
        <v>34</v>
      </c>
      <c r="Z24" s="720"/>
    </row>
    <row r="25" spans="1:26" ht="18" customHeight="1">
      <c r="F25" s="806"/>
      <c r="H25" s="1192" t="s">
        <v>1730</v>
      </c>
      <c r="I25" s="1193" t="s">
        <v>970</v>
      </c>
      <c r="J25" s="1198"/>
      <c r="K25" s="1190"/>
      <c r="L25" s="1190"/>
      <c r="M25" s="1190"/>
      <c r="N25" s="1190"/>
      <c r="O25" s="1190"/>
      <c r="P25" s="1190"/>
      <c r="Q25" s="1190"/>
      <c r="R25" s="1190"/>
      <c r="S25" s="1190"/>
      <c r="T25" s="1190"/>
      <c r="U25" s="1190"/>
      <c r="V25" s="1190"/>
      <c r="W25" s="1190"/>
      <c r="X25" s="1190"/>
      <c r="Y25" s="1190"/>
      <c r="Z25" s="720"/>
    </row>
    <row r="26" spans="1:26" ht="18" customHeight="1">
      <c r="A26" s="807" t="s">
        <v>965</v>
      </c>
      <c r="B26" s="807" t="s">
        <v>24</v>
      </c>
      <c r="C26" s="807" t="s">
        <v>25</v>
      </c>
      <c r="D26" s="807" t="s">
        <v>26</v>
      </c>
      <c r="E26" s="807"/>
      <c r="F26" s="727">
        <v>4</v>
      </c>
      <c r="H26" s="1192" t="s">
        <v>1731</v>
      </c>
      <c r="I26" s="1191" t="s">
        <v>45</v>
      </c>
      <c r="J26" s="1198"/>
      <c r="K26" s="1189">
        <v>72830</v>
      </c>
      <c r="L26" s="1189">
        <v>73110</v>
      </c>
      <c r="M26" s="1189">
        <v>72830</v>
      </c>
      <c r="N26" s="1189">
        <v>11740</v>
      </c>
      <c r="O26" s="1189">
        <v>61100</v>
      </c>
      <c r="P26" s="1189">
        <v>270</v>
      </c>
      <c r="Q26" s="1189">
        <v>190</v>
      </c>
      <c r="R26" s="1189">
        <v>80</v>
      </c>
      <c r="S26" s="1189">
        <v>217260</v>
      </c>
      <c r="T26" s="1189">
        <v>216710</v>
      </c>
      <c r="U26" s="1189">
        <v>11740</v>
      </c>
      <c r="V26" s="1189">
        <v>204980</v>
      </c>
      <c r="W26" s="1189">
        <v>550</v>
      </c>
      <c r="X26" s="1189">
        <v>470</v>
      </c>
      <c r="Y26" s="1189">
        <v>80</v>
      </c>
      <c r="Z26" s="720"/>
    </row>
    <row r="27" spans="1:26" ht="18" customHeight="1">
      <c r="A27" s="807" t="s">
        <v>965</v>
      </c>
      <c r="B27" s="807" t="s">
        <v>24</v>
      </c>
      <c r="C27" s="807" t="s">
        <v>25</v>
      </c>
      <c r="D27" s="807" t="s">
        <v>26</v>
      </c>
      <c r="E27" s="807"/>
      <c r="F27" s="727">
        <v>5</v>
      </c>
      <c r="H27" s="1192" t="s">
        <v>1732</v>
      </c>
      <c r="I27" s="1191" t="s">
        <v>46</v>
      </c>
      <c r="J27" s="1199"/>
      <c r="K27" s="1189">
        <v>59180</v>
      </c>
      <c r="L27" s="1189">
        <v>59270</v>
      </c>
      <c r="M27" s="1189">
        <v>59180</v>
      </c>
      <c r="N27" s="1189">
        <v>34840</v>
      </c>
      <c r="O27" s="1189">
        <v>24330</v>
      </c>
      <c r="P27" s="1189">
        <v>90</v>
      </c>
      <c r="Q27" s="1190" t="s">
        <v>34</v>
      </c>
      <c r="R27" s="1189">
        <v>90</v>
      </c>
      <c r="S27" s="1189">
        <v>105560</v>
      </c>
      <c r="T27" s="1189">
        <v>105470</v>
      </c>
      <c r="U27" s="1189">
        <v>34840</v>
      </c>
      <c r="V27" s="1189">
        <v>70630</v>
      </c>
      <c r="W27" s="1189">
        <v>90</v>
      </c>
      <c r="X27" s="1190" t="s">
        <v>34</v>
      </c>
      <c r="Y27" s="1189">
        <v>90</v>
      </c>
      <c r="Z27" s="720"/>
    </row>
    <row r="28" spans="1:26" ht="18" customHeight="1">
      <c r="A28" s="807" t="s">
        <v>965</v>
      </c>
      <c r="B28" s="807" t="s">
        <v>24</v>
      </c>
      <c r="C28" s="807" t="s">
        <v>25</v>
      </c>
      <c r="D28" s="807" t="s">
        <v>26</v>
      </c>
      <c r="E28" s="807"/>
      <c r="F28" s="727">
        <v>6</v>
      </c>
      <c r="H28" s="1192" t="s">
        <v>1733</v>
      </c>
      <c r="I28" s="1193" t="s">
        <v>971</v>
      </c>
      <c r="J28" s="1197"/>
      <c r="K28" s="1189">
        <v>90</v>
      </c>
      <c r="L28" s="1189">
        <v>90</v>
      </c>
      <c r="M28" s="1190" t="s">
        <v>34</v>
      </c>
      <c r="N28" s="1190" t="s">
        <v>34</v>
      </c>
      <c r="O28" s="1190" t="s">
        <v>34</v>
      </c>
      <c r="P28" s="1189">
        <v>90</v>
      </c>
      <c r="Q28" s="1190" t="s">
        <v>34</v>
      </c>
      <c r="R28" s="1189">
        <v>90</v>
      </c>
      <c r="S28" s="1189">
        <v>2820</v>
      </c>
      <c r="T28" s="1190" t="s">
        <v>34</v>
      </c>
      <c r="U28" s="1190" t="s">
        <v>34</v>
      </c>
      <c r="V28" s="1190" t="s">
        <v>34</v>
      </c>
      <c r="W28" s="1189">
        <v>2820</v>
      </c>
      <c r="X28" s="1190" t="s">
        <v>34</v>
      </c>
      <c r="Y28" s="1189">
        <v>2820</v>
      </c>
      <c r="Z28" s="720"/>
    </row>
    <row r="29" spans="1:26" ht="6" customHeight="1">
      <c r="F29" s="808"/>
      <c r="H29" s="809"/>
      <c r="I29" s="810"/>
      <c r="J29" s="811"/>
      <c r="K29" s="812"/>
      <c r="L29" s="812"/>
      <c r="M29" s="812"/>
      <c r="N29" s="812"/>
      <c r="O29" s="812"/>
      <c r="P29" s="812"/>
      <c r="Q29" s="812"/>
      <c r="R29" s="812"/>
      <c r="S29" s="812"/>
      <c r="T29" s="812"/>
      <c r="U29" s="812"/>
      <c r="V29" s="812"/>
      <c r="W29" s="812"/>
      <c r="X29" s="812"/>
      <c r="Y29" s="812"/>
      <c r="Z29" s="720"/>
    </row>
    <row r="30" spans="1:26" ht="6" customHeight="1">
      <c r="F30" s="808"/>
      <c r="H30" s="720"/>
      <c r="I30" s="721"/>
      <c r="J30" s="720"/>
      <c r="K30" s="722"/>
      <c r="L30" s="722"/>
      <c r="M30" s="722"/>
      <c r="N30" s="722"/>
      <c r="O30" s="722"/>
      <c r="P30" s="722"/>
      <c r="Q30" s="722"/>
      <c r="R30" s="722"/>
      <c r="S30" s="720"/>
      <c r="T30" s="720"/>
      <c r="U30" s="720"/>
      <c r="V30" s="720"/>
      <c r="W30" s="720"/>
      <c r="X30" s="720"/>
      <c r="Y30" s="720"/>
      <c r="Z30" s="720"/>
    </row>
    <row r="31" spans="1:26">
      <c r="F31" s="808"/>
      <c r="H31" s="813" t="s">
        <v>972</v>
      </c>
      <c r="I31" s="721"/>
      <c r="J31" s="720"/>
      <c r="K31" s="814" t="s">
        <v>973</v>
      </c>
      <c r="L31" s="722"/>
      <c r="M31" s="722"/>
      <c r="N31" s="722"/>
      <c r="O31" s="722"/>
      <c r="P31" s="722"/>
      <c r="Q31" s="722"/>
      <c r="R31" s="722"/>
      <c r="S31" s="720"/>
      <c r="T31" s="720"/>
      <c r="U31" s="720"/>
      <c r="V31" s="720"/>
      <c r="W31" s="720"/>
      <c r="X31" s="720"/>
      <c r="Y31" s="720"/>
      <c r="Z31" s="720"/>
    </row>
    <row r="32" spans="1:26">
      <c r="F32" s="728"/>
      <c r="H32" s="720"/>
      <c r="I32" s="721"/>
      <c r="J32" s="720"/>
      <c r="K32" s="722"/>
      <c r="L32" s="722"/>
      <c r="M32" s="722"/>
      <c r="N32" s="722"/>
      <c r="O32" s="722"/>
      <c r="P32" s="722"/>
      <c r="Q32" s="722"/>
      <c r="R32" s="722"/>
      <c r="S32" s="720"/>
      <c r="T32" s="720"/>
      <c r="U32" s="720"/>
      <c r="V32" s="720"/>
      <c r="W32" s="720"/>
      <c r="X32" s="720"/>
      <c r="Y32" s="720"/>
      <c r="Z32" s="720"/>
    </row>
    <row r="33" spans="8:26">
      <c r="H33" s="720"/>
      <c r="I33" s="721"/>
      <c r="J33" s="720"/>
      <c r="K33" s="722"/>
      <c r="L33" s="722"/>
      <c r="M33" s="722"/>
      <c r="N33" s="722"/>
      <c r="O33" s="722"/>
      <c r="P33" s="722"/>
      <c r="Q33" s="722"/>
      <c r="R33" s="722"/>
      <c r="S33" s="720"/>
      <c r="T33" s="720"/>
      <c r="U33" s="720"/>
      <c r="V33" s="720"/>
      <c r="W33" s="720"/>
      <c r="X33" s="720"/>
      <c r="Y33" s="720"/>
      <c r="Z33" s="720"/>
    </row>
    <row r="34" spans="8:26">
      <c r="H34" s="720"/>
      <c r="I34" s="721"/>
      <c r="J34" s="720"/>
      <c r="K34" s="722"/>
      <c r="L34" s="722"/>
      <c r="M34" s="722"/>
      <c r="N34" s="722"/>
      <c r="O34" s="722"/>
      <c r="P34" s="722"/>
      <c r="Q34" s="722"/>
      <c r="R34" s="722"/>
      <c r="S34" s="720"/>
      <c r="T34" s="720"/>
      <c r="U34" s="720"/>
      <c r="V34" s="720"/>
      <c r="W34" s="720"/>
      <c r="X34" s="720"/>
      <c r="Y34" s="720"/>
      <c r="Z34" s="720"/>
    </row>
    <row r="35" spans="8:26">
      <c r="H35" s="720"/>
      <c r="I35" s="721"/>
      <c r="J35" s="720"/>
      <c r="K35" s="722"/>
      <c r="L35" s="722"/>
      <c r="M35" s="722"/>
      <c r="N35" s="722"/>
      <c r="O35" s="722"/>
      <c r="P35" s="722"/>
      <c r="Q35" s="722"/>
      <c r="R35" s="722"/>
      <c r="S35" s="720"/>
      <c r="T35" s="720"/>
      <c r="U35" s="720"/>
      <c r="V35" s="720"/>
      <c r="W35" s="720"/>
      <c r="X35" s="720"/>
      <c r="Y35" s="720"/>
      <c r="Z35" s="720"/>
    </row>
    <row r="36" spans="8:26">
      <c r="H36" s="720"/>
      <c r="I36" s="721"/>
      <c r="J36" s="720"/>
      <c r="K36" s="722"/>
      <c r="L36" s="722"/>
      <c r="M36" s="722"/>
      <c r="N36" s="722"/>
      <c r="O36" s="722"/>
      <c r="P36" s="722"/>
      <c r="Q36" s="722"/>
      <c r="R36" s="722"/>
      <c r="S36" s="720"/>
      <c r="T36" s="720"/>
      <c r="U36" s="720"/>
      <c r="V36" s="720"/>
      <c r="W36" s="720"/>
      <c r="X36" s="720"/>
      <c r="Y36" s="720"/>
      <c r="Z36" s="720"/>
    </row>
    <row r="37" spans="8:26">
      <c r="H37" s="720"/>
      <c r="I37" s="721"/>
      <c r="J37" s="720"/>
      <c r="K37" s="722"/>
      <c r="L37" s="722"/>
      <c r="M37" s="722"/>
      <c r="N37" s="722"/>
      <c r="O37" s="722"/>
      <c r="P37" s="722"/>
      <c r="Q37" s="722"/>
      <c r="R37" s="722"/>
      <c r="S37" s="720"/>
      <c r="T37" s="720"/>
      <c r="U37" s="720"/>
      <c r="V37" s="720"/>
      <c r="W37" s="720"/>
      <c r="X37" s="720"/>
      <c r="Y37" s="720"/>
      <c r="Z37" s="720"/>
    </row>
    <row r="38" spans="8:26">
      <c r="H38" s="720"/>
      <c r="I38" s="721"/>
      <c r="J38" s="720"/>
      <c r="K38" s="722"/>
      <c r="L38" s="722"/>
      <c r="M38" s="722"/>
      <c r="N38" s="722"/>
      <c r="O38" s="722"/>
      <c r="P38" s="722"/>
      <c r="Q38" s="722"/>
      <c r="R38" s="722"/>
      <c r="S38" s="720"/>
      <c r="T38" s="720"/>
      <c r="U38" s="720"/>
      <c r="V38" s="720"/>
      <c r="W38" s="720"/>
      <c r="X38" s="720"/>
      <c r="Y38" s="720"/>
      <c r="Z38" s="720"/>
    </row>
    <row r="39" spans="8:26">
      <c r="H39" s="720"/>
      <c r="I39" s="721"/>
      <c r="J39" s="720"/>
      <c r="K39" s="722"/>
      <c r="L39" s="722"/>
      <c r="M39" s="722"/>
      <c r="N39" s="722"/>
      <c r="O39" s="722"/>
      <c r="P39" s="722"/>
      <c r="Q39" s="722"/>
      <c r="R39" s="722"/>
      <c r="S39" s="720"/>
      <c r="T39" s="720"/>
      <c r="U39" s="720"/>
      <c r="V39" s="720"/>
      <c r="W39" s="720"/>
      <c r="X39" s="720"/>
      <c r="Y39" s="720"/>
      <c r="Z39" s="720"/>
    </row>
    <row r="40" spans="8:26">
      <c r="H40" s="720"/>
      <c r="I40" s="721"/>
      <c r="J40" s="720"/>
      <c r="K40" s="722"/>
      <c r="L40" s="722"/>
      <c r="M40" s="722"/>
      <c r="N40" s="722"/>
      <c r="O40" s="722"/>
      <c r="P40" s="722"/>
      <c r="Q40" s="722"/>
      <c r="R40" s="722"/>
      <c r="S40" s="720"/>
      <c r="T40" s="720"/>
      <c r="U40" s="720"/>
      <c r="V40" s="720"/>
      <c r="W40" s="720"/>
      <c r="X40" s="720"/>
      <c r="Y40" s="720"/>
      <c r="Z40" s="720"/>
    </row>
    <row r="41" spans="8:26">
      <c r="H41" s="720"/>
      <c r="I41" s="721"/>
      <c r="J41" s="720"/>
      <c r="K41" s="722"/>
      <c r="L41" s="722"/>
      <c r="M41" s="722"/>
      <c r="N41" s="722"/>
      <c r="O41" s="722"/>
      <c r="P41" s="722"/>
      <c r="Q41" s="722"/>
      <c r="R41" s="722"/>
      <c r="S41" s="720"/>
      <c r="T41" s="720"/>
      <c r="U41" s="720"/>
      <c r="V41" s="720"/>
      <c r="W41" s="720"/>
      <c r="X41" s="720"/>
      <c r="Y41" s="720"/>
      <c r="Z41" s="720"/>
    </row>
    <row r="42" spans="8:26">
      <c r="H42" s="720"/>
      <c r="I42" s="721"/>
      <c r="J42" s="720"/>
      <c r="K42" s="722"/>
      <c r="L42" s="722"/>
      <c r="M42" s="722"/>
      <c r="N42" s="722"/>
      <c r="O42" s="722"/>
      <c r="P42" s="722"/>
      <c r="Q42" s="722"/>
      <c r="R42" s="722"/>
      <c r="S42" s="720"/>
      <c r="T42" s="720"/>
      <c r="U42" s="720"/>
      <c r="V42" s="720"/>
      <c r="W42" s="720"/>
      <c r="X42" s="720"/>
      <c r="Y42" s="720"/>
      <c r="Z42" s="720"/>
    </row>
    <row r="43" spans="8:26">
      <c r="H43" s="720"/>
      <c r="I43" s="721"/>
      <c r="J43" s="720"/>
      <c r="K43" s="722"/>
      <c r="L43" s="722"/>
      <c r="M43" s="722"/>
      <c r="N43" s="722"/>
      <c r="O43" s="722"/>
      <c r="P43" s="722"/>
      <c r="Q43" s="722"/>
      <c r="R43" s="722"/>
      <c r="S43" s="720"/>
      <c r="T43" s="720"/>
      <c r="U43" s="720"/>
      <c r="V43" s="720"/>
      <c r="W43" s="720"/>
      <c r="X43" s="720"/>
      <c r="Y43" s="720"/>
      <c r="Z43" s="720"/>
    </row>
    <row r="44" spans="8:26">
      <c r="H44" s="720"/>
      <c r="I44" s="721"/>
      <c r="J44" s="720"/>
      <c r="K44" s="722"/>
      <c r="L44" s="722"/>
      <c r="M44" s="722"/>
      <c r="N44" s="722"/>
      <c r="O44" s="722"/>
      <c r="P44" s="722"/>
      <c r="Q44" s="722"/>
      <c r="R44" s="722"/>
      <c r="S44" s="720"/>
      <c r="T44" s="720"/>
      <c r="U44" s="720"/>
      <c r="V44" s="720"/>
      <c r="W44" s="720"/>
      <c r="X44" s="720"/>
      <c r="Y44" s="720"/>
      <c r="Z44" s="720"/>
    </row>
    <row r="45" spans="8:26">
      <c r="H45" s="720"/>
      <c r="I45" s="721"/>
      <c r="J45" s="720"/>
      <c r="K45" s="722"/>
      <c r="L45" s="722"/>
      <c r="M45" s="722"/>
      <c r="N45" s="722"/>
      <c r="O45" s="722"/>
      <c r="P45" s="722"/>
      <c r="Q45" s="722"/>
      <c r="R45" s="722"/>
      <c r="S45" s="720"/>
      <c r="T45" s="720"/>
      <c r="U45" s="720"/>
      <c r="V45" s="720"/>
      <c r="W45" s="720"/>
      <c r="X45" s="720"/>
      <c r="Y45" s="720"/>
      <c r="Z45" s="720"/>
    </row>
    <row r="46" spans="8:26">
      <c r="H46" s="720"/>
      <c r="I46" s="721"/>
      <c r="J46" s="720"/>
      <c r="K46" s="722"/>
      <c r="L46" s="722"/>
      <c r="M46" s="722"/>
      <c r="N46" s="722"/>
      <c r="O46" s="722"/>
      <c r="P46" s="722"/>
      <c r="Q46" s="722"/>
      <c r="R46" s="722"/>
      <c r="S46" s="720"/>
      <c r="T46" s="720"/>
      <c r="U46" s="720"/>
      <c r="V46" s="720"/>
      <c r="W46" s="720"/>
      <c r="X46" s="720"/>
      <c r="Y46" s="720"/>
      <c r="Z46" s="720"/>
    </row>
    <row r="47" spans="8:26">
      <c r="H47" s="720"/>
      <c r="I47" s="721"/>
      <c r="J47" s="720"/>
      <c r="K47" s="722"/>
      <c r="L47" s="722"/>
      <c r="M47" s="722"/>
      <c r="N47" s="722"/>
      <c r="O47" s="722"/>
      <c r="P47" s="722"/>
      <c r="Q47" s="722"/>
      <c r="R47" s="722"/>
      <c r="S47" s="720"/>
      <c r="T47" s="720"/>
      <c r="U47" s="720"/>
      <c r="V47" s="720"/>
      <c r="W47" s="720"/>
      <c r="X47" s="720"/>
      <c r="Y47" s="720"/>
      <c r="Z47" s="720"/>
    </row>
    <row r="48" spans="8:26">
      <c r="H48" s="720"/>
      <c r="I48" s="721"/>
      <c r="J48" s="720"/>
      <c r="K48" s="722"/>
      <c r="L48" s="722"/>
      <c r="M48" s="722"/>
      <c r="N48" s="722"/>
      <c r="O48" s="722"/>
      <c r="P48" s="722"/>
      <c r="Q48" s="722"/>
      <c r="R48" s="722"/>
      <c r="S48" s="720"/>
      <c r="T48" s="720"/>
      <c r="U48" s="720"/>
      <c r="V48" s="720"/>
      <c r="W48" s="720"/>
      <c r="X48" s="720"/>
      <c r="Y48" s="720"/>
      <c r="Z48" s="720"/>
    </row>
    <row r="49" spans="8:26">
      <c r="H49" s="720"/>
      <c r="I49" s="721"/>
      <c r="J49" s="720"/>
      <c r="K49" s="722"/>
      <c r="L49" s="722"/>
      <c r="M49" s="722"/>
      <c r="N49" s="722"/>
      <c r="O49" s="722"/>
      <c r="P49" s="722"/>
      <c r="Q49" s="722"/>
      <c r="R49" s="722"/>
      <c r="S49" s="720"/>
      <c r="T49" s="720"/>
      <c r="U49" s="720"/>
      <c r="V49" s="720"/>
      <c r="W49" s="720"/>
      <c r="X49" s="720"/>
      <c r="Y49" s="720"/>
      <c r="Z49" s="720"/>
    </row>
    <row r="50" spans="8:26">
      <c r="H50" s="720"/>
      <c r="I50" s="721"/>
      <c r="J50" s="720"/>
      <c r="K50" s="722"/>
      <c r="L50" s="722"/>
      <c r="M50" s="722"/>
      <c r="N50" s="722"/>
      <c r="O50" s="722"/>
      <c r="P50" s="722"/>
      <c r="Q50" s="722"/>
      <c r="R50" s="722"/>
      <c r="S50" s="720"/>
      <c r="T50" s="720"/>
      <c r="U50" s="720"/>
      <c r="V50" s="720"/>
      <c r="W50" s="720"/>
      <c r="X50" s="720"/>
      <c r="Y50" s="720"/>
      <c r="Z50" s="720"/>
    </row>
    <row r="51" spans="8:26">
      <c r="H51" s="720"/>
      <c r="I51" s="721"/>
      <c r="J51" s="720"/>
      <c r="K51" s="722"/>
      <c r="L51" s="722"/>
      <c r="M51" s="722"/>
      <c r="N51" s="722"/>
      <c r="O51" s="722"/>
      <c r="P51" s="722"/>
      <c r="Q51" s="722"/>
      <c r="R51" s="722"/>
      <c r="S51" s="720"/>
      <c r="T51" s="720"/>
      <c r="U51" s="720"/>
      <c r="V51" s="720"/>
      <c r="W51" s="720"/>
      <c r="X51" s="720"/>
      <c r="Y51" s="720"/>
      <c r="Z51" s="720"/>
    </row>
    <row r="52" spans="8:26">
      <c r="H52" s="720"/>
      <c r="I52" s="721"/>
      <c r="J52" s="720"/>
      <c r="K52" s="722"/>
      <c r="L52" s="722"/>
      <c r="M52" s="722"/>
      <c r="N52" s="722"/>
      <c r="O52" s="722"/>
      <c r="P52" s="722"/>
      <c r="Q52" s="722"/>
      <c r="R52" s="722"/>
      <c r="S52" s="720"/>
      <c r="T52" s="720"/>
      <c r="U52" s="720"/>
      <c r="V52" s="720"/>
      <c r="W52" s="720"/>
      <c r="X52" s="720"/>
      <c r="Y52" s="720"/>
      <c r="Z52" s="720"/>
    </row>
    <row r="53" spans="8:26">
      <c r="H53" s="720"/>
      <c r="I53" s="721"/>
      <c r="J53" s="720"/>
      <c r="K53" s="722"/>
      <c r="L53" s="722"/>
      <c r="M53" s="722"/>
      <c r="N53" s="722"/>
      <c r="O53" s="722"/>
      <c r="P53" s="722"/>
      <c r="Q53" s="722"/>
      <c r="R53" s="722"/>
      <c r="S53" s="720"/>
      <c r="T53" s="720"/>
      <c r="U53" s="720"/>
      <c r="V53" s="720"/>
      <c r="W53" s="720"/>
      <c r="X53" s="720"/>
      <c r="Y53" s="720"/>
      <c r="Z53" s="720"/>
    </row>
    <row r="54" spans="8:26">
      <c r="H54" s="720"/>
      <c r="I54" s="721"/>
      <c r="J54" s="720"/>
      <c r="K54" s="722"/>
      <c r="L54" s="722"/>
      <c r="M54" s="722"/>
      <c r="N54" s="722"/>
      <c r="O54" s="722"/>
      <c r="P54" s="722"/>
      <c r="Q54" s="722"/>
      <c r="R54" s="722"/>
      <c r="S54" s="720"/>
      <c r="T54" s="720"/>
      <c r="U54" s="720"/>
      <c r="V54" s="720"/>
      <c r="W54" s="720"/>
      <c r="X54" s="720"/>
      <c r="Y54" s="720"/>
      <c r="Z54" s="720"/>
    </row>
    <row r="55" spans="8:26">
      <c r="H55" s="720"/>
      <c r="I55" s="721"/>
      <c r="J55" s="720"/>
      <c r="K55" s="722"/>
      <c r="L55" s="722"/>
      <c r="M55" s="722"/>
      <c r="N55" s="722"/>
      <c r="O55" s="722"/>
      <c r="P55" s="722"/>
      <c r="Q55" s="722"/>
      <c r="R55" s="722"/>
      <c r="S55" s="720"/>
      <c r="T55" s="720"/>
      <c r="U55" s="720"/>
      <c r="V55" s="720"/>
      <c r="W55" s="720"/>
      <c r="X55" s="720"/>
      <c r="Y55" s="720"/>
      <c r="Z55" s="720"/>
    </row>
    <row r="56" spans="8:26">
      <c r="H56" s="720"/>
      <c r="I56" s="721"/>
      <c r="J56" s="720"/>
      <c r="K56" s="722"/>
      <c r="L56" s="722"/>
      <c r="M56" s="722"/>
      <c r="N56" s="722"/>
      <c r="O56" s="722"/>
      <c r="P56" s="722"/>
      <c r="Q56" s="722"/>
      <c r="R56" s="722"/>
      <c r="S56" s="720"/>
      <c r="T56" s="720"/>
      <c r="U56" s="720"/>
      <c r="V56" s="720"/>
      <c r="W56" s="720"/>
      <c r="X56" s="720"/>
      <c r="Y56" s="720"/>
      <c r="Z56" s="720"/>
    </row>
    <row r="57" spans="8:26">
      <c r="H57" s="720"/>
      <c r="I57" s="721"/>
      <c r="J57" s="720"/>
      <c r="K57" s="722"/>
      <c r="L57" s="722"/>
      <c r="M57" s="722"/>
      <c r="N57" s="722"/>
      <c r="O57" s="722"/>
      <c r="P57" s="722"/>
      <c r="Q57" s="722"/>
      <c r="R57" s="722"/>
      <c r="S57" s="720"/>
      <c r="T57" s="720"/>
      <c r="U57" s="720"/>
      <c r="V57" s="720"/>
      <c r="W57" s="720"/>
      <c r="X57" s="720"/>
      <c r="Y57" s="720"/>
      <c r="Z57" s="720"/>
    </row>
    <row r="58" spans="8:26">
      <c r="H58" s="720"/>
      <c r="I58" s="721"/>
      <c r="J58" s="720"/>
      <c r="K58" s="722"/>
      <c r="L58" s="722"/>
      <c r="M58" s="722"/>
      <c r="N58" s="722"/>
      <c r="O58" s="722"/>
      <c r="P58" s="722"/>
      <c r="Q58" s="722"/>
      <c r="R58" s="722"/>
      <c r="S58" s="720"/>
      <c r="T58" s="720"/>
      <c r="U58" s="720"/>
      <c r="V58" s="720"/>
      <c r="W58" s="720"/>
      <c r="X58" s="720"/>
      <c r="Y58" s="720"/>
      <c r="Z58" s="720"/>
    </row>
    <row r="59" spans="8:26">
      <c r="H59" s="720"/>
      <c r="I59" s="721"/>
      <c r="J59" s="720"/>
      <c r="K59" s="722"/>
      <c r="L59" s="722"/>
      <c r="M59" s="722"/>
      <c r="N59" s="722"/>
      <c r="O59" s="722"/>
      <c r="P59" s="722"/>
      <c r="Q59" s="722"/>
      <c r="R59" s="722"/>
      <c r="S59" s="720"/>
      <c r="T59" s="720"/>
      <c r="U59" s="720"/>
      <c r="V59" s="720"/>
      <c r="W59" s="720"/>
      <c r="X59" s="720"/>
      <c r="Y59" s="720"/>
      <c r="Z59" s="720"/>
    </row>
    <row r="60" spans="8:26">
      <c r="H60" s="720"/>
      <c r="I60" s="721"/>
      <c r="J60" s="720"/>
      <c r="K60" s="722"/>
      <c r="L60" s="722"/>
      <c r="M60" s="722"/>
      <c r="N60" s="722"/>
      <c r="O60" s="722"/>
      <c r="P60" s="722"/>
      <c r="Q60" s="722"/>
      <c r="R60" s="722"/>
      <c r="S60" s="720"/>
      <c r="T60" s="720"/>
      <c r="U60" s="720"/>
      <c r="V60" s="720"/>
      <c r="W60" s="720"/>
      <c r="X60" s="720"/>
      <c r="Y60" s="720"/>
      <c r="Z60" s="720"/>
    </row>
    <row r="61" spans="8:26">
      <c r="H61" s="720"/>
      <c r="I61" s="721"/>
      <c r="J61" s="720"/>
      <c r="K61" s="722"/>
      <c r="L61" s="722"/>
      <c r="M61" s="722"/>
      <c r="N61" s="722"/>
      <c r="O61" s="722"/>
      <c r="P61" s="722"/>
      <c r="Q61" s="722"/>
      <c r="R61" s="722"/>
      <c r="S61" s="720"/>
      <c r="T61" s="720"/>
      <c r="U61" s="720"/>
      <c r="V61" s="720"/>
      <c r="W61" s="720"/>
      <c r="X61" s="720"/>
      <c r="Y61" s="720"/>
      <c r="Z61" s="720"/>
    </row>
    <row r="62" spans="8:26">
      <c r="H62" s="720"/>
      <c r="I62" s="721"/>
      <c r="J62" s="720"/>
      <c r="K62" s="722"/>
      <c r="L62" s="722"/>
      <c r="M62" s="722"/>
      <c r="N62" s="722"/>
      <c r="O62" s="722"/>
      <c r="P62" s="722"/>
      <c r="Q62" s="722"/>
      <c r="R62" s="722"/>
      <c r="S62" s="720"/>
      <c r="T62" s="720"/>
      <c r="U62" s="720"/>
      <c r="V62" s="720"/>
      <c r="W62" s="720"/>
      <c r="X62" s="720"/>
      <c r="Y62" s="720"/>
      <c r="Z62" s="720"/>
    </row>
    <row r="63" spans="8:26">
      <c r="H63" s="720"/>
      <c r="I63" s="721"/>
      <c r="J63" s="720"/>
      <c r="K63" s="722"/>
      <c r="L63" s="722"/>
      <c r="M63" s="722"/>
      <c r="N63" s="722"/>
      <c r="O63" s="722"/>
      <c r="P63" s="722"/>
      <c r="Q63" s="722"/>
      <c r="R63" s="722"/>
      <c r="S63" s="720"/>
      <c r="T63" s="720"/>
      <c r="U63" s="720"/>
      <c r="V63" s="720"/>
      <c r="W63" s="720"/>
      <c r="X63" s="720"/>
      <c r="Y63" s="720"/>
      <c r="Z63" s="720"/>
    </row>
    <row r="64" spans="8:26">
      <c r="H64" s="720"/>
      <c r="I64" s="721"/>
      <c r="J64" s="720"/>
      <c r="K64" s="722"/>
      <c r="L64" s="722"/>
      <c r="M64" s="722"/>
      <c r="N64" s="722"/>
      <c r="O64" s="722"/>
      <c r="P64" s="722"/>
      <c r="Q64" s="722"/>
      <c r="R64" s="722"/>
      <c r="S64" s="720"/>
      <c r="T64" s="720"/>
      <c r="U64" s="720"/>
      <c r="V64" s="720"/>
      <c r="W64" s="720"/>
      <c r="X64" s="720"/>
      <c r="Y64" s="720"/>
      <c r="Z64" s="720"/>
    </row>
    <row r="65" spans="8:26">
      <c r="H65" s="720"/>
      <c r="I65" s="721"/>
      <c r="J65" s="720"/>
      <c r="K65" s="722"/>
      <c r="L65" s="722"/>
      <c r="M65" s="722"/>
      <c r="N65" s="722"/>
      <c r="O65" s="722"/>
      <c r="P65" s="722"/>
      <c r="Q65" s="722"/>
      <c r="R65" s="722"/>
      <c r="S65" s="720"/>
      <c r="T65" s="720"/>
      <c r="U65" s="720"/>
      <c r="V65" s="720"/>
      <c r="W65" s="720"/>
      <c r="X65" s="720"/>
      <c r="Y65" s="720"/>
      <c r="Z65" s="720"/>
    </row>
    <row r="66" spans="8:26">
      <c r="H66" s="720"/>
      <c r="I66" s="721"/>
      <c r="J66" s="720"/>
      <c r="K66" s="722"/>
      <c r="L66" s="722"/>
      <c r="M66" s="722"/>
      <c r="N66" s="722"/>
      <c r="O66" s="722"/>
      <c r="P66" s="722"/>
      <c r="Q66" s="722"/>
      <c r="R66" s="722"/>
      <c r="S66" s="720"/>
      <c r="T66" s="720"/>
      <c r="U66" s="720"/>
      <c r="V66" s="720"/>
      <c r="W66" s="720"/>
      <c r="X66" s="720"/>
      <c r="Y66" s="720"/>
      <c r="Z66" s="720"/>
    </row>
    <row r="67" spans="8:26">
      <c r="H67" s="720"/>
      <c r="I67" s="721"/>
      <c r="J67" s="720"/>
      <c r="K67" s="722"/>
      <c r="L67" s="722"/>
      <c r="M67" s="722"/>
      <c r="N67" s="722"/>
      <c r="O67" s="722"/>
      <c r="P67" s="722"/>
      <c r="Q67" s="722"/>
      <c r="R67" s="722"/>
      <c r="S67" s="720"/>
      <c r="T67" s="720"/>
      <c r="U67" s="720"/>
      <c r="V67" s="720"/>
      <c r="W67" s="720"/>
      <c r="X67" s="720"/>
      <c r="Y67" s="720"/>
      <c r="Z67" s="720"/>
    </row>
    <row r="68" spans="8:26">
      <c r="H68" s="720"/>
      <c r="I68" s="721"/>
      <c r="J68" s="720"/>
      <c r="K68" s="722"/>
      <c r="L68" s="722"/>
      <c r="M68" s="722"/>
      <c r="N68" s="722"/>
      <c r="O68" s="722"/>
      <c r="P68" s="722"/>
      <c r="Q68" s="722"/>
      <c r="R68" s="722"/>
      <c r="S68" s="720"/>
      <c r="T68" s="720"/>
      <c r="U68" s="720"/>
      <c r="V68" s="720"/>
      <c r="W68" s="720"/>
      <c r="X68" s="720"/>
      <c r="Y68" s="720"/>
      <c r="Z68" s="720"/>
    </row>
    <row r="69" spans="8:26">
      <c r="H69" s="720"/>
      <c r="I69" s="721"/>
      <c r="J69" s="720"/>
      <c r="K69" s="722"/>
      <c r="L69" s="722"/>
      <c r="M69" s="722"/>
      <c r="N69" s="722"/>
      <c r="O69" s="722"/>
      <c r="P69" s="722"/>
      <c r="Q69" s="722"/>
      <c r="R69" s="722"/>
      <c r="S69" s="720"/>
      <c r="T69" s="720"/>
      <c r="U69" s="720"/>
      <c r="V69" s="720"/>
      <c r="W69" s="720"/>
      <c r="X69" s="720"/>
      <c r="Y69" s="720"/>
      <c r="Z69" s="720"/>
    </row>
    <row r="70" spans="8:26">
      <c r="H70" s="720"/>
      <c r="I70" s="721"/>
      <c r="J70" s="720"/>
      <c r="K70" s="722"/>
      <c r="L70" s="722"/>
      <c r="M70" s="722"/>
      <c r="N70" s="722"/>
      <c r="O70" s="722"/>
      <c r="P70" s="722"/>
      <c r="Q70" s="722"/>
      <c r="R70" s="722"/>
      <c r="S70" s="720"/>
      <c r="T70" s="720"/>
      <c r="U70" s="720"/>
      <c r="V70" s="720"/>
      <c r="W70" s="720"/>
      <c r="X70" s="720"/>
      <c r="Y70" s="720"/>
      <c r="Z70" s="720"/>
    </row>
    <row r="71" spans="8:26">
      <c r="H71" s="720"/>
      <c r="I71" s="721"/>
      <c r="J71" s="720"/>
      <c r="K71" s="722"/>
      <c r="L71" s="722"/>
      <c r="M71" s="722"/>
      <c r="N71" s="722"/>
      <c r="O71" s="722"/>
      <c r="P71" s="722"/>
      <c r="Q71" s="722"/>
      <c r="R71" s="722"/>
      <c r="S71" s="720"/>
      <c r="T71" s="720"/>
      <c r="U71" s="720"/>
      <c r="V71" s="720"/>
      <c r="W71" s="720"/>
      <c r="X71" s="720"/>
      <c r="Y71" s="720"/>
      <c r="Z71" s="720"/>
    </row>
    <row r="72" spans="8:26">
      <c r="H72" s="720"/>
      <c r="I72" s="721"/>
      <c r="J72" s="720"/>
      <c r="K72" s="722"/>
      <c r="L72" s="722"/>
      <c r="M72" s="722"/>
      <c r="N72" s="722"/>
      <c r="O72" s="722"/>
      <c r="P72" s="722"/>
      <c r="Q72" s="722"/>
      <c r="R72" s="722"/>
      <c r="S72" s="720"/>
      <c r="T72" s="720"/>
      <c r="U72" s="720"/>
      <c r="V72" s="720"/>
      <c r="W72" s="720"/>
      <c r="X72" s="720"/>
      <c r="Y72" s="720"/>
      <c r="Z72" s="720"/>
    </row>
    <row r="73" spans="8:26">
      <c r="H73" s="720"/>
      <c r="I73" s="721"/>
      <c r="J73" s="720"/>
      <c r="K73" s="722"/>
      <c r="L73" s="722"/>
      <c r="M73" s="722"/>
      <c r="N73" s="722"/>
      <c r="O73" s="722"/>
      <c r="P73" s="722"/>
      <c r="Q73" s="722"/>
      <c r="R73" s="722"/>
      <c r="S73" s="720"/>
      <c r="T73" s="720"/>
      <c r="U73" s="720"/>
      <c r="V73" s="720"/>
      <c r="W73" s="720"/>
      <c r="X73" s="720"/>
      <c r="Y73" s="720"/>
      <c r="Z73" s="720"/>
    </row>
    <row r="74" spans="8:26">
      <c r="H74" s="720"/>
      <c r="I74" s="721"/>
      <c r="J74" s="720"/>
      <c r="K74" s="722"/>
      <c r="L74" s="722"/>
      <c r="M74" s="722"/>
      <c r="N74" s="722"/>
      <c r="O74" s="722"/>
      <c r="P74" s="722"/>
      <c r="Q74" s="722"/>
      <c r="R74" s="722"/>
      <c r="S74" s="720"/>
      <c r="T74" s="720"/>
      <c r="U74" s="720"/>
      <c r="V74" s="720"/>
      <c r="W74" s="720"/>
      <c r="X74" s="720"/>
      <c r="Y74" s="720"/>
      <c r="Z74" s="720"/>
    </row>
    <row r="75" spans="8:26">
      <c r="H75" s="720"/>
      <c r="I75" s="721"/>
      <c r="J75" s="720"/>
      <c r="K75" s="722"/>
      <c r="L75" s="722"/>
      <c r="M75" s="722"/>
      <c r="N75" s="722"/>
      <c r="O75" s="722"/>
      <c r="P75" s="722"/>
      <c r="Q75" s="722"/>
      <c r="R75" s="722"/>
      <c r="S75" s="720"/>
      <c r="T75" s="720"/>
      <c r="U75" s="720"/>
      <c r="V75" s="720"/>
      <c r="W75" s="720"/>
      <c r="X75" s="720"/>
      <c r="Y75" s="720"/>
      <c r="Z75" s="720"/>
    </row>
    <row r="76" spans="8:26">
      <c r="H76" s="720"/>
      <c r="I76" s="721"/>
      <c r="J76" s="720"/>
      <c r="K76" s="722"/>
      <c r="L76" s="722"/>
      <c r="M76" s="722"/>
      <c r="N76" s="722"/>
      <c r="O76" s="722"/>
      <c r="P76" s="722"/>
      <c r="Q76" s="722"/>
      <c r="R76" s="722"/>
      <c r="S76" s="720"/>
      <c r="T76" s="720"/>
      <c r="U76" s="720"/>
      <c r="V76" s="720"/>
      <c r="W76" s="720"/>
      <c r="X76" s="720"/>
      <c r="Y76" s="720"/>
      <c r="Z76" s="720"/>
    </row>
    <row r="77" spans="8:26">
      <c r="H77" s="720"/>
      <c r="I77" s="721"/>
      <c r="J77" s="720"/>
      <c r="K77" s="722"/>
      <c r="L77" s="722"/>
      <c r="M77" s="722"/>
      <c r="N77" s="722"/>
      <c r="O77" s="722"/>
      <c r="P77" s="722"/>
      <c r="Q77" s="722"/>
      <c r="R77" s="722"/>
      <c r="S77" s="720"/>
      <c r="T77" s="720"/>
      <c r="U77" s="720"/>
      <c r="V77" s="720"/>
      <c r="W77" s="720"/>
      <c r="X77" s="720"/>
      <c r="Y77" s="720"/>
      <c r="Z77" s="720"/>
    </row>
    <row r="78" spans="8:26">
      <c r="H78" s="720"/>
      <c r="I78" s="721"/>
      <c r="J78" s="720"/>
      <c r="K78" s="722"/>
      <c r="L78" s="722"/>
      <c r="M78" s="722"/>
      <c r="N78" s="722"/>
      <c r="O78" s="722"/>
      <c r="P78" s="722"/>
      <c r="Q78" s="722"/>
      <c r="R78" s="722"/>
      <c r="S78" s="720"/>
      <c r="T78" s="720"/>
      <c r="U78" s="720"/>
      <c r="V78" s="720"/>
      <c r="W78" s="720"/>
      <c r="X78" s="720"/>
      <c r="Y78" s="720"/>
      <c r="Z78" s="720"/>
    </row>
    <row r="79" spans="8:26">
      <c r="H79" s="720"/>
      <c r="I79" s="721"/>
      <c r="J79" s="720"/>
      <c r="K79" s="722"/>
      <c r="L79" s="722"/>
      <c r="M79" s="722"/>
      <c r="N79" s="722"/>
      <c r="O79" s="722"/>
      <c r="P79" s="722"/>
      <c r="Q79" s="722"/>
      <c r="R79" s="722"/>
      <c r="S79" s="720"/>
      <c r="T79" s="720"/>
      <c r="U79" s="720"/>
      <c r="V79" s="720"/>
      <c r="W79" s="720"/>
      <c r="X79" s="720"/>
      <c r="Y79" s="720"/>
      <c r="Z79" s="720"/>
    </row>
    <row r="80" spans="8:26">
      <c r="H80" s="720"/>
      <c r="I80" s="721"/>
      <c r="J80" s="720"/>
      <c r="K80" s="722"/>
      <c r="L80" s="722"/>
      <c r="M80" s="722"/>
      <c r="N80" s="722"/>
      <c r="O80" s="722"/>
      <c r="P80" s="722"/>
      <c r="Q80" s="722"/>
      <c r="R80" s="722"/>
      <c r="S80" s="720"/>
      <c r="T80" s="720"/>
      <c r="U80" s="720"/>
      <c r="V80" s="720"/>
      <c r="W80" s="720"/>
      <c r="X80" s="720"/>
      <c r="Y80" s="720"/>
      <c r="Z80" s="720"/>
    </row>
    <row r="81" spans="8:26">
      <c r="H81" s="720"/>
      <c r="I81" s="721"/>
      <c r="J81" s="720"/>
      <c r="K81" s="722"/>
      <c r="L81" s="722"/>
      <c r="M81" s="722"/>
      <c r="N81" s="722"/>
      <c r="O81" s="722"/>
      <c r="P81" s="722"/>
      <c r="Q81" s="722"/>
      <c r="R81" s="722"/>
      <c r="S81" s="720"/>
      <c r="T81" s="720"/>
      <c r="U81" s="720"/>
      <c r="V81" s="720"/>
      <c r="W81" s="720"/>
      <c r="X81" s="720"/>
      <c r="Y81" s="720"/>
      <c r="Z81" s="720"/>
    </row>
    <row r="82" spans="8:26">
      <c r="H82" s="720"/>
      <c r="I82" s="721"/>
      <c r="J82" s="720"/>
      <c r="K82" s="722"/>
      <c r="L82" s="722"/>
      <c r="M82" s="722"/>
      <c r="N82" s="722"/>
      <c r="O82" s="722"/>
      <c r="P82" s="722"/>
      <c r="Q82" s="722"/>
      <c r="R82" s="722"/>
      <c r="S82" s="720"/>
      <c r="T82" s="720"/>
      <c r="U82" s="720"/>
      <c r="V82" s="720"/>
      <c r="W82" s="720"/>
      <c r="X82" s="720"/>
      <c r="Y82" s="720"/>
      <c r="Z82" s="720"/>
    </row>
    <row r="83" spans="8:26">
      <c r="H83" s="720"/>
      <c r="I83" s="721"/>
      <c r="J83" s="720"/>
      <c r="K83" s="722"/>
      <c r="L83" s="722"/>
      <c r="M83" s="722"/>
      <c r="N83" s="722"/>
      <c r="O83" s="722"/>
      <c r="P83" s="722"/>
      <c r="Q83" s="722"/>
      <c r="R83" s="722"/>
      <c r="S83" s="720"/>
      <c r="T83" s="720"/>
      <c r="U83" s="720"/>
      <c r="V83" s="720"/>
      <c r="W83" s="720"/>
      <c r="X83" s="720"/>
      <c r="Y83" s="720"/>
      <c r="Z83" s="720"/>
    </row>
    <row r="84" spans="8:26">
      <c r="H84" s="720"/>
      <c r="I84" s="721"/>
      <c r="J84" s="720"/>
      <c r="K84" s="722"/>
      <c r="L84" s="722"/>
      <c r="M84" s="722"/>
      <c r="N84" s="722"/>
      <c r="O84" s="722"/>
      <c r="P84" s="722"/>
      <c r="Q84" s="722"/>
      <c r="R84" s="722"/>
      <c r="S84" s="720"/>
      <c r="T84" s="720"/>
      <c r="U84" s="720"/>
      <c r="V84" s="720"/>
      <c r="W84" s="720"/>
      <c r="X84" s="720"/>
      <c r="Y84" s="720"/>
      <c r="Z84" s="720"/>
    </row>
    <row r="85" spans="8:26">
      <c r="H85" s="720"/>
      <c r="I85" s="721"/>
      <c r="J85" s="720"/>
      <c r="K85" s="722"/>
      <c r="L85" s="722"/>
      <c r="M85" s="722"/>
      <c r="N85" s="722"/>
      <c r="O85" s="722"/>
      <c r="P85" s="722"/>
      <c r="Q85" s="722"/>
      <c r="R85" s="722"/>
      <c r="S85" s="720"/>
      <c r="T85" s="720"/>
      <c r="U85" s="720"/>
      <c r="V85" s="720"/>
      <c r="W85" s="720"/>
      <c r="X85" s="720"/>
      <c r="Y85" s="720"/>
      <c r="Z85" s="720"/>
    </row>
    <row r="86" spans="8:26">
      <c r="H86" s="720"/>
      <c r="I86" s="721"/>
      <c r="J86" s="720"/>
      <c r="K86" s="722"/>
      <c r="L86" s="722"/>
      <c r="M86" s="722"/>
      <c r="N86" s="722"/>
      <c r="O86" s="722"/>
      <c r="P86" s="722"/>
      <c r="Q86" s="722"/>
      <c r="R86" s="722"/>
      <c r="S86" s="720"/>
      <c r="T86" s="720"/>
      <c r="U86" s="720"/>
      <c r="V86" s="720"/>
      <c r="W86" s="720"/>
      <c r="X86" s="720"/>
      <c r="Y86" s="720"/>
      <c r="Z86" s="720"/>
    </row>
    <row r="87" spans="8:26">
      <c r="H87" s="720"/>
      <c r="I87" s="721"/>
      <c r="J87" s="720"/>
      <c r="K87" s="722"/>
      <c r="L87" s="722"/>
      <c r="M87" s="722"/>
      <c r="N87" s="722"/>
      <c r="O87" s="722"/>
      <c r="P87" s="722"/>
      <c r="Q87" s="722"/>
      <c r="R87" s="722"/>
      <c r="S87" s="720"/>
      <c r="T87" s="720"/>
      <c r="U87" s="720"/>
      <c r="V87" s="720"/>
      <c r="W87" s="720"/>
      <c r="X87" s="720"/>
      <c r="Y87" s="720"/>
      <c r="Z87" s="720"/>
    </row>
    <row r="88" spans="8:26">
      <c r="H88" s="720"/>
      <c r="I88" s="721"/>
      <c r="J88" s="720"/>
      <c r="K88" s="722"/>
      <c r="L88" s="722"/>
      <c r="M88" s="722"/>
      <c r="N88" s="722"/>
      <c r="O88" s="722"/>
      <c r="P88" s="722"/>
      <c r="Q88" s="722"/>
      <c r="R88" s="722"/>
      <c r="S88" s="720"/>
      <c r="T88" s="720"/>
      <c r="U88" s="720"/>
      <c r="V88" s="720"/>
      <c r="W88" s="720"/>
      <c r="X88" s="720"/>
      <c r="Y88" s="720"/>
      <c r="Z88" s="720"/>
    </row>
    <row r="89" spans="8:26">
      <c r="H89" s="720"/>
      <c r="I89" s="721"/>
      <c r="J89" s="720"/>
      <c r="K89" s="722"/>
      <c r="L89" s="722"/>
      <c r="M89" s="722"/>
      <c r="N89" s="722"/>
      <c r="O89" s="722"/>
      <c r="P89" s="722"/>
      <c r="Q89" s="722"/>
      <c r="R89" s="722"/>
      <c r="S89" s="720"/>
      <c r="T89" s="720"/>
      <c r="U89" s="720"/>
      <c r="V89" s="720"/>
      <c r="W89" s="720"/>
      <c r="X89" s="720"/>
      <c r="Y89" s="720"/>
      <c r="Z89" s="720"/>
    </row>
    <row r="90" spans="8:26">
      <c r="H90" s="720"/>
      <c r="I90" s="721"/>
      <c r="J90" s="720"/>
      <c r="K90" s="722"/>
      <c r="L90" s="722"/>
      <c r="M90" s="722"/>
      <c r="N90" s="722"/>
      <c r="O90" s="722"/>
      <c r="P90" s="722"/>
      <c r="Q90" s="722"/>
      <c r="R90" s="722"/>
      <c r="S90" s="720"/>
      <c r="T90" s="720"/>
      <c r="U90" s="720"/>
      <c r="V90" s="720"/>
      <c r="W90" s="720"/>
      <c r="X90" s="720"/>
      <c r="Y90" s="720"/>
      <c r="Z90" s="720"/>
    </row>
    <row r="91" spans="8:26">
      <c r="H91" s="720"/>
      <c r="I91" s="721"/>
      <c r="J91" s="720"/>
      <c r="K91" s="722"/>
      <c r="L91" s="722"/>
      <c r="M91" s="722"/>
      <c r="N91" s="722"/>
      <c r="O91" s="722"/>
      <c r="P91" s="722"/>
      <c r="Q91" s="722"/>
      <c r="R91" s="722"/>
      <c r="S91" s="720"/>
      <c r="T91" s="720"/>
      <c r="U91" s="720"/>
      <c r="V91" s="720"/>
      <c r="W91" s="720"/>
      <c r="X91" s="720"/>
      <c r="Y91" s="720"/>
      <c r="Z91" s="720"/>
    </row>
    <row r="92" spans="8:26">
      <c r="H92" s="720"/>
      <c r="I92" s="721"/>
      <c r="J92" s="720"/>
      <c r="K92" s="722"/>
      <c r="L92" s="722"/>
      <c r="M92" s="722"/>
      <c r="N92" s="722"/>
      <c r="O92" s="722"/>
      <c r="P92" s="722"/>
      <c r="Q92" s="722"/>
      <c r="R92" s="722"/>
      <c r="S92" s="720"/>
      <c r="T92" s="720"/>
      <c r="U92" s="720"/>
      <c r="V92" s="720"/>
      <c r="W92" s="720"/>
      <c r="X92" s="720"/>
      <c r="Y92" s="720"/>
      <c r="Z92" s="720"/>
    </row>
    <row r="93" spans="8:26">
      <c r="H93" s="720"/>
      <c r="I93" s="721"/>
      <c r="J93" s="720"/>
      <c r="K93" s="722"/>
      <c r="L93" s="722"/>
      <c r="M93" s="722"/>
      <c r="N93" s="722"/>
      <c r="O93" s="722"/>
      <c r="P93" s="722"/>
      <c r="Q93" s="722"/>
      <c r="R93" s="722"/>
      <c r="S93" s="720"/>
      <c r="T93" s="720"/>
      <c r="U93" s="720"/>
      <c r="V93" s="720"/>
      <c r="W93" s="720"/>
      <c r="X93" s="720"/>
      <c r="Y93" s="720"/>
      <c r="Z93" s="720"/>
    </row>
    <row r="94" spans="8:26">
      <c r="H94" s="720"/>
      <c r="I94" s="721"/>
      <c r="J94" s="720"/>
      <c r="K94" s="722"/>
      <c r="L94" s="722"/>
      <c r="M94" s="722"/>
      <c r="N94" s="722"/>
      <c r="O94" s="722"/>
      <c r="P94" s="722"/>
      <c r="Q94" s="722"/>
      <c r="R94" s="722"/>
      <c r="S94" s="720"/>
      <c r="T94" s="720"/>
      <c r="U94" s="720"/>
      <c r="V94" s="720"/>
      <c r="W94" s="720"/>
      <c r="X94" s="720"/>
      <c r="Y94" s="720"/>
      <c r="Z94" s="720"/>
    </row>
    <row r="95" spans="8:26">
      <c r="H95" s="720"/>
      <c r="I95" s="721"/>
      <c r="J95" s="720"/>
      <c r="K95" s="722"/>
      <c r="L95" s="722"/>
      <c r="M95" s="722"/>
      <c r="N95" s="722"/>
      <c r="O95" s="722"/>
      <c r="P95" s="722"/>
      <c r="Q95" s="722"/>
      <c r="R95" s="722"/>
      <c r="S95" s="720"/>
      <c r="T95" s="720"/>
      <c r="U95" s="720"/>
      <c r="V95" s="720"/>
      <c r="W95" s="720"/>
      <c r="X95" s="720"/>
      <c r="Y95" s="720"/>
      <c r="Z95" s="720"/>
    </row>
    <row r="96" spans="8:26">
      <c r="H96" s="720"/>
      <c r="I96" s="721"/>
      <c r="J96" s="720"/>
      <c r="K96" s="722"/>
      <c r="L96" s="722"/>
      <c r="M96" s="722"/>
      <c r="N96" s="722"/>
      <c r="O96" s="722"/>
      <c r="P96" s="722"/>
      <c r="Q96" s="722"/>
      <c r="R96" s="722"/>
      <c r="S96" s="720"/>
      <c r="T96" s="720"/>
      <c r="U96" s="720"/>
      <c r="V96" s="720"/>
      <c r="W96" s="720"/>
      <c r="X96" s="720"/>
      <c r="Y96" s="720"/>
      <c r="Z96" s="720"/>
    </row>
    <row r="97" spans="8:26">
      <c r="H97" s="720"/>
      <c r="I97" s="721"/>
      <c r="J97" s="720"/>
      <c r="K97" s="722"/>
      <c r="L97" s="722"/>
      <c r="M97" s="722"/>
      <c r="N97" s="722"/>
      <c r="O97" s="722"/>
      <c r="P97" s="722"/>
      <c r="Q97" s="722"/>
      <c r="R97" s="722"/>
      <c r="S97" s="720"/>
      <c r="T97" s="720"/>
      <c r="U97" s="720"/>
      <c r="V97" s="720"/>
      <c r="W97" s="720"/>
      <c r="X97" s="720"/>
      <c r="Y97" s="720"/>
      <c r="Z97" s="720"/>
    </row>
    <row r="98" spans="8:26">
      <c r="H98" s="720"/>
      <c r="I98" s="721"/>
      <c r="J98" s="720"/>
      <c r="K98" s="722"/>
      <c r="L98" s="722"/>
      <c r="M98" s="722"/>
      <c r="N98" s="722"/>
      <c r="O98" s="722"/>
      <c r="P98" s="722"/>
      <c r="Q98" s="722"/>
      <c r="R98" s="722"/>
      <c r="S98" s="720"/>
      <c r="T98" s="720"/>
      <c r="U98" s="720"/>
      <c r="V98" s="720"/>
      <c r="W98" s="720"/>
      <c r="X98" s="720"/>
      <c r="Y98" s="720"/>
      <c r="Z98" s="720"/>
    </row>
    <row r="99" spans="8:26">
      <c r="H99" s="720"/>
      <c r="I99" s="721"/>
      <c r="J99" s="720"/>
      <c r="K99" s="722"/>
      <c r="L99" s="722"/>
      <c r="M99" s="722"/>
      <c r="N99" s="722"/>
      <c r="O99" s="722"/>
      <c r="P99" s="722"/>
      <c r="Q99" s="722"/>
      <c r="R99" s="722"/>
      <c r="S99" s="720"/>
      <c r="T99" s="720"/>
      <c r="U99" s="720"/>
      <c r="V99" s="720"/>
      <c r="W99" s="720"/>
      <c r="X99" s="720"/>
      <c r="Y99" s="720"/>
      <c r="Z99" s="720"/>
    </row>
    <row r="100" spans="8:26">
      <c r="H100" s="720"/>
      <c r="I100" s="721"/>
      <c r="J100" s="720"/>
      <c r="K100" s="722"/>
      <c r="L100" s="722"/>
      <c r="M100" s="722"/>
      <c r="N100" s="722"/>
      <c r="O100" s="722"/>
      <c r="P100" s="722"/>
      <c r="Q100" s="722"/>
      <c r="R100" s="722"/>
      <c r="S100" s="720"/>
      <c r="T100" s="720"/>
      <c r="U100" s="720"/>
      <c r="V100" s="720"/>
      <c r="W100" s="720"/>
      <c r="X100" s="720"/>
      <c r="Y100" s="720"/>
      <c r="Z100" s="720"/>
    </row>
    <row r="101" spans="8:26">
      <c r="H101" s="720"/>
      <c r="I101" s="721"/>
      <c r="J101" s="720"/>
      <c r="K101" s="722"/>
      <c r="L101" s="722"/>
      <c r="M101" s="722"/>
      <c r="N101" s="722"/>
      <c r="O101" s="722"/>
      <c r="P101" s="722"/>
      <c r="Q101" s="722"/>
      <c r="R101" s="722"/>
      <c r="S101" s="720"/>
      <c r="T101" s="720"/>
      <c r="U101" s="720"/>
      <c r="V101" s="720"/>
      <c r="W101" s="720"/>
      <c r="X101" s="720"/>
      <c r="Y101" s="720"/>
      <c r="Z101" s="720"/>
    </row>
    <row r="102" spans="8:26">
      <c r="H102" s="720"/>
      <c r="I102" s="721"/>
      <c r="J102" s="720"/>
      <c r="K102" s="722"/>
      <c r="L102" s="722"/>
      <c r="M102" s="722"/>
      <c r="N102" s="722"/>
      <c r="O102" s="722"/>
      <c r="P102" s="722"/>
      <c r="Q102" s="722"/>
      <c r="R102" s="722"/>
      <c r="S102" s="720"/>
      <c r="T102" s="720"/>
      <c r="U102" s="720"/>
      <c r="V102" s="720"/>
      <c r="W102" s="720"/>
      <c r="X102" s="720"/>
      <c r="Y102" s="720"/>
      <c r="Z102" s="720"/>
    </row>
    <row r="103" spans="8:26">
      <c r="H103" s="720"/>
      <c r="I103" s="721"/>
      <c r="J103" s="720"/>
      <c r="K103" s="722"/>
      <c r="L103" s="722"/>
      <c r="M103" s="722"/>
      <c r="N103" s="722"/>
      <c r="O103" s="722"/>
      <c r="P103" s="722"/>
      <c r="Q103" s="722"/>
      <c r="R103" s="722"/>
      <c r="S103" s="720"/>
      <c r="T103" s="720"/>
      <c r="U103" s="720"/>
      <c r="V103" s="720"/>
      <c r="W103" s="720"/>
      <c r="X103" s="720"/>
      <c r="Y103" s="720"/>
      <c r="Z103" s="720"/>
    </row>
    <row r="104" spans="8:26">
      <c r="H104" s="720"/>
      <c r="I104" s="721"/>
      <c r="J104" s="720"/>
      <c r="K104" s="722"/>
      <c r="L104" s="722"/>
      <c r="M104" s="722"/>
      <c r="N104" s="722"/>
      <c r="O104" s="722"/>
      <c r="P104" s="722"/>
      <c r="Q104" s="722"/>
      <c r="R104" s="722"/>
      <c r="S104" s="720"/>
      <c r="T104" s="720"/>
      <c r="U104" s="720"/>
      <c r="V104" s="720"/>
      <c r="W104" s="720"/>
      <c r="X104" s="720"/>
      <c r="Y104" s="720"/>
      <c r="Z104" s="720"/>
    </row>
    <row r="105" spans="8:26">
      <c r="H105" s="720"/>
      <c r="I105" s="721"/>
      <c r="J105" s="720"/>
      <c r="K105" s="722"/>
      <c r="L105" s="722"/>
      <c r="M105" s="722"/>
      <c r="N105" s="722"/>
      <c r="O105" s="722"/>
      <c r="P105" s="722"/>
      <c r="Q105" s="722"/>
      <c r="R105" s="722"/>
      <c r="S105" s="720"/>
      <c r="T105" s="720"/>
      <c r="U105" s="720"/>
      <c r="V105" s="720"/>
      <c r="W105" s="720"/>
      <c r="X105" s="720"/>
      <c r="Y105" s="720"/>
      <c r="Z105" s="720"/>
    </row>
    <row r="106" spans="8:26">
      <c r="H106" s="720"/>
      <c r="I106" s="721"/>
      <c r="J106" s="720"/>
      <c r="K106" s="722"/>
      <c r="L106" s="722"/>
      <c r="M106" s="722"/>
      <c r="N106" s="722"/>
      <c r="O106" s="722"/>
      <c r="P106" s="722"/>
      <c r="Q106" s="722"/>
      <c r="R106" s="722"/>
      <c r="S106" s="720"/>
      <c r="T106" s="720"/>
      <c r="U106" s="720"/>
      <c r="V106" s="720"/>
      <c r="W106" s="720"/>
      <c r="X106" s="720"/>
      <c r="Y106" s="720"/>
      <c r="Z106" s="720"/>
    </row>
    <row r="107" spans="8:26">
      <c r="H107" s="720"/>
      <c r="I107" s="721"/>
      <c r="J107" s="720"/>
      <c r="K107" s="722"/>
      <c r="L107" s="722"/>
      <c r="M107" s="722"/>
      <c r="N107" s="722"/>
      <c r="O107" s="722"/>
      <c r="P107" s="722"/>
      <c r="Q107" s="722"/>
      <c r="R107" s="722"/>
      <c r="S107" s="720"/>
      <c r="T107" s="720"/>
      <c r="U107" s="720"/>
      <c r="V107" s="720"/>
      <c r="W107" s="720"/>
      <c r="X107" s="720"/>
      <c r="Y107" s="720"/>
      <c r="Z107" s="720"/>
    </row>
    <row r="108" spans="8:26">
      <c r="H108" s="720"/>
      <c r="I108" s="721"/>
      <c r="J108" s="720"/>
      <c r="K108" s="722"/>
      <c r="L108" s="722"/>
      <c r="M108" s="722"/>
      <c r="N108" s="722"/>
      <c r="O108" s="722"/>
      <c r="P108" s="722"/>
      <c r="Q108" s="722"/>
      <c r="R108" s="722"/>
      <c r="S108" s="720"/>
      <c r="T108" s="720"/>
      <c r="U108" s="720"/>
      <c r="V108" s="720"/>
      <c r="W108" s="720"/>
      <c r="X108" s="720"/>
      <c r="Y108" s="720"/>
      <c r="Z108" s="720"/>
    </row>
    <row r="109" spans="8:26">
      <c r="H109" s="720"/>
      <c r="I109" s="721"/>
      <c r="J109" s="720"/>
      <c r="K109" s="722"/>
      <c r="L109" s="722"/>
      <c r="M109" s="722"/>
      <c r="N109" s="722"/>
      <c r="O109" s="722"/>
      <c r="P109" s="722"/>
      <c r="Q109" s="722"/>
      <c r="R109" s="722"/>
      <c r="S109" s="720"/>
      <c r="T109" s="720"/>
      <c r="U109" s="720"/>
      <c r="V109" s="720"/>
      <c r="W109" s="720"/>
      <c r="X109" s="720"/>
      <c r="Y109" s="720"/>
      <c r="Z109" s="720"/>
    </row>
    <row r="110" spans="8:26">
      <c r="H110" s="720"/>
      <c r="I110" s="721"/>
      <c r="J110" s="720"/>
      <c r="K110" s="722"/>
      <c r="L110" s="722"/>
      <c r="M110" s="722"/>
      <c r="N110" s="722"/>
      <c r="O110" s="722"/>
      <c r="P110" s="722"/>
      <c r="Q110" s="722"/>
      <c r="R110" s="722"/>
      <c r="S110" s="720"/>
      <c r="T110" s="720"/>
      <c r="U110" s="720"/>
      <c r="V110" s="720"/>
      <c r="W110" s="720"/>
      <c r="X110" s="720"/>
      <c r="Y110" s="720"/>
      <c r="Z110" s="720"/>
    </row>
    <row r="111" spans="8:26">
      <c r="H111" s="720"/>
      <c r="I111" s="721"/>
      <c r="J111" s="720"/>
      <c r="K111" s="722"/>
      <c r="L111" s="722"/>
      <c r="M111" s="722"/>
      <c r="N111" s="722"/>
      <c r="O111" s="722"/>
      <c r="P111" s="722"/>
      <c r="Q111" s="722"/>
      <c r="R111" s="722"/>
      <c r="S111" s="720"/>
      <c r="T111" s="720"/>
      <c r="U111" s="720"/>
      <c r="V111" s="720"/>
      <c r="W111" s="720"/>
      <c r="X111" s="720"/>
      <c r="Y111" s="720"/>
      <c r="Z111" s="720"/>
    </row>
    <row r="112" spans="8:26">
      <c r="H112" s="720"/>
      <c r="I112" s="721"/>
      <c r="J112" s="720"/>
      <c r="K112" s="722"/>
      <c r="L112" s="722"/>
      <c r="M112" s="722"/>
      <c r="N112" s="722"/>
      <c r="O112" s="722"/>
      <c r="P112" s="722"/>
      <c r="Q112" s="722"/>
      <c r="R112" s="722"/>
      <c r="S112" s="720"/>
      <c r="T112" s="720"/>
      <c r="U112" s="720"/>
      <c r="V112" s="720"/>
      <c r="W112" s="720"/>
      <c r="X112" s="720"/>
      <c r="Y112" s="720"/>
      <c r="Z112" s="720"/>
    </row>
    <row r="113" spans="8:26">
      <c r="H113" s="720"/>
      <c r="I113" s="721"/>
      <c r="J113" s="720"/>
      <c r="K113" s="722"/>
      <c r="L113" s="722"/>
      <c r="M113" s="722"/>
      <c r="N113" s="722"/>
      <c r="O113" s="722"/>
      <c r="P113" s="722"/>
      <c r="Q113" s="722"/>
      <c r="R113" s="722"/>
      <c r="S113" s="720"/>
      <c r="T113" s="720"/>
      <c r="U113" s="720"/>
      <c r="V113" s="720"/>
      <c r="W113" s="720"/>
      <c r="X113" s="720"/>
      <c r="Y113" s="720"/>
      <c r="Z113" s="720"/>
    </row>
    <row r="114" spans="8:26">
      <c r="H114" s="720"/>
      <c r="I114" s="721"/>
      <c r="J114" s="720"/>
      <c r="K114" s="722"/>
      <c r="L114" s="722"/>
      <c r="M114" s="722"/>
      <c r="N114" s="722"/>
      <c r="O114" s="722"/>
      <c r="P114" s="722"/>
      <c r="Q114" s="722"/>
      <c r="R114" s="722"/>
      <c r="S114" s="720"/>
      <c r="T114" s="720"/>
      <c r="U114" s="720"/>
      <c r="V114" s="720"/>
      <c r="W114" s="720"/>
      <c r="X114" s="720"/>
      <c r="Y114" s="720"/>
      <c r="Z114" s="720"/>
    </row>
    <row r="115" spans="8:26">
      <c r="H115" s="720"/>
      <c r="I115" s="721"/>
      <c r="J115" s="720"/>
      <c r="K115" s="722"/>
      <c r="L115" s="722"/>
      <c r="M115" s="722"/>
      <c r="N115" s="722"/>
      <c r="O115" s="722"/>
      <c r="P115" s="722"/>
      <c r="Q115" s="722"/>
      <c r="R115" s="722"/>
      <c r="S115" s="720"/>
      <c r="T115" s="720"/>
      <c r="U115" s="720"/>
      <c r="V115" s="720"/>
      <c r="W115" s="720"/>
      <c r="X115" s="720"/>
      <c r="Y115" s="720"/>
      <c r="Z115" s="720"/>
    </row>
    <row r="116" spans="8:26">
      <c r="H116" s="720"/>
      <c r="I116" s="721"/>
      <c r="J116" s="720"/>
      <c r="K116" s="722"/>
      <c r="L116" s="722"/>
      <c r="M116" s="722"/>
      <c r="N116" s="722"/>
      <c r="O116" s="722"/>
      <c r="P116" s="722"/>
      <c r="Q116" s="722"/>
      <c r="R116" s="722"/>
      <c r="S116" s="720"/>
      <c r="T116" s="720"/>
      <c r="U116" s="720"/>
      <c r="V116" s="720"/>
      <c r="W116" s="720"/>
      <c r="X116" s="720"/>
      <c r="Y116" s="720"/>
      <c r="Z116" s="720"/>
    </row>
    <row r="117" spans="8:26">
      <c r="H117" s="720"/>
      <c r="I117" s="721"/>
      <c r="J117" s="720"/>
      <c r="K117" s="722"/>
      <c r="L117" s="722"/>
      <c r="M117" s="722"/>
      <c r="N117" s="722"/>
      <c r="O117" s="722"/>
      <c r="P117" s="722"/>
      <c r="Q117" s="722"/>
      <c r="R117" s="722"/>
      <c r="S117" s="720"/>
      <c r="T117" s="720"/>
      <c r="U117" s="720"/>
      <c r="V117" s="720"/>
      <c r="W117" s="720"/>
      <c r="X117" s="720"/>
      <c r="Y117" s="720"/>
      <c r="Z117" s="720"/>
    </row>
    <row r="118" spans="8:26">
      <c r="H118" s="720"/>
      <c r="I118" s="721"/>
      <c r="J118" s="720"/>
      <c r="K118" s="722"/>
      <c r="L118" s="722"/>
      <c r="M118" s="722"/>
      <c r="N118" s="722"/>
      <c r="O118" s="722"/>
      <c r="P118" s="722"/>
      <c r="Q118" s="722"/>
      <c r="R118" s="722"/>
      <c r="S118" s="720"/>
      <c r="T118" s="720"/>
      <c r="U118" s="720"/>
      <c r="V118" s="720"/>
      <c r="W118" s="720"/>
      <c r="X118" s="720"/>
      <c r="Y118" s="720"/>
      <c r="Z118" s="720"/>
    </row>
    <row r="119" spans="8:26">
      <c r="H119" s="720"/>
      <c r="I119" s="721"/>
      <c r="J119" s="720"/>
      <c r="K119" s="722"/>
      <c r="L119" s="722"/>
      <c r="M119" s="722"/>
      <c r="N119" s="722"/>
      <c r="O119" s="722"/>
      <c r="P119" s="722"/>
      <c r="Q119" s="722"/>
      <c r="R119" s="722"/>
      <c r="S119" s="720"/>
      <c r="T119" s="720"/>
      <c r="U119" s="720"/>
      <c r="V119" s="720"/>
      <c r="W119" s="720"/>
      <c r="X119" s="720"/>
      <c r="Y119" s="720"/>
      <c r="Z119" s="720"/>
    </row>
    <row r="120" spans="8:26">
      <c r="H120" s="720"/>
      <c r="I120" s="721"/>
      <c r="J120" s="720"/>
      <c r="K120" s="722"/>
      <c r="L120" s="722"/>
      <c r="M120" s="722"/>
      <c r="N120" s="722"/>
      <c r="O120" s="722"/>
      <c r="P120" s="722"/>
      <c r="Q120" s="722"/>
      <c r="R120" s="722"/>
      <c r="S120" s="720"/>
      <c r="T120" s="720"/>
      <c r="U120" s="720"/>
      <c r="V120" s="720"/>
      <c r="W120" s="720"/>
      <c r="X120" s="720"/>
      <c r="Y120" s="720"/>
      <c r="Z120" s="720"/>
    </row>
    <row r="121" spans="8:26">
      <c r="H121" s="720"/>
      <c r="I121" s="721"/>
      <c r="J121" s="720"/>
      <c r="K121" s="722"/>
      <c r="L121" s="722"/>
      <c r="M121" s="722"/>
      <c r="N121" s="722"/>
      <c r="O121" s="722"/>
      <c r="P121" s="722"/>
      <c r="Q121" s="722"/>
      <c r="R121" s="722"/>
      <c r="S121" s="720"/>
      <c r="T121" s="720"/>
      <c r="U121" s="720"/>
      <c r="V121" s="720"/>
      <c r="W121" s="720"/>
      <c r="X121" s="720"/>
      <c r="Y121" s="720"/>
      <c r="Z121" s="720"/>
    </row>
    <row r="122" spans="8:26">
      <c r="H122" s="720"/>
      <c r="I122" s="721"/>
      <c r="J122" s="720"/>
      <c r="K122" s="722"/>
      <c r="L122" s="722"/>
      <c r="M122" s="722"/>
      <c r="N122" s="722"/>
      <c r="O122" s="722"/>
      <c r="P122" s="722"/>
      <c r="Q122" s="722"/>
      <c r="R122" s="722"/>
      <c r="S122" s="720"/>
      <c r="T122" s="720"/>
      <c r="U122" s="720"/>
      <c r="V122" s="720"/>
      <c r="W122" s="720"/>
      <c r="X122" s="720"/>
      <c r="Y122" s="720"/>
      <c r="Z122" s="720"/>
    </row>
    <row r="123" spans="8:26">
      <c r="H123" s="720"/>
      <c r="I123" s="721"/>
      <c r="J123" s="720"/>
      <c r="K123" s="722"/>
      <c r="L123" s="722"/>
      <c r="M123" s="722"/>
      <c r="N123" s="722"/>
      <c r="O123" s="722"/>
      <c r="P123" s="722"/>
      <c r="Q123" s="722"/>
      <c r="R123" s="722"/>
      <c r="S123" s="720"/>
      <c r="T123" s="720"/>
      <c r="U123" s="720"/>
      <c r="V123" s="720"/>
      <c r="W123" s="720"/>
      <c r="X123" s="720"/>
      <c r="Y123" s="720"/>
      <c r="Z123" s="720"/>
    </row>
    <row r="124" spans="8:26">
      <c r="H124" s="720"/>
      <c r="I124" s="721"/>
      <c r="J124" s="720"/>
      <c r="K124" s="722"/>
      <c r="L124" s="722"/>
      <c r="M124" s="722"/>
      <c r="N124" s="722"/>
      <c r="O124" s="722"/>
      <c r="P124" s="722"/>
      <c r="Q124" s="722"/>
      <c r="R124" s="722"/>
      <c r="S124" s="720"/>
      <c r="T124" s="720"/>
      <c r="U124" s="720"/>
      <c r="V124" s="720"/>
      <c r="W124" s="720"/>
      <c r="X124" s="720"/>
      <c r="Y124" s="720"/>
      <c r="Z124" s="720"/>
    </row>
    <row r="125" spans="8:26">
      <c r="H125" s="720"/>
      <c r="I125" s="721"/>
      <c r="J125" s="720"/>
      <c r="K125" s="722"/>
      <c r="L125" s="722"/>
      <c r="M125" s="722"/>
      <c r="N125" s="722"/>
      <c r="O125" s="722"/>
      <c r="P125" s="722"/>
      <c r="Q125" s="722"/>
      <c r="R125" s="722"/>
      <c r="S125" s="720"/>
      <c r="T125" s="720"/>
      <c r="U125" s="720"/>
      <c r="V125" s="720"/>
      <c r="W125" s="720"/>
      <c r="X125" s="720"/>
      <c r="Y125" s="720"/>
      <c r="Z125" s="720"/>
    </row>
    <row r="126" spans="8:26">
      <c r="H126" s="720"/>
      <c r="I126" s="721"/>
      <c r="J126" s="720"/>
      <c r="K126" s="722"/>
      <c r="L126" s="722"/>
      <c r="M126" s="722"/>
      <c r="N126" s="722"/>
      <c r="O126" s="722"/>
      <c r="P126" s="722"/>
      <c r="Q126" s="722"/>
      <c r="R126" s="722"/>
      <c r="S126" s="720"/>
      <c r="T126" s="720"/>
      <c r="U126" s="720"/>
      <c r="V126" s="720"/>
      <c r="W126" s="720"/>
      <c r="X126" s="720"/>
      <c r="Y126" s="720"/>
      <c r="Z126" s="720"/>
    </row>
    <row r="127" spans="8:26">
      <c r="H127" s="720"/>
      <c r="I127" s="721"/>
      <c r="J127" s="720"/>
      <c r="K127" s="722"/>
      <c r="L127" s="722"/>
      <c r="M127" s="722"/>
      <c r="N127" s="722"/>
      <c r="O127" s="722"/>
      <c r="P127" s="722"/>
      <c r="Q127" s="722"/>
      <c r="R127" s="722"/>
      <c r="S127" s="720"/>
      <c r="T127" s="720"/>
      <c r="U127" s="720"/>
      <c r="V127" s="720"/>
      <c r="W127" s="720"/>
      <c r="X127" s="720"/>
      <c r="Y127" s="720"/>
      <c r="Z127" s="720"/>
    </row>
    <row r="128" spans="8:26">
      <c r="H128" s="720"/>
      <c r="I128" s="721"/>
      <c r="J128" s="720"/>
      <c r="K128" s="722"/>
      <c r="L128" s="722"/>
      <c r="M128" s="722"/>
      <c r="N128" s="722"/>
      <c r="O128" s="722"/>
      <c r="P128" s="722"/>
      <c r="Q128" s="722"/>
      <c r="R128" s="722"/>
      <c r="S128" s="720"/>
      <c r="T128" s="720"/>
      <c r="U128" s="720"/>
      <c r="V128" s="720"/>
      <c r="W128" s="720"/>
      <c r="X128" s="720"/>
      <c r="Y128" s="720"/>
      <c r="Z128" s="720"/>
    </row>
    <row r="129" spans="8:26">
      <c r="H129" s="720"/>
      <c r="I129" s="721"/>
      <c r="J129" s="720"/>
      <c r="K129" s="722"/>
      <c r="L129" s="722"/>
      <c r="M129" s="722"/>
      <c r="N129" s="722"/>
      <c r="O129" s="722"/>
      <c r="P129" s="722"/>
      <c r="Q129" s="722"/>
      <c r="R129" s="722"/>
      <c r="S129" s="720"/>
      <c r="T129" s="720"/>
      <c r="U129" s="720"/>
      <c r="V129" s="720"/>
      <c r="W129" s="720"/>
      <c r="X129" s="720"/>
      <c r="Y129" s="720"/>
      <c r="Z129" s="720"/>
    </row>
    <row r="130" spans="8:26">
      <c r="H130" s="720"/>
      <c r="I130" s="721"/>
      <c r="J130" s="720"/>
      <c r="K130" s="722"/>
      <c r="L130" s="722"/>
      <c r="M130" s="722"/>
      <c r="N130" s="722"/>
      <c r="O130" s="722"/>
      <c r="P130" s="722"/>
      <c r="Q130" s="722"/>
      <c r="R130" s="722"/>
      <c r="S130" s="720"/>
      <c r="T130" s="720"/>
      <c r="U130" s="720"/>
      <c r="V130" s="720"/>
      <c r="W130" s="720"/>
      <c r="X130" s="720"/>
      <c r="Y130" s="720"/>
      <c r="Z130" s="720"/>
    </row>
    <row r="131" spans="8:26">
      <c r="H131" s="720"/>
      <c r="I131" s="721"/>
      <c r="J131" s="720"/>
      <c r="K131" s="722"/>
      <c r="L131" s="722"/>
      <c r="M131" s="722"/>
      <c r="N131" s="722"/>
      <c r="O131" s="722"/>
      <c r="P131" s="722"/>
      <c r="Q131" s="722"/>
      <c r="R131" s="722"/>
      <c r="S131" s="720"/>
      <c r="T131" s="720"/>
      <c r="U131" s="720"/>
      <c r="V131" s="720"/>
      <c r="W131" s="720"/>
      <c r="X131" s="720"/>
      <c r="Y131" s="720"/>
      <c r="Z131" s="720"/>
    </row>
    <row r="132" spans="8:26">
      <c r="H132" s="720"/>
      <c r="I132" s="721"/>
      <c r="J132" s="720"/>
      <c r="K132" s="722"/>
      <c r="L132" s="722"/>
      <c r="M132" s="722"/>
      <c r="N132" s="722"/>
      <c r="O132" s="722"/>
      <c r="P132" s="722"/>
      <c r="Q132" s="722"/>
      <c r="R132" s="722"/>
      <c r="S132" s="720"/>
      <c r="T132" s="720"/>
      <c r="U132" s="720"/>
      <c r="V132" s="720"/>
      <c r="W132" s="720"/>
      <c r="X132" s="720"/>
      <c r="Y132" s="720"/>
      <c r="Z132" s="720"/>
    </row>
    <row r="133" spans="8:26">
      <c r="H133" s="720"/>
      <c r="I133" s="721"/>
      <c r="J133" s="720"/>
      <c r="K133" s="722"/>
      <c r="L133" s="722"/>
      <c r="M133" s="722"/>
      <c r="N133" s="722"/>
      <c r="O133" s="722"/>
      <c r="P133" s="722"/>
      <c r="Q133" s="722"/>
      <c r="R133" s="722"/>
      <c r="S133" s="720"/>
      <c r="T133" s="720"/>
      <c r="U133" s="720"/>
      <c r="V133" s="720"/>
      <c r="W133" s="720"/>
      <c r="X133" s="720"/>
      <c r="Y133" s="720"/>
      <c r="Z133" s="720"/>
    </row>
    <row r="134" spans="8:26">
      <c r="H134" s="720"/>
      <c r="I134" s="721"/>
      <c r="J134" s="720"/>
      <c r="K134" s="722"/>
      <c r="L134" s="722"/>
      <c r="M134" s="722"/>
      <c r="N134" s="722"/>
      <c r="O134" s="722"/>
      <c r="P134" s="722"/>
      <c r="Q134" s="722"/>
      <c r="R134" s="722"/>
      <c r="S134" s="720"/>
      <c r="T134" s="720"/>
      <c r="U134" s="720"/>
      <c r="V134" s="720"/>
      <c r="W134" s="720"/>
      <c r="X134" s="720"/>
      <c r="Y134" s="720"/>
      <c r="Z134" s="720"/>
    </row>
    <row r="135" spans="8:26">
      <c r="H135" s="720"/>
      <c r="I135" s="721"/>
      <c r="J135" s="720"/>
      <c r="K135" s="722"/>
      <c r="L135" s="722"/>
      <c r="M135" s="722"/>
      <c r="N135" s="722"/>
      <c r="O135" s="722"/>
      <c r="P135" s="722"/>
      <c r="Q135" s="722"/>
      <c r="R135" s="722"/>
      <c r="S135" s="720"/>
      <c r="T135" s="720"/>
      <c r="U135" s="720"/>
      <c r="V135" s="720"/>
      <c r="W135" s="720"/>
      <c r="X135" s="720"/>
      <c r="Y135" s="720"/>
      <c r="Z135" s="720"/>
    </row>
    <row r="136" spans="8:26">
      <c r="H136" s="720"/>
      <c r="I136" s="721"/>
      <c r="J136" s="720"/>
      <c r="K136" s="722"/>
      <c r="L136" s="722"/>
      <c r="M136" s="722"/>
      <c r="N136" s="722"/>
      <c r="O136" s="722"/>
      <c r="P136" s="722"/>
      <c r="Q136" s="722"/>
      <c r="R136" s="722"/>
      <c r="S136" s="720"/>
      <c r="T136" s="720"/>
      <c r="U136" s="720"/>
      <c r="V136" s="720"/>
      <c r="W136" s="720"/>
      <c r="X136" s="720"/>
      <c r="Y136" s="720"/>
      <c r="Z136" s="720"/>
    </row>
    <row r="137" spans="8:26">
      <c r="H137" s="720"/>
      <c r="I137" s="721"/>
      <c r="J137" s="720"/>
      <c r="K137" s="722"/>
      <c r="L137" s="722"/>
      <c r="M137" s="722"/>
      <c r="N137" s="722"/>
      <c r="O137" s="722"/>
      <c r="P137" s="722"/>
      <c r="Q137" s="722"/>
      <c r="R137" s="722"/>
      <c r="S137" s="720"/>
      <c r="T137" s="720"/>
      <c r="U137" s="720"/>
      <c r="V137" s="720"/>
      <c r="W137" s="720"/>
      <c r="X137" s="720"/>
      <c r="Y137" s="720"/>
      <c r="Z137" s="720"/>
    </row>
    <row r="138" spans="8:26">
      <c r="H138" s="720"/>
      <c r="I138" s="721"/>
      <c r="J138" s="720"/>
      <c r="K138" s="722"/>
      <c r="L138" s="722"/>
      <c r="M138" s="722"/>
      <c r="N138" s="722"/>
      <c r="O138" s="722"/>
      <c r="P138" s="722"/>
      <c r="Q138" s="722"/>
      <c r="R138" s="722"/>
      <c r="S138" s="720"/>
      <c r="T138" s="720"/>
      <c r="U138" s="720"/>
      <c r="V138" s="720"/>
      <c r="W138" s="720"/>
      <c r="X138" s="720"/>
      <c r="Y138" s="720"/>
      <c r="Z138" s="720"/>
    </row>
    <row r="139" spans="8:26">
      <c r="H139" s="720"/>
      <c r="I139" s="721"/>
      <c r="J139" s="720"/>
      <c r="K139" s="722"/>
      <c r="L139" s="722"/>
      <c r="M139" s="722"/>
      <c r="N139" s="722"/>
      <c r="O139" s="722"/>
      <c r="P139" s="722"/>
      <c r="Q139" s="722"/>
      <c r="R139" s="722"/>
      <c r="S139" s="720"/>
      <c r="T139" s="720"/>
      <c r="U139" s="720"/>
      <c r="V139" s="720"/>
      <c r="W139" s="720"/>
      <c r="X139" s="720"/>
      <c r="Y139" s="720"/>
      <c r="Z139" s="720"/>
    </row>
    <row r="140" spans="8:26">
      <c r="H140" s="720"/>
      <c r="I140" s="721"/>
      <c r="J140" s="720"/>
      <c r="K140" s="722"/>
      <c r="L140" s="722"/>
      <c r="M140" s="722"/>
      <c r="N140" s="722"/>
      <c r="O140" s="722"/>
      <c r="P140" s="722"/>
      <c r="Q140" s="722"/>
      <c r="R140" s="722"/>
      <c r="S140" s="720"/>
      <c r="T140" s="720"/>
      <c r="U140" s="720"/>
      <c r="V140" s="720"/>
      <c r="W140" s="720"/>
      <c r="X140" s="720"/>
      <c r="Y140" s="720"/>
      <c r="Z140" s="720"/>
    </row>
    <row r="141" spans="8:26">
      <c r="H141" s="720"/>
      <c r="I141" s="721"/>
      <c r="J141" s="720"/>
      <c r="K141" s="722"/>
      <c r="L141" s="722"/>
      <c r="M141" s="722"/>
      <c r="N141" s="722"/>
      <c r="O141" s="722"/>
      <c r="P141" s="722"/>
      <c r="Q141" s="722"/>
      <c r="R141" s="722"/>
      <c r="S141" s="720"/>
      <c r="T141" s="720"/>
      <c r="U141" s="720"/>
      <c r="V141" s="720"/>
      <c r="W141" s="720"/>
      <c r="X141" s="720"/>
      <c r="Y141" s="720"/>
      <c r="Z141" s="720"/>
    </row>
    <row r="142" spans="8:26">
      <c r="H142" s="720"/>
      <c r="I142" s="721"/>
      <c r="J142" s="720"/>
      <c r="K142" s="722"/>
      <c r="L142" s="722"/>
      <c r="M142" s="722"/>
      <c r="N142" s="722"/>
      <c r="O142" s="722"/>
      <c r="P142" s="722"/>
      <c r="Q142" s="722"/>
      <c r="R142" s="722"/>
      <c r="S142" s="720"/>
      <c r="T142" s="720"/>
      <c r="U142" s="720"/>
      <c r="V142" s="720"/>
      <c r="W142" s="720"/>
      <c r="X142" s="720"/>
      <c r="Y142" s="720"/>
      <c r="Z142" s="720"/>
    </row>
    <row r="143" spans="8:26">
      <c r="H143" s="720"/>
      <c r="I143" s="721"/>
      <c r="J143" s="720"/>
      <c r="K143" s="722"/>
      <c r="L143" s="722"/>
      <c r="M143" s="722"/>
      <c r="N143" s="722"/>
      <c r="O143" s="722"/>
      <c r="P143" s="722"/>
      <c r="Q143" s="722"/>
      <c r="R143" s="722"/>
      <c r="S143" s="720"/>
      <c r="T143" s="720"/>
      <c r="U143" s="720"/>
      <c r="V143" s="720"/>
      <c r="W143" s="720"/>
      <c r="X143" s="720"/>
      <c r="Y143" s="720"/>
      <c r="Z143" s="720"/>
    </row>
    <row r="144" spans="8:26">
      <c r="H144" s="720"/>
      <c r="I144" s="721"/>
      <c r="J144" s="720"/>
      <c r="K144" s="722"/>
      <c r="L144" s="722"/>
      <c r="M144" s="722"/>
      <c r="N144" s="722"/>
      <c r="O144" s="722"/>
      <c r="P144" s="722"/>
      <c r="Q144" s="722"/>
      <c r="R144" s="722"/>
      <c r="S144" s="720"/>
      <c r="T144" s="720"/>
      <c r="U144" s="720"/>
      <c r="V144" s="720"/>
      <c r="W144" s="720"/>
      <c r="X144" s="720"/>
      <c r="Y144" s="720"/>
      <c r="Z144" s="720"/>
    </row>
    <row r="145" spans="8:26">
      <c r="H145" s="720"/>
      <c r="I145" s="721"/>
      <c r="J145" s="720"/>
      <c r="K145" s="722"/>
      <c r="L145" s="722"/>
      <c r="M145" s="722"/>
      <c r="N145" s="722"/>
      <c r="O145" s="722"/>
      <c r="P145" s="722"/>
      <c r="Q145" s="722"/>
      <c r="R145" s="722"/>
      <c r="S145" s="720"/>
      <c r="T145" s="720"/>
      <c r="U145" s="720"/>
      <c r="V145" s="720"/>
      <c r="W145" s="720"/>
      <c r="X145" s="720"/>
      <c r="Y145" s="720"/>
      <c r="Z145" s="720"/>
    </row>
    <row r="146" spans="8:26">
      <c r="H146" s="720"/>
      <c r="I146" s="721"/>
      <c r="J146" s="720"/>
      <c r="K146" s="722"/>
      <c r="L146" s="722"/>
      <c r="M146" s="722"/>
      <c r="N146" s="722"/>
      <c r="O146" s="722"/>
      <c r="P146" s="722"/>
      <c r="Q146" s="722"/>
      <c r="R146" s="722"/>
      <c r="S146" s="720"/>
      <c r="T146" s="720"/>
      <c r="U146" s="720"/>
      <c r="V146" s="720"/>
      <c r="W146" s="720"/>
      <c r="X146" s="720"/>
      <c r="Y146" s="720"/>
      <c r="Z146" s="720"/>
    </row>
    <row r="147" spans="8:26">
      <c r="H147" s="720"/>
      <c r="I147" s="721"/>
      <c r="J147" s="720"/>
      <c r="K147" s="722"/>
      <c r="L147" s="722"/>
      <c r="M147" s="722"/>
      <c r="N147" s="722"/>
      <c r="O147" s="722"/>
      <c r="P147" s="722"/>
      <c r="Q147" s="722"/>
      <c r="R147" s="722"/>
      <c r="S147" s="720"/>
      <c r="T147" s="720"/>
      <c r="U147" s="720"/>
      <c r="V147" s="720"/>
      <c r="W147" s="720"/>
      <c r="X147" s="720"/>
      <c r="Y147" s="720"/>
      <c r="Z147" s="720"/>
    </row>
    <row r="148" spans="8:26">
      <c r="H148" s="720"/>
      <c r="I148" s="721"/>
      <c r="J148" s="720"/>
      <c r="K148" s="722"/>
      <c r="L148" s="722"/>
      <c r="M148" s="722"/>
      <c r="N148" s="722"/>
      <c r="O148" s="722"/>
      <c r="P148" s="722"/>
      <c r="Q148" s="722"/>
      <c r="R148" s="722"/>
      <c r="S148" s="720"/>
      <c r="T148" s="720"/>
      <c r="U148" s="720"/>
      <c r="V148" s="720"/>
      <c r="W148" s="720"/>
      <c r="X148" s="720"/>
      <c r="Y148" s="720"/>
      <c r="Z148" s="720"/>
    </row>
    <row r="149" spans="8:26">
      <c r="H149" s="720"/>
      <c r="I149" s="721"/>
      <c r="J149" s="720"/>
      <c r="K149" s="722"/>
      <c r="L149" s="722"/>
      <c r="M149" s="722"/>
      <c r="N149" s="722"/>
      <c r="O149" s="722"/>
      <c r="P149" s="722"/>
      <c r="Q149" s="722"/>
      <c r="R149" s="722"/>
      <c r="S149" s="720"/>
      <c r="T149" s="720"/>
      <c r="U149" s="720"/>
      <c r="V149" s="720"/>
      <c r="W149" s="720"/>
      <c r="X149" s="720"/>
      <c r="Y149" s="720"/>
      <c r="Z149" s="720"/>
    </row>
    <row r="150" spans="8:26">
      <c r="H150" s="720"/>
      <c r="I150" s="721"/>
      <c r="J150" s="720"/>
      <c r="K150" s="722"/>
      <c r="L150" s="722"/>
      <c r="M150" s="722"/>
      <c r="N150" s="722"/>
      <c r="O150" s="722"/>
      <c r="P150" s="722"/>
      <c r="Q150" s="722"/>
      <c r="R150" s="722"/>
      <c r="S150" s="720"/>
      <c r="T150" s="720"/>
      <c r="U150" s="720"/>
      <c r="V150" s="720"/>
      <c r="W150" s="720"/>
      <c r="X150" s="720"/>
      <c r="Y150" s="720"/>
      <c r="Z150" s="720"/>
    </row>
    <row r="151" spans="8:26">
      <c r="H151" s="720"/>
      <c r="I151" s="721"/>
      <c r="J151" s="720"/>
      <c r="K151" s="722"/>
      <c r="L151" s="722"/>
      <c r="M151" s="722"/>
      <c r="N151" s="722"/>
      <c r="O151" s="722"/>
      <c r="P151" s="722"/>
      <c r="Q151" s="722"/>
      <c r="R151" s="722"/>
      <c r="S151" s="720"/>
      <c r="T151" s="720"/>
      <c r="U151" s="720"/>
      <c r="V151" s="720"/>
      <c r="W151" s="720"/>
      <c r="X151" s="720"/>
      <c r="Y151" s="720"/>
      <c r="Z151" s="720"/>
    </row>
    <row r="152" spans="8:26">
      <c r="H152" s="720"/>
      <c r="I152" s="721"/>
      <c r="J152" s="720"/>
      <c r="K152" s="722"/>
      <c r="L152" s="722"/>
      <c r="M152" s="722"/>
      <c r="N152" s="722"/>
      <c r="O152" s="722"/>
      <c r="P152" s="722"/>
      <c r="Q152" s="722"/>
      <c r="R152" s="722"/>
      <c r="S152" s="720"/>
      <c r="T152" s="720"/>
      <c r="U152" s="720"/>
      <c r="V152" s="720"/>
      <c r="W152" s="720"/>
      <c r="X152" s="720"/>
      <c r="Y152" s="720"/>
      <c r="Z152" s="720"/>
    </row>
    <row r="153" spans="8:26">
      <c r="H153" s="720"/>
      <c r="I153" s="721"/>
      <c r="J153" s="720"/>
      <c r="K153" s="722"/>
      <c r="L153" s="722"/>
      <c r="M153" s="722"/>
      <c r="N153" s="722"/>
      <c r="O153" s="722"/>
      <c r="P153" s="722"/>
      <c r="Q153" s="722"/>
      <c r="R153" s="722"/>
      <c r="S153" s="720"/>
      <c r="T153" s="720"/>
      <c r="U153" s="720"/>
      <c r="V153" s="720"/>
      <c r="W153" s="720"/>
      <c r="X153" s="720"/>
      <c r="Y153" s="720"/>
      <c r="Z153" s="720"/>
    </row>
    <row r="154" spans="8:26">
      <c r="H154" s="720"/>
      <c r="I154" s="721"/>
      <c r="J154" s="720"/>
      <c r="K154" s="722"/>
      <c r="L154" s="722"/>
      <c r="M154" s="722"/>
      <c r="N154" s="722"/>
      <c r="O154" s="722"/>
      <c r="P154" s="722"/>
      <c r="Q154" s="722"/>
      <c r="R154" s="722"/>
      <c r="S154" s="720"/>
      <c r="T154" s="720"/>
      <c r="U154" s="720"/>
      <c r="V154" s="720"/>
      <c r="W154" s="720"/>
      <c r="X154" s="720"/>
      <c r="Y154" s="720"/>
      <c r="Z154" s="720"/>
    </row>
    <row r="155" spans="8:26">
      <c r="H155" s="720"/>
      <c r="I155" s="721"/>
      <c r="J155" s="720"/>
      <c r="K155" s="722"/>
      <c r="L155" s="722"/>
      <c r="M155" s="722"/>
      <c r="N155" s="722"/>
      <c r="O155" s="722"/>
      <c r="P155" s="722"/>
      <c r="Q155" s="722"/>
      <c r="R155" s="722"/>
      <c r="S155" s="720"/>
      <c r="T155" s="720"/>
      <c r="U155" s="720"/>
      <c r="V155" s="720"/>
      <c r="W155" s="720"/>
      <c r="X155" s="720"/>
      <c r="Y155" s="720"/>
      <c r="Z155" s="720"/>
    </row>
    <row r="156" spans="8:26">
      <c r="H156" s="720"/>
      <c r="I156" s="721"/>
      <c r="J156" s="720"/>
      <c r="K156" s="722"/>
      <c r="L156" s="722"/>
      <c r="M156" s="722"/>
      <c r="N156" s="722"/>
      <c r="O156" s="722"/>
      <c r="P156" s="722"/>
      <c r="Q156" s="722"/>
      <c r="R156" s="722"/>
      <c r="S156" s="720"/>
      <c r="T156" s="720"/>
      <c r="U156" s="720"/>
      <c r="V156" s="720"/>
      <c r="W156" s="720"/>
      <c r="X156" s="720"/>
      <c r="Y156" s="720"/>
      <c r="Z156" s="720"/>
    </row>
    <row r="157" spans="8:26">
      <c r="H157" s="720"/>
      <c r="I157" s="721"/>
      <c r="J157" s="720"/>
      <c r="K157" s="722"/>
      <c r="L157" s="722"/>
      <c r="M157" s="722"/>
      <c r="N157" s="722"/>
      <c r="O157" s="722"/>
      <c r="P157" s="722"/>
      <c r="Q157" s="722"/>
      <c r="R157" s="722"/>
      <c r="S157" s="720"/>
      <c r="T157" s="720"/>
      <c r="U157" s="720"/>
      <c r="V157" s="720"/>
      <c r="W157" s="720"/>
      <c r="X157" s="720"/>
      <c r="Y157" s="720"/>
      <c r="Z157" s="720"/>
    </row>
    <row r="158" spans="8:26">
      <c r="H158" s="720"/>
      <c r="I158" s="721"/>
      <c r="J158" s="720"/>
      <c r="K158" s="722"/>
      <c r="L158" s="722"/>
      <c r="M158" s="722"/>
      <c r="N158" s="722"/>
      <c r="O158" s="722"/>
      <c r="P158" s="722"/>
      <c r="Q158" s="722"/>
      <c r="R158" s="722"/>
      <c r="S158" s="720"/>
      <c r="T158" s="720"/>
      <c r="U158" s="720"/>
      <c r="V158" s="720"/>
      <c r="W158" s="720"/>
      <c r="X158" s="720"/>
      <c r="Y158" s="720"/>
      <c r="Z158" s="720"/>
    </row>
    <row r="159" spans="8:26">
      <c r="H159" s="720"/>
      <c r="I159" s="721"/>
      <c r="J159" s="720"/>
      <c r="K159" s="722"/>
      <c r="L159" s="722"/>
      <c r="M159" s="722"/>
      <c r="N159" s="722"/>
      <c r="O159" s="722"/>
      <c r="P159" s="722"/>
      <c r="Q159" s="722"/>
      <c r="R159" s="722"/>
      <c r="S159" s="720"/>
      <c r="T159" s="720"/>
      <c r="U159" s="720"/>
      <c r="V159" s="720"/>
      <c r="W159" s="720"/>
      <c r="X159" s="720"/>
      <c r="Y159" s="720"/>
      <c r="Z159" s="720"/>
    </row>
    <row r="160" spans="8:26">
      <c r="H160" s="720"/>
      <c r="I160" s="721"/>
      <c r="J160" s="720"/>
      <c r="K160" s="722"/>
      <c r="L160" s="722"/>
      <c r="M160" s="722"/>
      <c r="N160" s="722"/>
      <c r="O160" s="722"/>
      <c r="P160" s="722"/>
      <c r="Q160" s="722"/>
      <c r="R160" s="722"/>
      <c r="S160" s="720"/>
      <c r="T160" s="720"/>
      <c r="U160" s="720"/>
      <c r="V160" s="720"/>
      <c r="W160" s="720"/>
      <c r="X160" s="720"/>
      <c r="Y160" s="720"/>
      <c r="Z160" s="720"/>
    </row>
    <row r="161" spans="8:26">
      <c r="H161" s="720"/>
      <c r="I161" s="721"/>
      <c r="J161" s="720"/>
      <c r="K161" s="722"/>
      <c r="L161" s="722"/>
      <c r="M161" s="722"/>
      <c r="N161" s="722"/>
      <c r="O161" s="722"/>
      <c r="P161" s="722"/>
      <c r="Q161" s="722"/>
      <c r="R161" s="722"/>
      <c r="S161" s="720"/>
      <c r="T161" s="720"/>
      <c r="U161" s="720"/>
      <c r="V161" s="720"/>
      <c r="W161" s="720"/>
      <c r="X161" s="720"/>
      <c r="Y161" s="720"/>
      <c r="Z161" s="720"/>
    </row>
    <row r="162" spans="8:26">
      <c r="H162" s="720"/>
      <c r="I162" s="721"/>
      <c r="J162" s="720"/>
      <c r="K162" s="722"/>
      <c r="L162" s="722"/>
      <c r="M162" s="722"/>
      <c r="N162" s="722"/>
      <c r="O162" s="722"/>
      <c r="P162" s="722"/>
      <c r="Q162" s="722"/>
      <c r="R162" s="722"/>
      <c r="S162" s="720"/>
      <c r="T162" s="720"/>
      <c r="U162" s="720"/>
      <c r="V162" s="720"/>
      <c r="W162" s="720"/>
      <c r="X162" s="720"/>
      <c r="Y162" s="720"/>
      <c r="Z162" s="720"/>
    </row>
    <row r="163" spans="8:26">
      <c r="H163" s="720"/>
      <c r="I163" s="721"/>
      <c r="J163" s="720"/>
      <c r="K163" s="722"/>
      <c r="L163" s="722"/>
      <c r="M163" s="722"/>
      <c r="N163" s="722"/>
      <c r="O163" s="722"/>
      <c r="P163" s="722"/>
      <c r="Q163" s="722"/>
      <c r="R163" s="722"/>
      <c r="S163" s="720"/>
      <c r="T163" s="720"/>
      <c r="U163" s="720"/>
      <c r="V163" s="720"/>
      <c r="W163" s="720"/>
      <c r="X163" s="720"/>
      <c r="Y163" s="720"/>
      <c r="Z163" s="720"/>
    </row>
    <row r="164" spans="8:26">
      <c r="H164" s="720"/>
      <c r="I164" s="721"/>
      <c r="J164" s="720"/>
      <c r="K164" s="722"/>
      <c r="L164" s="722"/>
      <c r="M164" s="722"/>
      <c r="N164" s="722"/>
      <c r="O164" s="722"/>
      <c r="P164" s="722"/>
      <c r="Q164" s="722"/>
      <c r="R164" s="722"/>
      <c r="S164" s="720"/>
      <c r="T164" s="720"/>
      <c r="U164" s="720"/>
      <c r="V164" s="720"/>
      <c r="W164" s="720"/>
      <c r="X164" s="720"/>
      <c r="Y164" s="720"/>
      <c r="Z164" s="720"/>
    </row>
    <row r="165" spans="8:26">
      <c r="H165" s="720"/>
      <c r="I165" s="721"/>
      <c r="J165" s="720"/>
      <c r="K165" s="722"/>
      <c r="L165" s="722"/>
      <c r="M165" s="722"/>
      <c r="N165" s="722"/>
      <c r="O165" s="722"/>
      <c r="P165" s="722"/>
      <c r="Q165" s="722"/>
      <c r="R165" s="722"/>
      <c r="S165" s="720"/>
      <c r="T165" s="720"/>
      <c r="U165" s="720"/>
      <c r="V165" s="720"/>
      <c r="W165" s="720"/>
      <c r="X165" s="720"/>
      <c r="Y165" s="720"/>
      <c r="Z165" s="720"/>
    </row>
    <row r="166" spans="8:26">
      <c r="H166" s="720"/>
      <c r="I166" s="721"/>
      <c r="J166" s="720"/>
      <c r="K166" s="722"/>
      <c r="L166" s="722"/>
      <c r="M166" s="722"/>
      <c r="N166" s="722"/>
      <c r="O166" s="722"/>
      <c r="P166" s="722"/>
      <c r="Q166" s="722"/>
      <c r="R166" s="722"/>
      <c r="S166" s="720"/>
      <c r="T166" s="720"/>
      <c r="U166" s="720"/>
      <c r="V166" s="720"/>
      <c r="W166" s="720"/>
      <c r="X166" s="720"/>
      <c r="Y166" s="720"/>
      <c r="Z166" s="720"/>
    </row>
    <row r="167" spans="8:26">
      <c r="H167" s="720"/>
      <c r="I167" s="721"/>
      <c r="J167" s="720"/>
      <c r="K167" s="722"/>
      <c r="L167" s="722"/>
      <c r="M167" s="722"/>
      <c r="N167" s="722"/>
      <c r="O167" s="722"/>
      <c r="P167" s="722"/>
      <c r="Q167" s="722"/>
      <c r="R167" s="722"/>
      <c r="S167" s="720"/>
      <c r="T167" s="720"/>
      <c r="U167" s="720"/>
      <c r="V167" s="720"/>
      <c r="W167" s="720"/>
      <c r="X167" s="720"/>
      <c r="Y167" s="720"/>
      <c r="Z167" s="720"/>
    </row>
    <row r="168" spans="8:26">
      <c r="H168" s="720"/>
      <c r="I168" s="721"/>
      <c r="J168" s="720"/>
      <c r="K168" s="722"/>
      <c r="L168" s="722"/>
      <c r="M168" s="722"/>
      <c r="N168" s="722"/>
      <c r="O168" s="722"/>
      <c r="P168" s="722"/>
      <c r="Q168" s="722"/>
      <c r="R168" s="722"/>
      <c r="S168" s="720"/>
      <c r="T168" s="720"/>
      <c r="U168" s="720"/>
      <c r="V168" s="720"/>
      <c r="W168" s="720"/>
      <c r="X168" s="720"/>
      <c r="Y168" s="720"/>
      <c r="Z168" s="720"/>
    </row>
    <row r="169" spans="8:26">
      <c r="H169" s="720"/>
      <c r="I169" s="721"/>
      <c r="J169" s="720"/>
      <c r="K169" s="722"/>
      <c r="L169" s="722"/>
      <c r="M169" s="722"/>
      <c r="N169" s="722"/>
      <c r="O169" s="722"/>
      <c r="P169" s="722"/>
      <c r="Q169" s="722"/>
      <c r="R169" s="722"/>
      <c r="S169" s="720"/>
      <c r="T169" s="720"/>
      <c r="U169" s="720"/>
      <c r="V169" s="720"/>
      <c r="W169" s="720"/>
      <c r="X169" s="720"/>
      <c r="Y169" s="720"/>
      <c r="Z169" s="720"/>
    </row>
    <row r="170" spans="8:26">
      <c r="H170" s="720"/>
      <c r="I170" s="721"/>
      <c r="J170" s="720"/>
      <c r="K170" s="722"/>
      <c r="L170" s="722"/>
      <c r="M170" s="722"/>
      <c r="N170" s="722"/>
      <c r="O170" s="722"/>
      <c r="P170" s="722"/>
      <c r="Q170" s="722"/>
      <c r="R170" s="722"/>
      <c r="S170" s="720"/>
      <c r="T170" s="720"/>
      <c r="U170" s="720"/>
      <c r="V170" s="720"/>
      <c r="W170" s="720"/>
      <c r="X170" s="720"/>
      <c r="Y170" s="720"/>
      <c r="Z170" s="720"/>
    </row>
    <row r="171" spans="8:26">
      <c r="H171" s="720"/>
      <c r="I171" s="721"/>
      <c r="J171" s="720"/>
      <c r="K171" s="722"/>
      <c r="L171" s="722"/>
      <c r="M171" s="722"/>
      <c r="N171" s="722"/>
      <c r="O171" s="722"/>
      <c r="P171" s="722"/>
      <c r="Q171" s="722"/>
      <c r="R171" s="722"/>
      <c r="S171" s="720"/>
      <c r="T171" s="720"/>
      <c r="U171" s="720"/>
      <c r="V171" s="720"/>
      <c r="W171" s="720"/>
      <c r="X171" s="720"/>
      <c r="Y171" s="720"/>
      <c r="Z171" s="720"/>
    </row>
    <row r="172" spans="8:26">
      <c r="H172" s="720"/>
      <c r="I172" s="721"/>
      <c r="J172" s="720"/>
      <c r="K172" s="722"/>
      <c r="L172" s="722"/>
      <c r="M172" s="722"/>
      <c r="N172" s="722"/>
      <c r="O172" s="722"/>
      <c r="P172" s="722"/>
      <c r="Q172" s="722"/>
      <c r="R172" s="722"/>
      <c r="S172" s="720"/>
      <c r="T172" s="720"/>
      <c r="U172" s="720"/>
      <c r="V172" s="720"/>
      <c r="W172" s="720"/>
      <c r="X172" s="720"/>
      <c r="Y172" s="720"/>
      <c r="Z172" s="720"/>
    </row>
    <row r="173" spans="8:26">
      <c r="H173" s="720"/>
      <c r="I173" s="721"/>
      <c r="J173" s="720"/>
      <c r="K173" s="722"/>
      <c r="L173" s="722"/>
      <c r="M173" s="722"/>
      <c r="N173" s="722"/>
      <c r="O173" s="722"/>
      <c r="P173" s="722"/>
      <c r="Q173" s="722"/>
      <c r="R173" s="722"/>
      <c r="S173" s="720"/>
      <c r="T173" s="720"/>
      <c r="U173" s="720"/>
      <c r="V173" s="720"/>
      <c r="W173" s="720"/>
      <c r="X173" s="720"/>
      <c r="Y173" s="720"/>
      <c r="Z173" s="720"/>
    </row>
    <row r="174" spans="8:26">
      <c r="H174" s="720"/>
      <c r="I174" s="721"/>
      <c r="J174" s="720"/>
      <c r="K174" s="722"/>
      <c r="L174" s="722"/>
      <c r="M174" s="722"/>
      <c r="N174" s="722"/>
      <c r="O174" s="722"/>
      <c r="P174" s="722"/>
      <c r="Q174" s="722"/>
      <c r="R174" s="722"/>
      <c r="S174" s="720"/>
      <c r="T174" s="720"/>
      <c r="U174" s="720"/>
      <c r="V174" s="720"/>
      <c r="W174" s="720"/>
      <c r="X174" s="720"/>
      <c r="Y174" s="720"/>
      <c r="Z174" s="720"/>
    </row>
    <row r="175" spans="8:26">
      <c r="H175" s="720"/>
      <c r="I175" s="721"/>
      <c r="J175" s="720"/>
      <c r="K175" s="722"/>
      <c r="L175" s="722"/>
      <c r="M175" s="722"/>
      <c r="N175" s="722"/>
      <c r="O175" s="722"/>
      <c r="P175" s="722"/>
      <c r="Q175" s="722"/>
      <c r="R175" s="722"/>
      <c r="S175" s="720"/>
      <c r="T175" s="720"/>
      <c r="U175" s="720"/>
      <c r="V175" s="720"/>
      <c r="W175" s="720"/>
      <c r="X175" s="720"/>
      <c r="Y175" s="720"/>
      <c r="Z175" s="720"/>
    </row>
    <row r="176" spans="8:26">
      <c r="H176" s="720"/>
      <c r="I176" s="721"/>
      <c r="J176" s="720"/>
      <c r="K176" s="722"/>
      <c r="L176" s="722"/>
      <c r="M176" s="722"/>
      <c r="N176" s="722"/>
      <c r="O176" s="722"/>
      <c r="P176" s="722"/>
      <c r="Q176" s="722"/>
      <c r="R176" s="722"/>
      <c r="S176" s="720"/>
      <c r="T176" s="720"/>
      <c r="U176" s="720"/>
      <c r="V176" s="720"/>
      <c r="W176" s="720"/>
      <c r="X176" s="720"/>
      <c r="Y176" s="720"/>
      <c r="Z176" s="720"/>
    </row>
    <row r="177" spans="8:26">
      <c r="H177" s="720"/>
      <c r="I177" s="721"/>
      <c r="J177" s="720"/>
      <c r="K177" s="722"/>
      <c r="L177" s="722"/>
      <c r="M177" s="722"/>
      <c r="N177" s="722"/>
      <c r="O177" s="722"/>
      <c r="P177" s="722"/>
      <c r="Q177" s="722"/>
      <c r="R177" s="722"/>
      <c r="S177" s="720"/>
      <c r="T177" s="720"/>
      <c r="U177" s="720"/>
      <c r="V177" s="720"/>
      <c r="W177" s="720"/>
      <c r="X177" s="720"/>
      <c r="Y177" s="720"/>
      <c r="Z177" s="720"/>
    </row>
    <row r="178" spans="8:26">
      <c r="H178" s="720"/>
      <c r="I178" s="721"/>
      <c r="J178" s="720"/>
      <c r="K178" s="722"/>
      <c r="L178" s="722"/>
      <c r="M178" s="722"/>
      <c r="N178" s="722"/>
      <c r="O178" s="722"/>
      <c r="P178" s="722"/>
      <c r="Q178" s="722"/>
      <c r="R178" s="722"/>
      <c r="S178" s="720"/>
      <c r="T178" s="720"/>
      <c r="U178" s="720"/>
      <c r="V178" s="720"/>
      <c r="W178" s="720"/>
      <c r="X178" s="720"/>
      <c r="Y178" s="720"/>
      <c r="Z178" s="720"/>
    </row>
    <row r="179" spans="8:26">
      <c r="H179" s="720"/>
      <c r="I179" s="721"/>
      <c r="J179" s="720"/>
      <c r="K179" s="722"/>
      <c r="L179" s="722"/>
      <c r="M179" s="722"/>
      <c r="N179" s="722"/>
      <c r="O179" s="722"/>
      <c r="P179" s="722"/>
      <c r="Q179" s="722"/>
      <c r="R179" s="722"/>
      <c r="S179" s="720"/>
      <c r="T179" s="720"/>
      <c r="U179" s="720"/>
      <c r="V179" s="720"/>
      <c r="W179" s="720"/>
      <c r="X179" s="720"/>
      <c r="Y179" s="720"/>
      <c r="Z179" s="720"/>
    </row>
    <row r="180" spans="8:26">
      <c r="H180" s="720"/>
      <c r="I180" s="721"/>
      <c r="J180" s="720"/>
      <c r="K180" s="722"/>
      <c r="L180" s="722"/>
      <c r="M180" s="722"/>
      <c r="N180" s="722"/>
      <c r="O180" s="722"/>
      <c r="P180" s="722"/>
      <c r="Q180" s="722"/>
      <c r="R180" s="722"/>
      <c r="S180" s="720"/>
      <c r="T180" s="720"/>
      <c r="U180" s="720"/>
      <c r="V180" s="720"/>
      <c r="W180" s="720"/>
      <c r="X180" s="720"/>
      <c r="Y180" s="720"/>
      <c r="Z180" s="720"/>
    </row>
    <row r="181" spans="8:26">
      <c r="H181" s="720"/>
      <c r="I181" s="721"/>
      <c r="J181" s="720"/>
      <c r="K181" s="722"/>
      <c r="L181" s="722"/>
      <c r="M181" s="722"/>
      <c r="N181" s="722"/>
      <c r="O181" s="722"/>
      <c r="P181" s="722"/>
      <c r="Q181" s="722"/>
      <c r="R181" s="722"/>
      <c r="S181" s="720"/>
      <c r="T181" s="720"/>
      <c r="U181" s="720"/>
      <c r="V181" s="720"/>
      <c r="W181" s="720"/>
      <c r="X181" s="720"/>
      <c r="Y181" s="720"/>
      <c r="Z181" s="720"/>
    </row>
    <row r="182" spans="8:26">
      <c r="H182" s="720"/>
      <c r="I182" s="721"/>
      <c r="J182" s="720"/>
      <c r="K182" s="722"/>
      <c r="L182" s="722"/>
      <c r="M182" s="722"/>
      <c r="N182" s="722"/>
      <c r="O182" s="722"/>
      <c r="P182" s="722"/>
      <c r="Q182" s="722"/>
      <c r="R182" s="722"/>
      <c r="S182" s="720"/>
      <c r="T182" s="720"/>
      <c r="U182" s="720"/>
      <c r="V182" s="720"/>
      <c r="W182" s="720"/>
      <c r="X182" s="720"/>
      <c r="Y182" s="720"/>
      <c r="Z182" s="720"/>
    </row>
    <row r="183" spans="8:26">
      <c r="H183" s="720"/>
      <c r="I183" s="721"/>
      <c r="J183" s="720"/>
      <c r="K183" s="722"/>
      <c r="L183" s="722"/>
      <c r="M183" s="722"/>
      <c r="N183" s="722"/>
      <c r="O183" s="722"/>
      <c r="P183" s="722"/>
      <c r="Q183" s="722"/>
      <c r="R183" s="722"/>
      <c r="S183" s="720"/>
      <c r="T183" s="720"/>
      <c r="U183" s="720"/>
      <c r="V183" s="720"/>
      <c r="W183" s="720"/>
      <c r="X183" s="720"/>
      <c r="Y183" s="720"/>
      <c r="Z183" s="720"/>
    </row>
    <row r="184" spans="8:26">
      <c r="H184" s="720"/>
      <c r="I184" s="721"/>
      <c r="J184" s="720"/>
      <c r="K184" s="722"/>
      <c r="L184" s="722"/>
      <c r="M184" s="722"/>
      <c r="N184" s="722"/>
      <c r="O184" s="722"/>
      <c r="P184" s="722"/>
      <c r="Q184" s="722"/>
      <c r="R184" s="722"/>
      <c r="S184" s="720"/>
      <c r="T184" s="720"/>
      <c r="U184" s="720"/>
      <c r="V184" s="720"/>
      <c r="W184" s="720"/>
      <c r="X184" s="720"/>
      <c r="Y184" s="720"/>
      <c r="Z184" s="720"/>
    </row>
    <row r="185" spans="8:26">
      <c r="H185" s="720"/>
      <c r="I185" s="721"/>
      <c r="J185" s="720"/>
      <c r="K185" s="722"/>
      <c r="L185" s="722"/>
      <c r="M185" s="722"/>
      <c r="N185" s="722"/>
      <c r="O185" s="722"/>
      <c r="P185" s="722"/>
      <c r="Q185" s="722"/>
      <c r="R185" s="722"/>
      <c r="S185" s="720"/>
      <c r="T185" s="720"/>
      <c r="U185" s="720"/>
      <c r="V185" s="720"/>
      <c r="W185" s="720"/>
      <c r="X185" s="720"/>
      <c r="Y185" s="720"/>
      <c r="Z185" s="720"/>
    </row>
    <row r="186" spans="8:26">
      <c r="H186" s="720"/>
      <c r="I186" s="721"/>
      <c r="J186" s="720"/>
      <c r="K186" s="722"/>
      <c r="L186" s="722"/>
      <c r="M186" s="722"/>
      <c r="N186" s="722"/>
      <c r="O186" s="722"/>
      <c r="P186" s="722"/>
      <c r="Q186" s="722"/>
      <c r="R186" s="722"/>
      <c r="S186" s="720"/>
      <c r="T186" s="720"/>
      <c r="U186" s="720"/>
      <c r="V186" s="720"/>
      <c r="W186" s="720"/>
      <c r="X186" s="720"/>
      <c r="Y186" s="720"/>
      <c r="Z186" s="720"/>
    </row>
    <row r="187" spans="8:26">
      <c r="H187" s="720"/>
      <c r="I187" s="721"/>
      <c r="J187" s="720"/>
      <c r="K187" s="722"/>
      <c r="L187" s="722"/>
      <c r="M187" s="722"/>
      <c r="N187" s="722"/>
      <c r="O187" s="722"/>
      <c r="P187" s="722"/>
      <c r="Q187" s="722"/>
      <c r="R187" s="722"/>
      <c r="S187" s="720"/>
      <c r="T187" s="720"/>
      <c r="U187" s="720"/>
      <c r="V187" s="720"/>
      <c r="W187" s="720"/>
      <c r="X187" s="720"/>
      <c r="Y187" s="720"/>
      <c r="Z187" s="720"/>
    </row>
    <row r="188" spans="8:26">
      <c r="H188" s="720"/>
      <c r="I188" s="721"/>
      <c r="J188" s="720"/>
      <c r="K188" s="722"/>
      <c r="L188" s="722"/>
      <c r="M188" s="722"/>
      <c r="N188" s="722"/>
      <c r="O188" s="722"/>
      <c r="P188" s="722"/>
      <c r="Q188" s="722"/>
      <c r="R188" s="722"/>
      <c r="S188" s="720"/>
      <c r="T188" s="720"/>
      <c r="U188" s="720"/>
      <c r="V188" s="720"/>
      <c r="W188" s="720"/>
      <c r="X188" s="720"/>
      <c r="Y188" s="720"/>
      <c r="Z188" s="720"/>
    </row>
    <row r="189" spans="8:26">
      <c r="H189" s="720"/>
      <c r="I189" s="721"/>
      <c r="J189" s="720"/>
      <c r="K189" s="722"/>
      <c r="L189" s="722"/>
      <c r="M189" s="722"/>
      <c r="N189" s="722"/>
      <c r="O189" s="722"/>
      <c r="P189" s="722"/>
      <c r="Q189" s="722"/>
      <c r="R189" s="722"/>
      <c r="S189" s="720"/>
      <c r="T189" s="720"/>
      <c r="U189" s="720"/>
      <c r="V189" s="720"/>
      <c r="W189" s="720"/>
      <c r="X189" s="720"/>
      <c r="Y189" s="720"/>
      <c r="Z189" s="720"/>
    </row>
    <row r="190" spans="8:26">
      <c r="H190" s="720"/>
      <c r="I190" s="721"/>
      <c r="J190" s="720"/>
      <c r="K190" s="722"/>
      <c r="L190" s="722"/>
      <c r="M190" s="722"/>
      <c r="N190" s="722"/>
      <c r="O190" s="722"/>
      <c r="P190" s="722"/>
      <c r="Q190" s="722"/>
      <c r="R190" s="722"/>
      <c r="S190" s="720"/>
      <c r="T190" s="720"/>
      <c r="U190" s="720"/>
      <c r="V190" s="720"/>
      <c r="W190" s="720"/>
      <c r="X190" s="720"/>
      <c r="Y190" s="720"/>
      <c r="Z190" s="720"/>
    </row>
    <row r="191" spans="8:26">
      <c r="H191" s="720"/>
      <c r="I191" s="721"/>
      <c r="J191" s="720"/>
      <c r="K191" s="722"/>
      <c r="L191" s="722"/>
      <c r="M191" s="722"/>
      <c r="N191" s="722"/>
      <c r="O191" s="722"/>
      <c r="P191" s="722"/>
      <c r="Q191" s="722"/>
      <c r="R191" s="722"/>
      <c r="S191" s="720"/>
      <c r="T191" s="720"/>
      <c r="U191" s="720"/>
      <c r="V191" s="720"/>
      <c r="W191" s="720"/>
      <c r="X191" s="720"/>
      <c r="Y191" s="720"/>
      <c r="Z191" s="720"/>
    </row>
    <row r="192" spans="8:26">
      <c r="H192" s="720"/>
      <c r="I192" s="721"/>
      <c r="J192" s="720"/>
      <c r="K192" s="722"/>
      <c r="L192" s="722"/>
      <c r="M192" s="722"/>
      <c r="N192" s="722"/>
      <c r="O192" s="722"/>
      <c r="P192" s="722"/>
      <c r="Q192" s="722"/>
      <c r="R192" s="722"/>
      <c r="S192" s="720"/>
      <c r="T192" s="720"/>
      <c r="U192" s="720"/>
      <c r="V192" s="720"/>
      <c r="W192" s="720"/>
      <c r="X192" s="720"/>
      <c r="Y192" s="720"/>
      <c r="Z192" s="720"/>
    </row>
    <row r="193" spans="8:26">
      <c r="H193" s="720"/>
      <c r="I193" s="721"/>
      <c r="J193" s="720"/>
      <c r="K193" s="722"/>
      <c r="L193" s="722"/>
      <c r="M193" s="722"/>
      <c r="N193" s="722"/>
      <c r="O193" s="722"/>
      <c r="P193" s="722"/>
      <c r="Q193" s="722"/>
      <c r="R193" s="722"/>
      <c r="S193" s="720"/>
      <c r="T193" s="720"/>
      <c r="U193" s="720"/>
      <c r="V193" s="720"/>
      <c r="W193" s="720"/>
      <c r="X193" s="720"/>
      <c r="Y193" s="720"/>
      <c r="Z193" s="720"/>
    </row>
    <row r="194" spans="8:26">
      <c r="H194" s="720"/>
      <c r="I194" s="721"/>
      <c r="J194" s="720"/>
      <c r="K194" s="722"/>
      <c r="L194" s="722"/>
      <c r="M194" s="722"/>
      <c r="N194" s="722"/>
      <c r="O194" s="722"/>
      <c r="P194" s="722"/>
      <c r="Q194" s="722"/>
      <c r="R194" s="722"/>
      <c r="S194" s="720"/>
      <c r="T194" s="720"/>
      <c r="U194" s="720"/>
      <c r="V194" s="720"/>
      <c r="W194" s="720"/>
      <c r="X194" s="720"/>
      <c r="Y194" s="720"/>
      <c r="Z194" s="720"/>
    </row>
  </sheetData>
  <mergeCells count="20">
    <mergeCell ref="W9:Y9"/>
    <mergeCell ref="P10:R11"/>
    <mergeCell ref="W10:Y11"/>
    <mergeCell ref="M11:O11"/>
    <mergeCell ref="T11:V11"/>
    <mergeCell ref="H8:J13"/>
    <mergeCell ref="K8:K11"/>
    <mergeCell ref="M9:O9"/>
    <mergeCell ref="P9:R9"/>
    <mergeCell ref="T9:V9"/>
    <mergeCell ref="X15:X17"/>
    <mergeCell ref="Y15:Y17"/>
    <mergeCell ref="H14:J18"/>
    <mergeCell ref="K14:K17"/>
    <mergeCell ref="O14:O17"/>
    <mergeCell ref="V14:V17"/>
    <mergeCell ref="N15:N17"/>
    <mergeCell ref="Q15:Q17"/>
    <mergeCell ref="R15:R17"/>
    <mergeCell ref="U15:U17"/>
  </mergeCells>
  <phoneticPr fontId="4"/>
  <pageMargins left="0.19685039370078741" right="0" top="0.98425196850393704" bottom="0" header="0.51181102362204722" footer="0.51181102362204722"/>
  <pageSetup paperSize="9" scale="48" pageOrder="overThenDown"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530"/>
  <sheetViews>
    <sheetView zoomScaleNormal="100" zoomScaleSheetLayoutView="100" workbookViewId="0">
      <pane xSplit="10" ySplit="14" topLeftCell="K15" activePane="bottomRight" state="frozen"/>
      <selection pane="topRight" activeCell="E1" sqref="E1"/>
      <selection pane="bottomLeft" activeCell="A13" sqref="A13"/>
      <selection pane="bottomRight" activeCell="H8" sqref="H8:J10"/>
    </sheetView>
  </sheetViews>
  <sheetFormatPr defaultRowHeight="12" customHeight="1"/>
  <cols>
    <col min="1" max="5" width="8" style="97" hidden="1" customWidth="1"/>
    <col min="6" max="6" width="1.5" style="98" hidden="1" customWidth="1"/>
    <col min="7" max="7" width="1.5" style="94" customWidth="1"/>
    <col min="8" max="8" width="27.75" style="98" customWidth="1"/>
    <col min="9" max="9" width="8.375" style="98" customWidth="1"/>
    <col min="10" max="10" width="3.25" style="98" customWidth="1"/>
    <col min="11" max="11" width="9.625" style="885" customWidth="1"/>
    <col min="12" max="19" width="9.625" style="227" customWidth="1"/>
    <col min="20" max="20" width="9.625" style="886" customWidth="1"/>
    <col min="21" max="23" width="9.625" style="887" customWidth="1"/>
    <col min="24" max="24" width="2.375" style="98" customWidth="1"/>
    <col min="25" max="256" width="9" style="98"/>
    <col min="257" max="262" width="0" style="98" hidden="1" customWidth="1"/>
    <col min="263" max="263" width="1.5" style="98" customWidth="1"/>
    <col min="264" max="264" width="27.75" style="98" customWidth="1"/>
    <col min="265" max="265" width="18.125" style="98" customWidth="1"/>
    <col min="266" max="266" width="3.25" style="98" customWidth="1"/>
    <col min="267" max="279" width="13.75" style="98" customWidth="1"/>
    <col min="280" max="280" width="2.375" style="98" customWidth="1"/>
    <col min="281" max="512" width="9" style="98"/>
    <col min="513" max="518" width="0" style="98" hidden="1" customWidth="1"/>
    <col min="519" max="519" width="1.5" style="98" customWidth="1"/>
    <col min="520" max="520" width="27.75" style="98" customWidth="1"/>
    <col min="521" max="521" width="18.125" style="98" customWidth="1"/>
    <col min="522" max="522" width="3.25" style="98" customWidth="1"/>
    <col min="523" max="535" width="13.75" style="98" customWidth="1"/>
    <col min="536" max="536" width="2.375" style="98" customWidth="1"/>
    <col min="537" max="768" width="9" style="98"/>
    <col min="769" max="774" width="0" style="98" hidden="1" customWidth="1"/>
    <col min="775" max="775" width="1.5" style="98" customWidth="1"/>
    <col min="776" max="776" width="27.75" style="98" customWidth="1"/>
    <col min="777" max="777" width="18.125" style="98" customWidth="1"/>
    <col min="778" max="778" width="3.25" style="98" customWidth="1"/>
    <col min="779" max="791" width="13.75" style="98" customWidth="1"/>
    <col min="792" max="792" width="2.375" style="98" customWidth="1"/>
    <col min="793" max="1024" width="9" style="98"/>
    <col min="1025" max="1030" width="0" style="98" hidden="1" customWidth="1"/>
    <col min="1031" max="1031" width="1.5" style="98" customWidth="1"/>
    <col min="1032" max="1032" width="27.75" style="98" customWidth="1"/>
    <col min="1033" max="1033" width="18.125" style="98" customWidth="1"/>
    <col min="1034" max="1034" width="3.25" style="98" customWidth="1"/>
    <col min="1035" max="1047" width="13.75" style="98" customWidth="1"/>
    <col min="1048" max="1048" width="2.375" style="98" customWidth="1"/>
    <col min="1049" max="1280" width="9" style="98"/>
    <col min="1281" max="1286" width="0" style="98" hidden="1" customWidth="1"/>
    <col min="1287" max="1287" width="1.5" style="98" customWidth="1"/>
    <col min="1288" max="1288" width="27.75" style="98" customWidth="1"/>
    <col min="1289" max="1289" width="18.125" style="98" customWidth="1"/>
    <col min="1290" max="1290" width="3.25" style="98" customWidth="1"/>
    <col min="1291" max="1303" width="13.75" style="98" customWidth="1"/>
    <col min="1304" max="1304" width="2.375" style="98" customWidth="1"/>
    <col min="1305" max="1536" width="9" style="98"/>
    <col min="1537" max="1542" width="0" style="98" hidden="1" customWidth="1"/>
    <col min="1543" max="1543" width="1.5" style="98" customWidth="1"/>
    <col min="1544" max="1544" width="27.75" style="98" customWidth="1"/>
    <col min="1545" max="1545" width="18.125" style="98" customWidth="1"/>
    <col min="1546" max="1546" width="3.25" style="98" customWidth="1"/>
    <col min="1547" max="1559" width="13.75" style="98" customWidth="1"/>
    <col min="1560" max="1560" width="2.375" style="98" customWidth="1"/>
    <col min="1561" max="1792" width="9" style="98"/>
    <col min="1793" max="1798" width="0" style="98" hidden="1" customWidth="1"/>
    <col min="1799" max="1799" width="1.5" style="98" customWidth="1"/>
    <col min="1800" max="1800" width="27.75" style="98" customWidth="1"/>
    <col min="1801" max="1801" width="18.125" style="98" customWidth="1"/>
    <col min="1802" max="1802" width="3.25" style="98" customWidth="1"/>
    <col min="1803" max="1815" width="13.75" style="98" customWidth="1"/>
    <col min="1816" max="1816" width="2.375" style="98" customWidth="1"/>
    <col min="1817" max="2048" width="9" style="98"/>
    <col min="2049" max="2054" width="0" style="98" hidden="1" customWidth="1"/>
    <col min="2055" max="2055" width="1.5" style="98" customWidth="1"/>
    <col min="2056" max="2056" width="27.75" style="98" customWidth="1"/>
    <col min="2057" max="2057" width="18.125" style="98" customWidth="1"/>
    <col min="2058" max="2058" width="3.25" style="98" customWidth="1"/>
    <col min="2059" max="2071" width="13.75" style="98" customWidth="1"/>
    <col min="2072" max="2072" width="2.375" style="98" customWidth="1"/>
    <col min="2073" max="2304" width="9" style="98"/>
    <col min="2305" max="2310" width="0" style="98" hidden="1" customWidth="1"/>
    <col min="2311" max="2311" width="1.5" style="98" customWidth="1"/>
    <col min="2312" max="2312" width="27.75" style="98" customWidth="1"/>
    <col min="2313" max="2313" width="18.125" style="98" customWidth="1"/>
    <col min="2314" max="2314" width="3.25" style="98" customWidth="1"/>
    <col min="2315" max="2327" width="13.75" style="98" customWidth="1"/>
    <col min="2328" max="2328" width="2.375" style="98" customWidth="1"/>
    <col min="2329" max="2560" width="9" style="98"/>
    <col min="2561" max="2566" width="0" style="98" hidden="1" customWidth="1"/>
    <col min="2567" max="2567" width="1.5" style="98" customWidth="1"/>
    <col min="2568" max="2568" width="27.75" style="98" customWidth="1"/>
    <col min="2569" max="2569" width="18.125" style="98" customWidth="1"/>
    <col min="2570" max="2570" width="3.25" style="98" customWidth="1"/>
    <col min="2571" max="2583" width="13.75" style="98" customWidth="1"/>
    <col min="2584" max="2584" width="2.375" style="98" customWidth="1"/>
    <col min="2585" max="2816" width="9" style="98"/>
    <col min="2817" max="2822" width="0" style="98" hidden="1" customWidth="1"/>
    <col min="2823" max="2823" width="1.5" style="98" customWidth="1"/>
    <col min="2824" max="2824" width="27.75" style="98" customWidth="1"/>
    <col min="2825" max="2825" width="18.125" style="98" customWidth="1"/>
    <col min="2826" max="2826" width="3.25" style="98" customWidth="1"/>
    <col min="2827" max="2839" width="13.75" style="98" customWidth="1"/>
    <col min="2840" max="2840" width="2.375" style="98" customWidth="1"/>
    <col min="2841" max="3072" width="9" style="98"/>
    <col min="3073" max="3078" width="0" style="98" hidden="1" customWidth="1"/>
    <col min="3079" max="3079" width="1.5" style="98" customWidth="1"/>
    <col min="3080" max="3080" width="27.75" style="98" customWidth="1"/>
    <col min="3081" max="3081" width="18.125" style="98" customWidth="1"/>
    <col min="3082" max="3082" width="3.25" style="98" customWidth="1"/>
    <col min="3083" max="3095" width="13.75" style="98" customWidth="1"/>
    <col min="3096" max="3096" width="2.375" style="98" customWidth="1"/>
    <col min="3097" max="3328" width="9" style="98"/>
    <col min="3329" max="3334" width="0" style="98" hidden="1" customWidth="1"/>
    <col min="3335" max="3335" width="1.5" style="98" customWidth="1"/>
    <col min="3336" max="3336" width="27.75" style="98" customWidth="1"/>
    <col min="3337" max="3337" width="18.125" style="98" customWidth="1"/>
    <col min="3338" max="3338" width="3.25" style="98" customWidth="1"/>
    <col min="3339" max="3351" width="13.75" style="98" customWidth="1"/>
    <col min="3352" max="3352" width="2.375" style="98" customWidth="1"/>
    <col min="3353" max="3584" width="9" style="98"/>
    <col min="3585" max="3590" width="0" style="98" hidden="1" customWidth="1"/>
    <col min="3591" max="3591" width="1.5" style="98" customWidth="1"/>
    <col min="3592" max="3592" width="27.75" style="98" customWidth="1"/>
    <col min="3593" max="3593" width="18.125" style="98" customWidth="1"/>
    <col min="3594" max="3594" width="3.25" style="98" customWidth="1"/>
    <col min="3595" max="3607" width="13.75" style="98" customWidth="1"/>
    <col min="3608" max="3608" width="2.375" style="98" customWidth="1"/>
    <col min="3609" max="3840" width="9" style="98"/>
    <col min="3841" max="3846" width="0" style="98" hidden="1" customWidth="1"/>
    <col min="3847" max="3847" width="1.5" style="98" customWidth="1"/>
    <col min="3848" max="3848" width="27.75" style="98" customWidth="1"/>
    <col min="3849" max="3849" width="18.125" style="98" customWidth="1"/>
    <col min="3850" max="3850" width="3.25" style="98" customWidth="1"/>
    <col min="3851" max="3863" width="13.75" style="98" customWidth="1"/>
    <col min="3864" max="3864" width="2.375" style="98" customWidth="1"/>
    <col min="3865" max="4096" width="9" style="98"/>
    <col min="4097" max="4102" width="0" style="98" hidden="1" customWidth="1"/>
    <col min="4103" max="4103" width="1.5" style="98" customWidth="1"/>
    <col min="4104" max="4104" width="27.75" style="98" customWidth="1"/>
    <col min="4105" max="4105" width="18.125" style="98" customWidth="1"/>
    <col min="4106" max="4106" width="3.25" style="98" customWidth="1"/>
    <col min="4107" max="4119" width="13.75" style="98" customWidth="1"/>
    <col min="4120" max="4120" width="2.375" style="98" customWidth="1"/>
    <col min="4121" max="4352" width="9" style="98"/>
    <col min="4353" max="4358" width="0" style="98" hidden="1" customWidth="1"/>
    <col min="4359" max="4359" width="1.5" style="98" customWidth="1"/>
    <col min="4360" max="4360" width="27.75" style="98" customWidth="1"/>
    <col min="4361" max="4361" width="18.125" style="98" customWidth="1"/>
    <col min="4362" max="4362" width="3.25" style="98" customWidth="1"/>
    <col min="4363" max="4375" width="13.75" style="98" customWidth="1"/>
    <col min="4376" max="4376" width="2.375" style="98" customWidth="1"/>
    <col min="4377" max="4608" width="9" style="98"/>
    <col min="4609" max="4614" width="0" style="98" hidden="1" customWidth="1"/>
    <col min="4615" max="4615" width="1.5" style="98" customWidth="1"/>
    <col min="4616" max="4616" width="27.75" style="98" customWidth="1"/>
    <col min="4617" max="4617" width="18.125" style="98" customWidth="1"/>
    <col min="4618" max="4618" width="3.25" style="98" customWidth="1"/>
    <col min="4619" max="4631" width="13.75" style="98" customWidth="1"/>
    <col min="4632" max="4632" width="2.375" style="98" customWidth="1"/>
    <col min="4633" max="4864" width="9" style="98"/>
    <col min="4865" max="4870" width="0" style="98" hidden="1" customWidth="1"/>
    <col min="4871" max="4871" width="1.5" style="98" customWidth="1"/>
    <col min="4872" max="4872" width="27.75" style="98" customWidth="1"/>
    <col min="4873" max="4873" width="18.125" style="98" customWidth="1"/>
    <col min="4874" max="4874" width="3.25" style="98" customWidth="1"/>
    <col min="4875" max="4887" width="13.75" style="98" customWidth="1"/>
    <col min="4888" max="4888" width="2.375" style="98" customWidth="1"/>
    <col min="4889" max="5120" width="9" style="98"/>
    <col min="5121" max="5126" width="0" style="98" hidden="1" customWidth="1"/>
    <col min="5127" max="5127" width="1.5" style="98" customWidth="1"/>
    <col min="5128" max="5128" width="27.75" style="98" customWidth="1"/>
    <col min="5129" max="5129" width="18.125" style="98" customWidth="1"/>
    <col min="5130" max="5130" width="3.25" style="98" customWidth="1"/>
    <col min="5131" max="5143" width="13.75" style="98" customWidth="1"/>
    <col min="5144" max="5144" width="2.375" style="98" customWidth="1"/>
    <col min="5145" max="5376" width="9" style="98"/>
    <col min="5377" max="5382" width="0" style="98" hidden="1" customWidth="1"/>
    <col min="5383" max="5383" width="1.5" style="98" customWidth="1"/>
    <col min="5384" max="5384" width="27.75" style="98" customWidth="1"/>
    <col min="5385" max="5385" width="18.125" style="98" customWidth="1"/>
    <col min="5386" max="5386" width="3.25" style="98" customWidth="1"/>
    <col min="5387" max="5399" width="13.75" style="98" customWidth="1"/>
    <col min="5400" max="5400" width="2.375" style="98" customWidth="1"/>
    <col min="5401" max="5632" width="9" style="98"/>
    <col min="5633" max="5638" width="0" style="98" hidden="1" customWidth="1"/>
    <col min="5639" max="5639" width="1.5" style="98" customWidth="1"/>
    <col min="5640" max="5640" width="27.75" style="98" customWidth="1"/>
    <col min="5641" max="5641" width="18.125" style="98" customWidth="1"/>
    <col min="5642" max="5642" width="3.25" style="98" customWidth="1"/>
    <col min="5643" max="5655" width="13.75" style="98" customWidth="1"/>
    <col min="5656" max="5656" width="2.375" style="98" customWidth="1"/>
    <col min="5657" max="5888" width="9" style="98"/>
    <col min="5889" max="5894" width="0" style="98" hidden="1" customWidth="1"/>
    <col min="5895" max="5895" width="1.5" style="98" customWidth="1"/>
    <col min="5896" max="5896" width="27.75" style="98" customWidth="1"/>
    <col min="5897" max="5897" width="18.125" style="98" customWidth="1"/>
    <col min="5898" max="5898" width="3.25" style="98" customWidth="1"/>
    <col min="5899" max="5911" width="13.75" style="98" customWidth="1"/>
    <col min="5912" max="5912" width="2.375" style="98" customWidth="1"/>
    <col min="5913" max="6144" width="9" style="98"/>
    <col min="6145" max="6150" width="0" style="98" hidden="1" customWidth="1"/>
    <col min="6151" max="6151" width="1.5" style="98" customWidth="1"/>
    <col min="6152" max="6152" width="27.75" style="98" customWidth="1"/>
    <col min="6153" max="6153" width="18.125" style="98" customWidth="1"/>
    <col min="6154" max="6154" width="3.25" style="98" customWidth="1"/>
    <col min="6155" max="6167" width="13.75" style="98" customWidth="1"/>
    <col min="6168" max="6168" width="2.375" style="98" customWidth="1"/>
    <col min="6169" max="6400" width="9" style="98"/>
    <col min="6401" max="6406" width="0" style="98" hidden="1" customWidth="1"/>
    <col min="6407" max="6407" width="1.5" style="98" customWidth="1"/>
    <col min="6408" max="6408" width="27.75" style="98" customWidth="1"/>
    <col min="6409" max="6409" width="18.125" style="98" customWidth="1"/>
    <col min="6410" max="6410" width="3.25" style="98" customWidth="1"/>
    <col min="6411" max="6423" width="13.75" style="98" customWidth="1"/>
    <col min="6424" max="6424" width="2.375" style="98" customWidth="1"/>
    <col min="6425" max="6656" width="9" style="98"/>
    <col min="6657" max="6662" width="0" style="98" hidden="1" customWidth="1"/>
    <col min="6663" max="6663" width="1.5" style="98" customWidth="1"/>
    <col min="6664" max="6664" width="27.75" style="98" customWidth="1"/>
    <col min="6665" max="6665" width="18.125" style="98" customWidth="1"/>
    <col min="6666" max="6666" width="3.25" style="98" customWidth="1"/>
    <col min="6667" max="6679" width="13.75" style="98" customWidth="1"/>
    <col min="6680" max="6680" width="2.375" style="98" customWidth="1"/>
    <col min="6681" max="6912" width="9" style="98"/>
    <col min="6913" max="6918" width="0" style="98" hidden="1" customWidth="1"/>
    <col min="6919" max="6919" width="1.5" style="98" customWidth="1"/>
    <col min="6920" max="6920" width="27.75" style="98" customWidth="1"/>
    <col min="6921" max="6921" width="18.125" style="98" customWidth="1"/>
    <col min="6922" max="6922" width="3.25" style="98" customWidth="1"/>
    <col min="6923" max="6935" width="13.75" style="98" customWidth="1"/>
    <col min="6936" max="6936" width="2.375" style="98" customWidth="1"/>
    <col min="6937" max="7168" width="9" style="98"/>
    <col min="7169" max="7174" width="0" style="98" hidden="1" customWidth="1"/>
    <col min="7175" max="7175" width="1.5" style="98" customWidth="1"/>
    <col min="7176" max="7176" width="27.75" style="98" customWidth="1"/>
    <col min="7177" max="7177" width="18.125" style="98" customWidth="1"/>
    <col min="7178" max="7178" width="3.25" style="98" customWidth="1"/>
    <col min="7179" max="7191" width="13.75" style="98" customWidth="1"/>
    <col min="7192" max="7192" width="2.375" style="98" customWidth="1"/>
    <col min="7193" max="7424" width="9" style="98"/>
    <col min="7425" max="7430" width="0" style="98" hidden="1" customWidth="1"/>
    <col min="7431" max="7431" width="1.5" style="98" customWidth="1"/>
    <col min="7432" max="7432" width="27.75" style="98" customWidth="1"/>
    <col min="7433" max="7433" width="18.125" style="98" customWidth="1"/>
    <col min="7434" max="7434" width="3.25" style="98" customWidth="1"/>
    <col min="7435" max="7447" width="13.75" style="98" customWidth="1"/>
    <col min="7448" max="7448" width="2.375" style="98" customWidth="1"/>
    <col min="7449" max="7680" width="9" style="98"/>
    <col min="7681" max="7686" width="0" style="98" hidden="1" customWidth="1"/>
    <col min="7687" max="7687" width="1.5" style="98" customWidth="1"/>
    <col min="7688" max="7688" width="27.75" style="98" customWidth="1"/>
    <col min="7689" max="7689" width="18.125" style="98" customWidth="1"/>
    <col min="7690" max="7690" width="3.25" style="98" customWidth="1"/>
    <col min="7691" max="7703" width="13.75" style="98" customWidth="1"/>
    <col min="7704" max="7704" width="2.375" style="98" customWidth="1"/>
    <col min="7705" max="7936" width="9" style="98"/>
    <col min="7937" max="7942" width="0" style="98" hidden="1" customWidth="1"/>
    <col min="7943" max="7943" width="1.5" style="98" customWidth="1"/>
    <col min="7944" max="7944" width="27.75" style="98" customWidth="1"/>
    <col min="7945" max="7945" width="18.125" style="98" customWidth="1"/>
    <col min="7946" max="7946" width="3.25" style="98" customWidth="1"/>
    <col min="7947" max="7959" width="13.75" style="98" customWidth="1"/>
    <col min="7960" max="7960" width="2.375" style="98" customWidth="1"/>
    <col min="7961" max="8192" width="9" style="98"/>
    <col min="8193" max="8198" width="0" style="98" hidden="1" customWidth="1"/>
    <col min="8199" max="8199" width="1.5" style="98" customWidth="1"/>
    <col min="8200" max="8200" width="27.75" style="98" customWidth="1"/>
    <col min="8201" max="8201" width="18.125" style="98" customWidth="1"/>
    <col min="8202" max="8202" width="3.25" style="98" customWidth="1"/>
    <col min="8203" max="8215" width="13.75" style="98" customWidth="1"/>
    <col min="8216" max="8216" width="2.375" style="98" customWidth="1"/>
    <col min="8217" max="8448" width="9" style="98"/>
    <col min="8449" max="8454" width="0" style="98" hidden="1" customWidth="1"/>
    <col min="8455" max="8455" width="1.5" style="98" customWidth="1"/>
    <col min="8456" max="8456" width="27.75" style="98" customWidth="1"/>
    <col min="8457" max="8457" width="18.125" style="98" customWidth="1"/>
    <col min="8458" max="8458" width="3.25" style="98" customWidth="1"/>
    <col min="8459" max="8471" width="13.75" style="98" customWidth="1"/>
    <col min="8472" max="8472" width="2.375" style="98" customWidth="1"/>
    <col min="8473" max="8704" width="9" style="98"/>
    <col min="8705" max="8710" width="0" style="98" hidden="1" customWidth="1"/>
    <col min="8711" max="8711" width="1.5" style="98" customWidth="1"/>
    <col min="8712" max="8712" width="27.75" style="98" customWidth="1"/>
    <col min="8713" max="8713" width="18.125" style="98" customWidth="1"/>
    <col min="8714" max="8714" width="3.25" style="98" customWidth="1"/>
    <col min="8715" max="8727" width="13.75" style="98" customWidth="1"/>
    <col min="8728" max="8728" width="2.375" style="98" customWidth="1"/>
    <col min="8729" max="8960" width="9" style="98"/>
    <col min="8961" max="8966" width="0" style="98" hidden="1" customWidth="1"/>
    <col min="8967" max="8967" width="1.5" style="98" customWidth="1"/>
    <col min="8968" max="8968" width="27.75" style="98" customWidth="1"/>
    <col min="8969" max="8969" width="18.125" style="98" customWidth="1"/>
    <col min="8970" max="8970" width="3.25" style="98" customWidth="1"/>
    <col min="8971" max="8983" width="13.75" style="98" customWidth="1"/>
    <col min="8984" max="8984" width="2.375" style="98" customWidth="1"/>
    <col min="8985" max="9216" width="9" style="98"/>
    <col min="9217" max="9222" width="0" style="98" hidden="1" customWidth="1"/>
    <col min="9223" max="9223" width="1.5" style="98" customWidth="1"/>
    <col min="9224" max="9224" width="27.75" style="98" customWidth="1"/>
    <col min="9225" max="9225" width="18.125" style="98" customWidth="1"/>
    <col min="9226" max="9226" width="3.25" style="98" customWidth="1"/>
    <col min="9227" max="9239" width="13.75" style="98" customWidth="1"/>
    <col min="9240" max="9240" width="2.375" style="98" customWidth="1"/>
    <col min="9241" max="9472" width="9" style="98"/>
    <col min="9473" max="9478" width="0" style="98" hidden="1" customWidth="1"/>
    <col min="9479" max="9479" width="1.5" style="98" customWidth="1"/>
    <col min="9480" max="9480" width="27.75" style="98" customWidth="1"/>
    <col min="9481" max="9481" width="18.125" style="98" customWidth="1"/>
    <col min="9482" max="9482" width="3.25" style="98" customWidth="1"/>
    <col min="9483" max="9495" width="13.75" style="98" customWidth="1"/>
    <col min="9496" max="9496" width="2.375" style="98" customWidth="1"/>
    <col min="9497" max="9728" width="9" style="98"/>
    <col min="9729" max="9734" width="0" style="98" hidden="1" customWidth="1"/>
    <col min="9735" max="9735" width="1.5" style="98" customWidth="1"/>
    <col min="9736" max="9736" width="27.75" style="98" customWidth="1"/>
    <col min="9737" max="9737" width="18.125" style="98" customWidth="1"/>
    <col min="9738" max="9738" width="3.25" style="98" customWidth="1"/>
    <col min="9739" max="9751" width="13.75" style="98" customWidth="1"/>
    <col min="9752" max="9752" width="2.375" style="98" customWidth="1"/>
    <col min="9753" max="9984" width="9" style="98"/>
    <col min="9985" max="9990" width="0" style="98" hidden="1" customWidth="1"/>
    <col min="9991" max="9991" width="1.5" style="98" customWidth="1"/>
    <col min="9992" max="9992" width="27.75" style="98" customWidth="1"/>
    <col min="9993" max="9993" width="18.125" style="98" customWidth="1"/>
    <col min="9994" max="9994" width="3.25" style="98" customWidth="1"/>
    <col min="9995" max="10007" width="13.75" style="98" customWidth="1"/>
    <col min="10008" max="10008" width="2.375" style="98" customWidth="1"/>
    <col min="10009" max="10240" width="9" style="98"/>
    <col min="10241" max="10246" width="0" style="98" hidden="1" customWidth="1"/>
    <col min="10247" max="10247" width="1.5" style="98" customWidth="1"/>
    <col min="10248" max="10248" width="27.75" style="98" customWidth="1"/>
    <col min="10249" max="10249" width="18.125" style="98" customWidth="1"/>
    <col min="10250" max="10250" width="3.25" style="98" customWidth="1"/>
    <col min="10251" max="10263" width="13.75" style="98" customWidth="1"/>
    <col min="10264" max="10264" width="2.375" style="98" customWidth="1"/>
    <col min="10265" max="10496" width="9" style="98"/>
    <col min="10497" max="10502" width="0" style="98" hidden="1" customWidth="1"/>
    <col min="10503" max="10503" width="1.5" style="98" customWidth="1"/>
    <col min="10504" max="10504" width="27.75" style="98" customWidth="1"/>
    <col min="10505" max="10505" width="18.125" style="98" customWidth="1"/>
    <col min="10506" max="10506" width="3.25" style="98" customWidth="1"/>
    <col min="10507" max="10519" width="13.75" style="98" customWidth="1"/>
    <col min="10520" max="10520" width="2.375" style="98" customWidth="1"/>
    <col min="10521" max="10752" width="9" style="98"/>
    <col min="10753" max="10758" width="0" style="98" hidden="1" customWidth="1"/>
    <col min="10759" max="10759" width="1.5" style="98" customWidth="1"/>
    <col min="10760" max="10760" width="27.75" style="98" customWidth="1"/>
    <col min="10761" max="10761" width="18.125" style="98" customWidth="1"/>
    <col min="10762" max="10762" width="3.25" style="98" customWidth="1"/>
    <col min="10763" max="10775" width="13.75" style="98" customWidth="1"/>
    <col min="10776" max="10776" width="2.375" style="98" customWidth="1"/>
    <col min="10777" max="11008" width="9" style="98"/>
    <col min="11009" max="11014" width="0" style="98" hidden="1" customWidth="1"/>
    <col min="11015" max="11015" width="1.5" style="98" customWidth="1"/>
    <col min="11016" max="11016" width="27.75" style="98" customWidth="1"/>
    <col min="11017" max="11017" width="18.125" style="98" customWidth="1"/>
    <col min="11018" max="11018" width="3.25" style="98" customWidth="1"/>
    <col min="11019" max="11031" width="13.75" style="98" customWidth="1"/>
    <col min="11032" max="11032" width="2.375" style="98" customWidth="1"/>
    <col min="11033" max="11264" width="9" style="98"/>
    <col min="11265" max="11270" width="0" style="98" hidden="1" customWidth="1"/>
    <col min="11271" max="11271" width="1.5" style="98" customWidth="1"/>
    <col min="11272" max="11272" width="27.75" style="98" customWidth="1"/>
    <col min="11273" max="11273" width="18.125" style="98" customWidth="1"/>
    <col min="11274" max="11274" width="3.25" style="98" customWidth="1"/>
    <col min="11275" max="11287" width="13.75" style="98" customWidth="1"/>
    <col min="11288" max="11288" width="2.375" style="98" customWidth="1"/>
    <col min="11289" max="11520" width="9" style="98"/>
    <col min="11521" max="11526" width="0" style="98" hidden="1" customWidth="1"/>
    <col min="11527" max="11527" width="1.5" style="98" customWidth="1"/>
    <col min="11528" max="11528" width="27.75" style="98" customWidth="1"/>
    <col min="11529" max="11529" width="18.125" style="98" customWidth="1"/>
    <col min="11530" max="11530" width="3.25" style="98" customWidth="1"/>
    <col min="11531" max="11543" width="13.75" style="98" customWidth="1"/>
    <col min="11544" max="11544" width="2.375" style="98" customWidth="1"/>
    <col min="11545" max="11776" width="9" style="98"/>
    <col min="11777" max="11782" width="0" style="98" hidden="1" customWidth="1"/>
    <col min="11783" max="11783" width="1.5" style="98" customWidth="1"/>
    <col min="11784" max="11784" width="27.75" style="98" customWidth="1"/>
    <col min="11785" max="11785" width="18.125" style="98" customWidth="1"/>
    <col min="11786" max="11786" width="3.25" style="98" customWidth="1"/>
    <col min="11787" max="11799" width="13.75" style="98" customWidth="1"/>
    <col min="11800" max="11800" width="2.375" style="98" customWidth="1"/>
    <col min="11801" max="12032" width="9" style="98"/>
    <col min="12033" max="12038" width="0" style="98" hidden="1" customWidth="1"/>
    <col min="12039" max="12039" width="1.5" style="98" customWidth="1"/>
    <col min="12040" max="12040" width="27.75" style="98" customWidth="1"/>
    <col min="12041" max="12041" width="18.125" style="98" customWidth="1"/>
    <col min="12042" max="12042" width="3.25" style="98" customWidth="1"/>
    <col min="12043" max="12055" width="13.75" style="98" customWidth="1"/>
    <col min="12056" max="12056" width="2.375" style="98" customWidth="1"/>
    <col min="12057" max="12288" width="9" style="98"/>
    <col min="12289" max="12294" width="0" style="98" hidden="1" customWidth="1"/>
    <col min="12295" max="12295" width="1.5" style="98" customWidth="1"/>
    <col min="12296" max="12296" width="27.75" style="98" customWidth="1"/>
    <col min="12297" max="12297" width="18.125" style="98" customWidth="1"/>
    <col min="12298" max="12298" width="3.25" style="98" customWidth="1"/>
    <col min="12299" max="12311" width="13.75" style="98" customWidth="1"/>
    <col min="12312" max="12312" width="2.375" style="98" customWidth="1"/>
    <col min="12313" max="12544" width="9" style="98"/>
    <col min="12545" max="12550" width="0" style="98" hidden="1" customWidth="1"/>
    <col min="12551" max="12551" width="1.5" style="98" customWidth="1"/>
    <col min="12552" max="12552" width="27.75" style="98" customWidth="1"/>
    <col min="12553" max="12553" width="18.125" style="98" customWidth="1"/>
    <col min="12554" max="12554" width="3.25" style="98" customWidth="1"/>
    <col min="12555" max="12567" width="13.75" style="98" customWidth="1"/>
    <col min="12568" max="12568" width="2.375" style="98" customWidth="1"/>
    <col min="12569" max="12800" width="9" style="98"/>
    <col min="12801" max="12806" width="0" style="98" hidden="1" customWidth="1"/>
    <col min="12807" max="12807" width="1.5" style="98" customWidth="1"/>
    <col min="12808" max="12808" width="27.75" style="98" customWidth="1"/>
    <col min="12809" max="12809" width="18.125" style="98" customWidth="1"/>
    <col min="12810" max="12810" width="3.25" style="98" customWidth="1"/>
    <col min="12811" max="12823" width="13.75" style="98" customWidth="1"/>
    <col min="12824" max="12824" width="2.375" style="98" customWidth="1"/>
    <col min="12825" max="13056" width="9" style="98"/>
    <col min="13057" max="13062" width="0" style="98" hidden="1" customWidth="1"/>
    <col min="13063" max="13063" width="1.5" style="98" customWidth="1"/>
    <col min="13064" max="13064" width="27.75" style="98" customWidth="1"/>
    <col min="13065" max="13065" width="18.125" style="98" customWidth="1"/>
    <col min="13066" max="13066" width="3.25" style="98" customWidth="1"/>
    <col min="13067" max="13079" width="13.75" style="98" customWidth="1"/>
    <col min="13080" max="13080" width="2.375" style="98" customWidth="1"/>
    <col min="13081" max="13312" width="9" style="98"/>
    <col min="13313" max="13318" width="0" style="98" hidden="1" customWidth="1"/>
    <col min="13319" max="13319" width="1.5" style="98" customWidth="1"/>
    <col min="13320" max="13320" width="27.75" style="98" customWidth="1"/>
    <col min="13321" max="13321" width="18.125" style="98" customWidth="1"/>
    <col min="13322" max="13322" width="3.25" style="98" customWidth="1"/>
    <col min="13323" max="13335" width="13.75" style="98" customWidth="1"/>
    <col min="13336" max="13336" width="2.375" style="98" customWidth="1"/>
    <col min="13337" max="13568" width="9" style="98"/>
    <col min="13569" max="13574" width="0" style="98" hidden="1" customWidth="1"/>
    <col min="13575" max="13575" width="1.5" style="98" customWidth="1"/>
    <col min="13576" max="13576" width="27.75" style="98" customWidth="1"/>
    <col min="13577" max="13577" width="18.125" style="98" customWidth="1"/>
    <col min="13578" max="13578" width="3.25" style="98" customWidth="1"/>
    <col min="13579" max="13591" width="13.75" style="98" customWidth="1"/>
    <col min="13592" max="13592" width="2.375" style="98" customWidth="1"/>
    <col min="13593" max="13824" width="9" style="98"/>
    <col min="13825" max="13830" width="0" style="98" hidden="1" customWidth="1"/>
    <col min="13831" max="13831" width="1.5" style="98" customWidth="1"/>
    <col min="13832" max="13832" width="27.75" style="98" customWidth="1"/>
    <col min="13833" max="13833" width="18.125" style="98" customWidth="1"/>
    <col min="13834" max="13834" width="3.25" style="98" customWidth="1"/>
    <col min="13835" max="13847" width="13.75" style="98" customWidth="1"/>
    <col min="13848" max="13848" width="2.375" style="98" customWidth="1"/>
    <col min="13849" max="14080" width="9" style="98"/>
    <col min="14081" max="14086" width="0" style="98" hidden="1" customWidth="1"/>
    <col min="14087" max="14087" width="1.5" style="98" customWidth="1"/>
    <col min="14088" max="14088" width="27.75" style="98" customWidth="1"/>
    <col min="14089" max="14089" width="18.125" style="98" customWidth="1"/>
    <col min="14090" max="14090" width="3.25" style="98" customWidth="1"/>
    <col min="14091" max="14103" width="13.75" style="98" customWidth="1"/>
    <col min="14104" max="14104" width="2.375" style="98" customWidth="1"/>
    <col min="14105" max="14336" width="9" style="98"/>
    <col min="14337" max="14342" width="0" style="98" hidden="1" customWidth="1"/>
    <col min="14343" max="14343" width="1.5" style="98" customWidth="1"/>
    <col min="14344" max="14344" width="27.75" style="98" customWidth="1"/>
    <col min="14345" max="14345" width="18.125" style="98" customWidth="1"/>
    <col min="14346" max="14346" width="3.25" style="98" customWidth="1"/>
    <col min="14347" max="14359" width="13.75" style="98" customWidth="1"/>
    <col min="14360" max="14360" width="2.375" style="98" customWidth="1"/>
    <col min="14361" max="14592" width="9" style="98"/>
    <col min="14593" max="14598" width="0" style="98" hidden="1" customWidth="1"/>
    <col min="14599" max="14599" width="1.5" style="98" customWidth="1"/>
    <col min="14600" max="14600" width="27.75" style="98" customWidth="1"/>
    <col min="14601" max="14601" width="18.125" style="98" customWidth="1"/>
    <col min="14602" max="14602" width="3.25" style="98" customWidth="1"/>
    <col min="14603" max="14615" width="13.75" style="98" customWidth="1"/>
    <col min="14616" max="14616" width="2.375" style="98" customWidth="1"/>
    <col min="14617" max="14848" width="9" style="98"/>
    <col min="14849" max="14854" width="0" style="98" hidden="1" customWidth="1"/>
    <col min="14855" max="14855" width="1.5" style="98" customWidth="1"/>
    <col min="14856" max="14856" width="27.75" style="98" customWidth="1"/>
    <col min="14857" max="14857" width="18.125" style="98" customWidth="1"/>
    <col min="14858" max="14858" width="3.25" style="98" customWidth="1"/>
    <col min="14859" max="14871" width="13.75" style="98" customWidth="1"/>
    <col min="14872" max="14872" width="2.375" style="98" customWidth="1"/>
    <col min="14873" max="15104" width="9" style="98"/>
    <col min="15105" max="15110" width="0" style="98" hidden="1" customWidth="1"/>
    <col min="15111" max="15111" width="1.5" style="98" customWidth="1"/>
    <col min="15112" max="15112" width="27.75" style="98" customWidth="1"/>
    <col min="15113" max="15113" width="18.125" style="98" customWidth="1"/>
    <col min="15114" max="15114" width="3.25" style="98" customWidth="1"/>
    <col min="15115" max="15127" width="13.75" style="98" customWidth="1"/>
    <col min="15128" max="15128" width="2.375" style="98" customWidth="1"/>
    <col min="15129" max="15360" width="9" style="98"/>
    <col min="15361" max="15366" width="0" style="98" hidden="1" customWidth="1"/>
    <col min="15367" max="15367" width="1.5" style="98" customWidth="1"/>
    <col min="15368" max="15368" width="27.75" style="98" customWidth="1"/>
    <col min="15369" max="15369" width="18.125" style="98" customWidth="1"/>
    <col min="15370" max="15370" width="3.25" style="98" customWidth="1"/>
    <col min="15371" max="15383" width="13.75" style="98" customWidth="1"/>
    <col min="15384" max="15384" width="2.375" style="98" customWidth="1"/>
    <col min="15385" max="15616" width="9" style="98"/>
    <col min="15617" max="15622" width="0" style="98" hidden="1" customWidth="1"/>
    <col min="15623" max="15623" width="1.5" style="98" customWidth="1"/>
    <col min="15624" max="15624" width="27.75" style="98" customWidth="1"/>
    <col min="15625" max="15625" width="18.125" style="98" customWidth="1"/>
    <col min="15626" max="15626" width="3.25" style="98" customWidth="1"/>
    <col min="15627" max="15639" width="13.75" style="98" customWidth="1"/>
    <col min="15640" max="15640" width="2.375" style="98" customWidth="1"/>
    <col min="15641" max="15872" width="9" style="98"/>
    <col min="15873" max="15878" width="0" style="98" hidden="1" customWidth="1"/>
    <col min="15879" max="15879" width="1.5" style="98" customWidth="1"/>
    <col min="15880" max="15880" width="27.75" style="98" customWidth="1"/>
    <col min="15881" max="15881" width="18.125" style="98" customWidth="1"/>
    <col min="15882" max="15882" width="3.25" style="98" customWidth="1"/>
    <col min="15883" max="15895" width="13.75" style="98" customWidth="1"/>
    <col min="15896" max="15896" width="2.375" style="98" customWidth="1"/>
    <col min="15897" max="16128" width="9" style="98"/>
    <col min="16129" max="16134" width="0" style="98" hidden="1" customWidth="1"/>
    <col min="16135" max="16135" width="1.5" style="98" customWidth="1"/>
    <col min="16136" max="16136" width="27.75" style="98" customWidth="1"/>
    <col min="16137" max="16137" width="18.125" style="98" customWidth="1"/>
    <col min="16138" max="16138" width="3.25" style="98" customWidth="1"/>
    <col min="16139" max="16151" width="13.75" style="98" customWidth="1"/>
    <col min="16152" max="16152" width="2.375" style="98" customWidth="1"/>
    <col min="16153" max="16384" width="9" style="98"/>
  </cols>
  <sheetData>
    <row r="1" spans="1:24" s="94" customFormat="1" ht="12" hidden="1" customHeight="1">
      <c r="A1" s="93"/>
      <c r="B1" s="93"/>
      <c r="C1" s="93"/>
      <c r="D1" s="93"/>
      <c r="E1" s="93"/>
      <c r="K1" s="816">
        <v>1</v>
      </c>
      <c r="L1" s="228">
        <v>2</v>
      </c>
      <c r="M1" s="228">
        <v>3</v>
      </c>
      <c r="N1" s="228">
        <v>4</v>
      </c>
      <c r="O1" s="228">
        <v>5</v>
      </c>
      <c r="P1" s="228">
        <v>6</v>
      </c>
      <c r="Q1" s="228">
        <v>7</v>
      </c>
      <c r="R1" s="228">
        <v>8</v>
      </c>
      <c r="S1" s="228">
        <v>9</v>
      </c>
      <c r="T1" s="817">
        <v>10</v>
      </c>
      <c r="U1" s="818">
        <v>11</v>
      </c>
      <c r="V1" s="818">
        <v>12</v>
      </c>
      <c r="W1" s="818">
        <v>13</v>
      </c>
    </row>
    <row r="2" spans="1:24" ht="11.25" hidden="1" customHeight="1">
      <c r="K2" s="819">
        <v>1</v>
      </c>
      <c r="L2" s="280">
        <v>2</v>
      </c>
      <c r="M2" s="280">
        <v>3</v>
      </c>
      <c r="N2" s="280">
        <v>4</v>
      </c>
      <c r="O2" s="280">
        <v>5</v>
      </c>
      <c r="P2" s="280">
        <v>6</v>
      </c>
      <c r="Q2" s="280">
        <v>7</v>
      </c>
      <c r="R2" s="280">
        <v>8</v>
      </c>
      <c r="S2" s="280">
        <v>9</v>
      </c>
      <c r="T2" s="820">
        <v>10</v>
      </c>
      <c r="U2" s="821">
        <v>11</v>
      </c>
      <c r="V2" s="821">
        <v>12</v>
      </c>
      <c r="W2" s="821">
        <v>13</v>
      </c>
      <c r="X2" s="102"/>
    </row>
    <row r="3" spans="1:24" ht="11.25" customHeight="1">
      <c r="H3" s="94"/>
      <c r="I3" s="94"/>
      <c r="J3" s="94"/>
      <c r="K3" s="816"/>
      <c r="L3" s="228"/>
      <c r="M3" s="228"/>
      <c r="N3" s="228"/>
      <c r="O3" s="228"/>
      <c r="P3" s="228"/>
      <c r="Q3" s="228"/>
      <c r="R3" s="228"/>
      <c r="S3" s="228"/>
      <c r="T3" s="817"/>
      <c r="U3" s="818"/>
      <c r="V3" s="818"/>
      <c r="W3" s="818"/>
      <c r="X3" s="94"/>
    </row>
    <row r="4" spans="1:24" s="470" customFormat="1" ht="17.25" customHeight="1">
      <c r="A4" s="477"/>
      <c r="B4" s="477"/>
      <c r="C4" s="477"/>
      <c r="D4" s="477"/>
      <c r="E4" s="477"/>
      <c r="F4" s="476"/>
      <c r="G4" s="471"/>
      <c r="H4" s="471"/>
      <c r="I4" s="471"/>
      <c r="J4" s="106" t="s">
        <v>974</v>
      </c>
      <c r="K4" s="107" t="s">
        <v>975</v>
      </c>
      <c r="L4" s="822"/>
      <c r="M4" s="471"/>
      <c r="N4" s="278"/>
      <c r="O4" s="471"/>
      <c r="P4" s="277"/>
      <c r="Q4" s="278"/>
      <c r="R4" s="278"/>
      <c r="S4" s="278"/>
      <c r="T4" s="471"/>
      <c r="U4" s="823"/>
      <c r="V4" s="824"/>
      <c r="W4" s="824"/>
      <c r="X4" s="471"/>
    </row>
    <row r="5" spans="1:24" s="470" customFormat="1" ht="7.5" customHeight="1">
      <c r="A5" s="477"/>
      <c r="B5" s="477"/>
      <c r="C5" s="477"/>
      <c r="D5" s="477"/>
      <c r="E5" s="477"/>
      <c r="F5" s="476"/>
      <c r="G5" s="471"/>
      <c r="H5" s="471"/>
      <c r="I5" s="471"/>
      <c r="J5" s="276"/>
      <c r="K5" s="825"/>
      <c r="L5" s="228"/>
      <c r="M5" s="278"/>
      <c r="N5" s="278"/>
      <c r="O5" s="826"/>
      <c r="P5" s="277"/>
      <c r="Q5" s="278"/>
      <c r="R5" s="278"/>
      <c r="S5" s="278"/>
      <c r="T5" s="827"/>
      <c r="U5" s="828"/>
      <c r="V5" s="824"/>
      <c r="W5" s="824"/>
      <c r="X5" s="471"/>
    </row>
    <row r="6" spans="1:24" s="470" customFormat="1" ht="15.75" customHeight="1">
      <c r="A6" s="477"/>
      <c r="B6" s="477"/>
      <c r="C6" s="477"/>
      <c r="D6" s="477"/>
      <c r="E6" s="477"/>
      <c r="F6" s="476"/>
      <c r="G6" s="471"/>
      <c r="H6" s="471"/>
      <c r="I6" s="471"/>
      <c r="J6" s="829" t="s">
        <v>976</v>
      </c>
      <c r="K6" s="116" t="s">
        <v>977</v>
      </c>
      <c r="L6" s="471"/>
      <c r="M6" s="471"/>
      <c r="N6" s="278"/>
      <c r="O6" s="471"/>
      <c r="P6" s="830"/>
      <c r="Q6" s="278"/>
      <c r="R6" s="278"/>
      <c r="S6" s="278"/>
      <c r="T6" s="831"/>
      <c r="U6" s="471"/>
      <c r="V6" s="824"/>
      <c r="W6" s="824"/>
      <c r="X6" s="471"/>
    </row>
    <row r="7" spans="1:24" ht="7.5" customHeight="1">
      <c r="F7" s="238"/>
      <c r="H7" s="94"/>
      <c r="I7" s="94"/>
      <c r="J7" s="832"/>
      <c r="K7" s="833"/>
      <c r="L7" s="228"/>
      <c r="M7" s="228"/>
      <c r="N7" s="228"/>
      <c r="O7" s="228"/>
      <c r="P7" s="228"/>
      <c r="Q7" s="228"/>
      <c r="R7" s="228"/>
      <c r="S7" s="228"/>
      <c r="T7" s="817"/>
      <c r="U7" s="818"/>
      <c r="V7" s="818"/>
      <c r="W7" s="818"/>
      <c r="X7" s="94"/>
    </row>
    <row r="8" spans="1:24" s="167" customFormat="1" ht="12" customHeight="1">
      <c r="A8" s="164"/>
      <c r="B8" s="164"/>
      <c r="C8" s="164"/>
      <c r="D8" s="164"/>
      <c r="E8" s="164"/>
      <c r="F8" s="834"/>
      <c r="G8" s="166"/>
      <c r="H8" s="1303" t="s">
        <v>978</v>
      </c>
      <c r="I8" s="1303"/>
      <c r="J8" s="1304"/>
      <c r="K8" s="127" t="s">
        <v>9</v>
      </c>
      <c r="L8" s="835" t="s">
        <v>979</v>
      </c>
      <c r="M8" s="836"/>
      <c r="N8" s="837"/>
      <c r="O8" s="838" t="s">
        <v>980</v>
      </c>
      <c r="P8" s="839"/>
      <c r="Q8" s="840"/>
      <c r="R8" s="835" t="s">
        <v>981</v>
      </c>
      <c r="S8" s="838"/>
      <c r="T8" s="836"/>
      <c r="U8" s="841"/>
      <c r="V8" s="837"/>
      <c r="W8" s="842" t="s">
        <v>982</v>
      </c>
      <c r="X8" s="166"/>
    </row>
    <row r="9" spans="1:24" s="167" customFormat="1" ht="12" customHeight="1">
      <c r="A9" s="164"/>
      <c r="B9" s="164"/>
      <c r="C9" s="164"/>
      <c r="D9" s="164"/>
      <c r="E9" s="164"/>
      <c r="F9" s="834"/>
      <c r="G9" s="166"/>
      <c r="H9" s="1305"/>
      <c r="I9" s="1305"/>
      <c r="J9" s="1306"/>
      <c r="K9" s="625"/>
      <c r="L9" s="127" t="s">
        <v>9</v>
      </c>
      <c r="M9" s="843" t="s">
        <v>983</v>
      </c>
      <c r="N9" s="844" t="s">
        <v>984</v>
      </c>
      <c r="O9" s="128" t="s">
        <v>9</v>
      </c>
      <c r="P9" s="845" t="s">
        <v>983</v>
      </c>
      <c r="Q9" s="843" t="s">
        <v>984</v>
      </c>
      <c r="R9" s="128" t="s">
        <v>9</v>
      </c>
      <c r="S9" s="843" t="s">
        <v>983</v>
      </c>
      <c r="T9" s="843" t="s">
        <v>985</v>
      </c>
      <c r="U9" s="843" t="s">
        <v>986</v>
      </c>
      <c r="V9" s="843" t="s">
        <v>987</v>
      </c>
      <c r="W9" s="846"/>
      <c r="X9" s="166"/>
    </row>
    <row r="10" spans="1:24" s="100" customFormat="1" ht="12" customHeight="1">
      <c r="A10" s="129"/>
      <c r="B10" s="129"/>
      <c r="C10" s="129"/>
      <c r="D10" s="129"/>
      <c r="E10" s="129"/>
      <c r="F10" s="130"/>
      <c r="G10" s="96"/>
      <c r="H10" s="1305"/>
      <c r="I10" s="1305"/>
      <c r="J10" s="1306"/>
      <c r="K10" s="847"/>
      <c r="L10" s="848"/>
      <c r="M10" s="849"/>
      <c r="N10" s="850"/>
      <c r="O10" s="849"/>
      <c r="P10" s="851"/>
      <c r="Q10" s="849"/>
      <c r="R10" s="849"/>
      <c r="S10" s="849"/>
      <c r="T10" s="626"/>
      <c r="U10" s="849"/>
      <c r="V10" s="849"/>
      <c r="W10" s="851"/>
      <c r="X10" s="96"/>
    </row>
    <row r="11" spans="1:24" s="100" customFormat="1" ht="12" customHeight="1">
      <c r="A11" s="129"/>
      <c r="B11" s="129"/>
      <c r="C11" s="129"/>
      <c r="D11" s="129"/>
      <c r="E11" s="129"/>
      <c r="F11" s="130"/>
      <c r="G11" s="96"/>
      <c r="H11" s="1307" t="s">
        <v>988</v>
      </c>
      <c r="I11" s="1307"/>
      <c r="J11" s="1308"/>
      <c r="K11" s="847"/>
      <c r="L11" s="848"/>
      <c r="M11" s="849"/>
      <c r="N11" s="850"/>
      <c r="O11" s="849"/>
      <c r="P11" s="851"/>
      <c r="Q11" s="849"/>
      <c r="R11" s="849"/>
      <c r="S11" s="849"/>
      <c r="T11" s="626"/>
      <c r="U11" s="849"/>
      <c r="V11" s="849"/>
      <c r="W11" s="851"/>
      <c r="X11" s="96"/>
    </row>
    <row r="12" spans="1:24" s="100" customFormat="1" ht="12" customHeight="1">
      <c r="A12" s="129"/>
      <c r="B12" s="129"/>
      <c r="C12" s="129"/>
      <c r="D12" s="129"/>
      <c r="E12" s="129"/>
      <c r="F12" s="130"/>
      <c r="G12" s="96"/>
      <c r="H12" s="1309"/>
      <c r="I12" s="1309"/>
      <c r="J12" s="1308"/>
      <c r="K12" s="852" t="s">
        <v>989</v>
      </c>
      <c r="L12" s="853" t="s">
        <v>990</v>
      </c>
      <c r="M12" s="293" t="s">
        <v>991</v>
      </c>
      <c r="N12" s="141" t="s">
        <v>992</v>
      </c>
      <c r="O12" s="626" t="s">
        <v>989</v>
      </c>
      <c r="P12" s="854" t="s">
        <v>993</v>
      </c>
      <c r="Q12" s="293" t="s">
        <v>994</v>
      </c>
      <c r="R12" s="626" t="s">
        <v>995</v>
      </c>
      <c r="S12" s="293" t="s">
        <v>996</v>
      </c>
      <c r="T12" s="293" t="s">
        <v>997</v>
      </c>
      <c r="U12" s="293"/>
      <c r="V12" s="293" t="s">
        <v>994</v>
      </c>
      <c r="W12" s="852" t="s">
        <v>998</v>
      </c>
      <c r="X12" s="96"/>
    </row>
    <row r="13" spans="1:24" s="100" customFormat="1" ht="12" customHeight="1">
      <c r="A13" s="129"/>
      <c r="B13" s="129"/>
      <c r="C13" s="129"/>
      <c r="D13" s="129"/>
      <c r="E13" s="129"/>
      <c r="F13" s="130"/>
      <c r="G13" s="96"/>
      <c r="H13" s="1310"/>
      <c r="I13" s="1310"/>
      <c r="J13" s="1311"/>
      <c r="K13" s="855"/>
      <c r="L13" s="856"/>
      <c r="M13" s="857"/>
      <c r="N13" s="858"/>
      <c r="O13" s="859"/>
      <c r="P13" s="860"/>
      <c r="Q13" s="859"/>
      <c r="R13" s="859"/>
      <c r="S13" s="861"/>
      <c r="T13" s="862"/>
      <c r="U13" s="863"/>
      <c r="V13" s="864"/>
      <c r="W13" s="860"/>
      <c r="X13" s="96"/>
    </row>
    <row r="14" spans="1:24" ht="7.5" customHeight="1">
      <c r="F14" s="238"/>
      <c r="H14" s="865"/>
      <c r="I14" s="865"/>
      <c r="J14" s="866"/>
      <c r="K14" s="867"/>
      <c r="L14" s="868"/>
      <c r="M14" s="868"/>
      <c r="N14" s="868"/>
      <c r="O14" s="868"/>
      <c r="P14" s="868"/>
      <c r="Q14" s="868"/>
      <c r="R14" s="868"/>
      <c r="S14" s="868"/>
      <c r="T14" s="869"/>
      <c r="U14" s="818"/>
      <c r="V14" s="818"/>
      <c r="W14" s="818"/>
      <c r="X14" s="94"/>
    </row>
    <row r="15" spans="1:24" ht="12" hidden="1" customHeight="1">
      <c r="F15" s="235"/>
      <c r="H15" s="870" t="s">
        <v>999</v>
      </c>
      <c r="I15" s="163" t="s">
        <v>1000</v>
      </c>
      <c r="J15" s="160"/>
      <c r="K15" s="871"/>
      <c r="L15" s="871"/>
      <c r="M15" s="871"/>
      <c r="N15" s="871"/>
      <c r="O15" s="871"/>
      <c r="P15" s="871"/>
      <c r="Q15" s="871"/>
      <c r="R15" s="871"/>
      <c r="S15" s="871"/>
      <c r="T15" s="871"/>
      <c r="U15" s="871"/>
      <c r="V15" s="871"/>
      <c r="W15" s="871"/>
      <c r="X15" s="94"/>
    </row>
    <row r="16" spans="1:24" ht="12" hidden="1" customHeight="1">
      <c r="A16" s="120" t="s">
        <v>1001</v>
      </c>
      <c r="B16" s="120" t="s">
        <v>211</v>
      </c>
      <c r="C16" s="120" t="s">
        <v>25</v>
      </c>
      <c r="D16" s="120" t="s">
        <v>26</v>
      </c>
      <c r="E16" s="120"/>
      <c r="F16" s="101">
        <v>1</v>
      </c>
      <c r="H16" s="872" t="s">
        <v>1002</v>
      </c>
      <c r="I16" s="159" t="s">
        <v>1003</v>
      </c>
      <c r="J16" s="160" t="s">
        <v>1004</v>
      </c>
      <c r="K16" s="871">
        <v>4524930</v>
      </c>
      <c r="L16" s="871">
        <v>1000380</v>
      </c>
      <c r="M16" s="871">
        <v>28900</v>
      </c>
      <c r="N16" s="871">
        <v>971490</v>
      </c>
      <c r="O16" s="871">
        <v>73760</v>
      </c>
      <c r="P16" s="871">
        <v>4110</v>
      </c>
      <c r="Q16" s="871">
        <v>69650</v>
      </c>
      <c r="R16" s="871">
        <v>3437370</v>
      </c>
      <c r="S16" s="871">
        <v>240</v>
      </c>
      <c r="T16" s="871">
        <v>645250</v>
      </c>
      <c r="U16" s="871">
        <v>1232730</v>
      </c>
      <c r="V16" s="871">
        <v>1559150</v>
      </c>
      <c r="W16" s="871">
        <v>13420</v>
      </c>
      <c r="X16" s="94"/>
    </row>
    <row r="17" spans="1:24" ht="12" hidden="1" customHeight="1">
      <c r="A17" s="120" t="s">
        <v>1001</v>
      </c>
      <c r="B17" s="120" t="s">
        <v>211</v>
      </c>
      <c r="C17" s="120" t="s">
        <v>25</v>
      </c>
      <c r="D17" s="120" t="s">
        <v>26</v>
      </c>
      <c r="E17" s="120"/>
      <c r="F17" s="101">
        <v>2</v>
      </c>
      <c r="H17" s="872" t="s">
        <v>1005</v>
      </c>
      <c r="I17" s="159" t="s">
        <v>1006</v>
      </c>
      <c r="J17" s="160"/>
      <c r="K17" s="871">
        <v>1927060</v>
      </c>
      <c r="L17" s="871">
        <v>838310</v>
      </c>
      <c r="M17" s="871">
        <v>21540</v>
      </c>
      <c r="N17" s="871">
        <v>816770</v>
      </c>
      <c r="O17" s="871">
        <v>37660</v>
      </c>
      <c r="P17" s="871">
        <v>650</v>
      </c>
      <c r="Q17" s="871">
        <v>37010</v>
      </c>
      <c r="R17" s="871">
        <v>1043370</v>
      </c>
      <c r="S17" s="871">
        <v>140</v>
      </c>
      <c r="T17" s="871">
        <v>52360</v>
      </c>
      <c r="U17" s="871">
        <v>248170</v>
      </c>
      <c r="V17" s="871">
        <v>742700</v>
      </c>
      <c r="W17" s="871">
        <v>7720</v>
      </c>
      <c r="X17" s="94"/>
    </row>
    <row r="18" spans="1:24" s="94" customFormat="1" ht="12" hidden="1" customHeight="1">
      <c r="A18" s="449" t="s">
        <v>1001</v>
      </c>
      <c r="B18" s="449" t="s">
        <v>211</v>
      </c>
      <c r="C18" s="449" t="s">
        <v>25</v>
      </c>
      <c r="D18" s="449" t="s">
        <v>26</v>
      </c>
      <c r="E18" s="449"/>
      <c r="F18" s="101">
        <v>3</v>
      </c>
      <c r="H18" s="872" t="s">
        <v>1007</v>
      </c>
      <c r="I18" s="159" t="s">
        <v>1008</v>
      </c>
      <c r="J18" s="160"/>
      <c r="K18" s="871">
        <v>2275700</v>
      </c>
      <c r="L18" s="871">
        <v>64390</v>
      </c>
      <c r="M18" s="871">
        <v>4550</v>
      </c>
      <c r="N18" s="871">
        <v>59840</v>
      </c>
      <c r="O18" s="871">
        <v>22090</v>
      </c>
      <c r="P18" s="871">
        <v>1970</v>
      </c>
      <c r="Q18" s="871">
        <v>20120</v>
      </c>
      <c r="R18" s="871">
        <v>2186780</v>
      </c>
      <c r="S18" s="871">
        <v>80</v>
      </c>
      <c r="T18" s="871">
        <v>491650</v>
      </c>
      <c r="U18" s="871">
        <v>911230</v>
      </c>
      <c r="V18" s="871">
        <v>783810</v>
      </c>
      <c r="W18" s="871">
        <v>2450</v>
      </c>
    </row>
    <row r="19" spans="1:24" ht="12" hidden="1" customHeight="1">
      <c r="A19" s="120" t="s">
        <v>1001</v>
      </c>
      <c r="B19" s="120" t="s">
        <v>211</v>
      </c>
      <c r="C19" s="120" t="s">
        <v>25</v>
      </c>
      <c r="D19" s="120" t="s">
        <v>26</v>
      </c>
      <c r="E19" s="120"/>
      <c r="F19" s="101">
        <v>4</v>
      </c>
      <c r="H19" s="872" t="s">
        <v>1009</v>
      </c>
      <c r="I19" s="159" t="s">
        <v>1010</v>
      </c>
      <c r="J19" s="160"/>
      <c r="K19" s="871">
        <v>170280</v>
      </c>
      <c r="L19" s="871">
        <v>30</v>
      </c>
      <c r="M19" s="871" t="s">
        <v>34</v>
      </c>
      <c r="N19" s="871">
        <v>30</v>
      </c>
      <c r="O19" s="871" t="s">
        <v>34</v>
      </c>
      <c r="P19" s="871" t="s">
        <v>34</v>
      </c>
      <c r="Q19" s="871" t="s">
        <v>34</v>
      </c>
      <c r="R19" s="871">
        <v>170250</v>
      </c>
      <c r="S19" s="871" t="s">
        <v>34</v>
      </c>
      <c r="T19" s="871">
        <v>40</v>
      </c>
      <c r="U19" s="871">
        <v>82800</v>
      </c>
      <c r="V19" s="873">
        <v>87410</v>
      </c>
      <c r="W19" s="871" t="s">
        <v>34</v>
      </c>
      <c r="X19" s="94"/>
    </row>
    <row r="20" spans="1:24" ht="12" hidden="1" customHeight="1">
      <c r="A20" s="120" t="s">
        <v>1001</v>
      </c>
      <c r="B20" s="120" t="s">
        <v>211</v>
      </c>
      <c r="C20" s="120" t="s">
        <v>25</v>
      </c>
      <c r="D20" s="120" t="s">
        <v>26</v>
      </c>
      <c r="E20" s="120"/>
      <c r="F20" s="101">
        <v>5</v>
      </c>
      <c r="H20" s="872" t="s">
        <v>1011</v>
      </c>
      <c r="I20" s="159" t="s">
        <v>1012</v>
      </c>
      <c r="J20" s="160"/>
      <c r="K20" s="871">
        <v>142860</v>
      </c>
      <c r="L20" s="871" t="s">
        <v>34</v>
      </c>
      <c r="M20" s="871" t="s">
        <v>34</v>
      </c>
      <c r="N20" s="871" t="s">
        <v>34</v>
      </c>
      <c r="O20" s="871" t="s">
        <v>34</v>
      </c>
      <c r="P20" s="871" t="s">
        <v>34</v>
      </c>
      <c r="Q20" s="871" t="s">
        <v>34</v>
      </c>
      <c r="R20" s="871">
        <v>142860</v>
      </c>
      <c r="S20" s="871" t="s">
        <v>34</v>
      </c>
      <c r="T20" s="871">
        <v>130</v>
      </c>
      <c r="U20" s="871">
        <v>24160</v>
      </c>
      <c r="V20" s="873">
        <v>118560</v>
      </c>
      <c r="W20" s="871" t="s">
        <v>34</v>
      </c>
      <c r="X20" s="94"/>
    </row>
    <row r="21" spans="1:24" ht="12" hidden="1" customHeight="1">
      <c r="A21" s="120" t="s">
        <v>1001</v>
      </c>
      <c r="B21" s="120" t="s">
        <v>211</v>
      </c>
      <c r="C21" s="120" t="s">
        <v>25</v>
      </c>
      <c r="D21" s="120" t="s">
        <v>26</v>
      </c>
      <c r="E21" s="120"/>
      <c r="F21" s="101">
        <v>6</v>
      </c>
      <c r="H21" s="872" t="s">
        <v>1013</v>
      </c>
      <c r="I21" s="159" t="s">
        <v>1014</v>
      </c>
      <c r="J21" s="160"/>
      <c r="K21" s="871">
        <v>1827640</v>
      </c>
      <c r="L21" s="871">
        <v>60730</v>
      </c>
      <c r="M21" s="871">
        <v>4460</v>
      </c>
      <c r="N21" s="871">
        <v>56270</v>
      </c>
      <c r="O21" s="871">
        <v>20830</v>
      </c>
      <c r="P21" s="871">
        <v>1940</v>
      </c>
      <c r="Q21" s="871">
        <v>18890</v>
      </c>
      <c r="R21" s="871">
        <v>1744420</v>
      </c>
      <c r="S21" s="871">
        <v>40</v>
      </c>
      <c r="T21" s="871">
        <v>481800</v>
      </c>
      <c r="U21" s="871">
        <v>751470</v>
      </c>
      <c r="V21" s="873">
        <v>511100</v>
      </c>
      <c r="W21" s="871">
        <v>1660</v>
      </c>
      <c r="X21" s="94"/>
    </row>
    <row r="22" spans="1:24" ht="12" hidden="1" customHeight="1">
      <c r="A22" s="120" t="s">
        <v>1001</v>
      </c>
      <c r="B22" s="120" t="s">
        <v>211</v>
      </c>
      <c r="C22" s="120" t="s">
        <v>25</v>
      </c>
      <c r="D22" s="120" t="s">
        <v>26</v>
      </c>
      <c r="E22" s="120"/>
      <c r="F22" s="101">
        <v>7</v>
      </c>
      <c r="H22" s="872" t="s">
        <v>1015</v>
      </c>
      <c r="I22" s="159" t="s">
        <v>1016</v>
      </c>
      <c r="J22" s="160"/>
      <c r="K22" s="871">
        <v>134930</v>
      </c>
      <c r="L22" s="871">
        <v>3630</v>
      </c>
      <c r="M22" s="871">
        <v>90</v>
      </c>
      <c r="N22" s="871">
        <v>3540</v>
      </c>
      <c r="O22" s="871">
        <v>1260</v>
      </c>
      <c r="P22" s="871">
        <v>30</v>
      </c>
      <c r="Q22" s="871">
        <v>1230</v>
      </c>
      <c r="R22" s="871">
        <v>129250</v>
      </c>
      <c r="S22" s="871">
        <v>30</v>
      </c>
      <c r="T22" s="871">
        <v>9680</v>
      </c>
      <c r="U22" s="871">
        <v>52790</v>
      </c>
      <c r="V22" s="871">
        <v>66750</v>
      </c>
      <c r="W22" s="871">
        <v>790</v>
      </c>
      <c r="X22" s="94"/>
    </row>
    <row r="23" spans="1:24" ht="12" hidden="1" customHeight="1">
      <c r="F23" s="235"/>
      <c r="H23" s="870" t="s">
        <v>1017</v>
      </c>
      <c r="I23" s="163" t="s">
        <v>1018</v>
      </c>
      <c r="J23" s="160"/>
      <c r="K23" s="871"/>
      <c r="L23" s="871"/>
      <c r="M23" s="871"/>
      <c r="N23" s="871"/>
      <c r="O23" s="871"/>
      <c r="P23" s="871"/>
      <c r="Q23" s="871"/>
      <c r="R23" s="871"/>
      <c r="S23" s="871"/>
      <c r="T23" s="871"/>
      <c r="U23" s="871"/>
      <c r="V23" s="871"/>
      <c r="W23" s="871"/>
      <c r="X23" s="94"/>
    </row>
    <row r="24" spans="1:24" ht="12" hidden="1" customHeight="1">
      <c r="A24" s="120" t="s">
        <v>1001</v>
      </c>
      <c r="B24" s="120" t="s">
        <v>614</v>
      </c>
      <c r="C24" s="120" t="s">
        <v>25</v>
      </c>
      <c r="D24" s="120" t="s">
        <v>26</v>
      </c>
      <c r="E24" s="120"/>
      <c r="F24" s="101">
        <v>1</v>
      </c>
      <c r="H24" s="872" t="s">
        <v>1002</v>
      </c>
      <c r="I24" s="159" t="s">
        <v>1019</v>
      </c>
      <c r="J24" s="160" t="s">
        <v>1020</v>
      </c>
      <c r="K24" s="871">
        <v>26580</v>
      </c>
      <c r="L24" s="871">
        <v>760</v>
      </c>
      <c r="M24" s="871">
        <v>10</v>
      </c>
      <c r="N24" s="871">
        <v>750</v>
      </c>
      <c r="O24" s="871">
        <v>60</v>
      </c>
      <c r="P24" s="871">
        <v>10</v>
      </c>
      <c r="Q24" s="871">
        <v>50</v>
      </c>
      <c r="R24" s="871">
        <v>24690</v>
      </c>
      <c r="S24" s="871" t="s">
        <v>34</v>
      </c>
      <c r="T24" s="871">
        <v>200</v>
      </c>
      <c r="U24" s="871">
        <v>1250</v>
      </c>
      <c r="V24" s="871">
        <v>23240</v>
      </c>
      <c r="W24" s="871">
        <v>1070</v>
      </c>
      <c r="X24" s="94"/>
    </row>
    <row r="25" spans="1:24" ht="12" hidden="1" customHeight="1">
      <c r="A25" s="120" t="s">
        <v>1001</v>
      </c>
      <c r="B25" s="120" t="s">
        <v>614</v>
      </c>
      <c r="C25" s="120" t="s">
        <v>25</v>
      </c>
      <c r="D25" s="120" t="s">
        <v>26</v>
      </c>
      <c r="E25" s="120"/>
      <c r="F25" s="101">
        <v>2</v>
      </c>
      <c r="H25" s="872" t="s">
        <v>1005</v>
      </c>
      <c r="I25" s="159" t="s">
        <v>1021</v>
      </c>
      <c r="J25" s="160"/>
      <c r="K25" s="871">
        <v>10620</v>
      </c>
      <c r="L25" s="871">
        <v>610</v>
      </c>
      <c r="M25" s="871">
        <v>10</v>
      </c>
      <c r="N25" s="871">
        <v>600</v>
      </c>
      <c r="O25" s="871">
        <v>40</v>
      </c>
      <c r="P25" s="871" t="s">
        <v>34</v>
      </c>
      <c r="Q25" s="871">
        <v>40</v>
      </c>
      <c r="R25" s="871">
        <v>9150</v>
      </c>
      <c r="S25" s="871" t="s">
        <v>34</v>
      </c>
      <c r="T25" s="871">
        <v>70</v>
      </c>
      <c r="U25" s="871">
        <v>550</v>
      </c>
      <c r="V25" s="871">
        <v>8530</v>
      </c>
      <c r="W25" s="871">
        <v>820</v>
      </c>
      <c r="X25" s="94"/>
    </row>
    <row r="26" spans="1:24" s="94" customFormat="1" ht="12" hidden="1" customHeight="1">
      <c r="A26" s="449" t="s">
        <v>1001</v>
      </c>
      <c r="B26" s="449" t="s">
        <v>614</v>
      </c>
      <c r="C26" s="449" t="s">
        <v>25</v>
      </c>
      <c r="D26" s="449" t="s">
        <v>26</v>
      </c>
      <c r="E26" s="449"/>
      <c r="F26" s="101">
        <v>3</v>
      </c>
      <c r="H26" s="872" t="s">
        <v>1007</v>
      </c>
      <c r="I26" s="159" t="s">
        <v>1022</v>
      </c>
      <c r="J26" s="160"/>
      <c r="K26" s="871">
        <v>14800</v>
      </c>
      <c r="L26" s="871">
        <v>30</v>
      </c>
      <c r="M26" s="871" t="s">
        <v>34</v>
      </c>
      <c r="N26" s="871">
        <v>30</v>
      </c>
      <c r="O26" s="871">
        <v>10</v>
      </c>
      <c r="P26" s="871">
        <v>10</v>
      </c>
      <c r="Q26" s="871">
        <v>0</v>
      </c>
      <c r="R26" s="871">
        <v>14620</v>
      </c>
      <c r="S26" s="871" t="s">
        <v>34</v>
      </c>
      <c r="T26" s="871">
        <v>80</v>
      </c>
      <c r="U26" s="871">
        <v>690</v>
      </c>
      <c r="V26" s="871">
        <v>13850</v>
      </c>
      <c r="W26" s="871">
        <v>140</v>
      </c>
    </row>
    <row r="27" spans="1:24" ht="12" hidden="1" customHeight="1">
      <c r="A27" s="120" t="s">
        <v>1001</v>
      </c>
      <c r="B27" s="120" t="s">
        <v>614</v>
      </c>
      <c r="C27" s="120" t="s">
        <v>25</v>
      </c>
      <c r="D27" s="120" t="s">
        <v>26</v>
      </c>
      <c r="E27" s="120"/>
      <c r="F27" s="101">
        <v>4</v>
      </c>
      <c r="H27" s="872" t="s">
        <v>1009</v>
      </c>
      <c r="I27" s="159" t="s">
        <v>1023</v>
      </c>
      <c r="J27" s="160"/>
      <c r="K27" s="871">
        <v>840</v>
      </c>
      <c r="L27" s="871" t="s">
        <v>34</v>
      </c>
      <c r="M27" s="871" t="s">
        <v>34</v>
      </c>
      <c r="N27" s="871" t="s">
        <v>34</v>
      </c>
      <c r="O27" s="871" t="s">
        <v>34</v>
      </c>
      <c r="P27" s="871" t="s">
        <v>34</v>
      </c>
      <c r="Q27" s="871" t="s">
        <v>34</v>
      </c>
      <c r="R27" s="871">
        <v>840</v>
      </c>
      <c r="S27" s="871" t="s">
        <v>34</v>
      </c>
      <c r="T27" s="871" t="s">
        <v>34</v>
      </c>
      <c r="U27" s="871">
        <v>10</v>
      </c>
      <c r="V27" s="873">
        <v>830</v>
      </c>
      <c r="W27" s="871" t="s">
        <v>34</v>
      </c>
      <c r="X27" s="94"/>
    </row>
    <row r="28" spans="1:24" ht="12" hidden="1" customHeight="1">
      <c r="A28" s="120" t="s">
        <v>1001</v>
      </c>
      <c r="B28" s="120" t="s">
        <v>614</v>
      </c>
      <c r="C28" s="120" t="s">
        <v>25</v>
      </c>
      <c r="D28" s="120" t="s">
        <v>26</v>
      </c>
      <c r="E28" s="120"/>
      <c r="F28" s="101">
        <v>5</v>
      </c>
      <c r="H28" s="872" t="s">
        <v>1011</v>
      </c>
      <c r="I28" s="159" t="s">
        <v>1012</v>
      </c>
      <c r="J28" s="160"/>
      <c r="K28" s="871">
        <v>190</v>
      </c>
      <c r="L28" s="871" t="s">
        <v>34</v>
      </c>
      <c r="M28" s="871" t="s">
        <v>34</v>
      </c>
      <c r="N28" s="871" t="s">
        <v>34</v>
      </c>
      <c r="O28" s="871" t="s">
        <v>34</v>
      </c>
      <c r="P28" s="871" t="s">
        <v>34</v>
      </c>
      <c r="Q28" s="871" t="s">
        <v>34</v>
      </c>
      <c r="R28" s="871">
        <v>190</v>
      </c>
      <c r="S28" s="871" t="s">
        <v>34</v>
      </c>
      <c r="T28" s="871" t="s">
        <v>34</v>
      </c>
      <c r="U28" s="871" t="s">
        <v>34</v>
      </c>
      <c r="V28" s="873">
        <v>190</v>
      </c>
      <c r="W28" s="871" t="s">
        <v>34</v>
      </c>
      <c r="X28" s="94"/>
    </row>
    <row r="29" spans="1:24" ht="12" hidden="1" customHeight="1">
      <c r="A29" s="120" t="s">
        <v>1001</v>
      </c>
      <c r="B29" s="120" t="s">
        <v>614</v>
      </c>
      <c r="C29" s="120" t="s">
        <v>25</v>
      </c>
      <c r="D29" s="120" t="s">
        <v>26</v>
      </c>
      <c r="E29" s="120"/>
      <c r="F29" s="101">
        <v>6</v>
      </c>
      <c r="H29" s="872" t="s">
        <v>1013</v>
      </c>
      <c r="I29" s="159" t="s">
        <v>1024</v>
      </c>
      <c r="J29" s="160"/>
      <c r="K29" s="871">
        <v>10490</v>
      </c>
      <c r="L29" s="871">
        <v>20</v>
      </c>
      <c r="M29" s="871" t="s">
        <v>34</v>
      </c>
      <c r="N29" s="871">
        <v>20</v>
      </c>
      <c r="O29" s="871">
        <v>10</v>
      </c>
      <c r="P29" s="871">
        <v>10</v>
      </c>
      <c r="Q29" s="871">
        <v>0</v>
      </c>
      <c r="R29" s="871">
        <v>10370</v>
      </c>
      <c r="S29" s="871" t="s">
        <v>34</v>
      </c>
      <c r="T29" s="871">
        <v>20</v>
      </c>
      <c r="U29" s="871">
        <v>470</v>
      </c>
      <c r="V29" s="873">
        <v>9880</v>
      </c>
      <c r="W29" s="871">
        <v>90</v>
      </c>
      <c r="X29" s="94"/>
    </row>
    <row r="30" spans="1:24" ht="12" hidden="1" customHeight="1">
      <c r="A30" s="120" t="s">
        <v>1001</v>
      </c>
      <c r="B30" s="120" t="s">
        <v>614</v>
      </c>
      <c r="C30" s="120" t="s">
        <v>25</v>
      </c>
      <c r="D30" s="120" t="s">
        <v>26</v>
      </c>
      <c r="E30" s="120"/>
      <c r="F30" s="101">
        <v>7</v>
      </c>
      <c r="H30" s="872" t="s">
        <v>1015</v>
      </c>
      <c r="I30" s="159" t="s">
        <v>1025</v>
      </c>
      <c r="J30" s="160"/>
      <c r="K30" s="871">
        <v>3280</v>
      </c>
      <c r="L30" s="871">
        <v>10</v>
      </c>
      <c r="M30" s="871" t="s">
        <v>34</v>
      </c>
      <c r="N30" s="871">
        <v>10</v>
      </c>
      <c r="O30" s="871" t="s">
        <v>34</v>
      </c>
      <c r="P30" s="871" t="s">
        <v>34</v>
      </c>
      <c r="Q30" s="871" t="s">
        <v>34</v>
      </c>
      <c r="R30" s="871">
        <v>3230</v>
      </c>
      <c r="S30" s="871" t="s">
        <v>34</v>
      </c>
      <c r="T30" s="871">
        <v>60</v>
      </c>
      <c r="U30" s="871">
        <v>210</v>
      </c>
      <c r="V30" s="871">
        <v>2950</v>
      </c>
      <c r="W30" s="871">
        <v>50</v>
      </c>
      <c r="X30" s="94"/>
    </row>
    <row r="31" spans="1:24" ht="12" hidden="1" customHeight="1">
      <c r="F31" s="235"/>
      <c r="H31" s="870" t="s">
        <v>1026</v>
      </c>
      <c r="I31" s="163" t="s">
        <v>1027</v>
      </c>
      <c r="J31" s="160"/>
      <c r="K31" s="871"/>
      <c r="L31" s="871"/>
      <c r="M31" s="871"/>
      <c r="N31" s="871"/>
      <c r="O31" s="871"/>
      <c r="P31" s="871"/>
      <c r="Q31" s="871"/>
      <c r="R31" s="871"/>
      <c r="S31" s="871"/>
      <c r="T31" s="871"/>
      <c r="U31" s="871"/>
      <c r="V31" s="871"/>
      <c r="W31" s="871"/>
      <c r="X31" s="94"/>
    </row>
    <row r="32" spans="1:24" ht="12" hidden="1" customHeight="1">
      <c r="A32" s="120" t="s">
        <v>1001</v>
      </c>
      <c r="B32" s="120" t="s">
        <v>613</v>
      </c>
      <c r="C32" s="120" t="s">
        <v>25</v>
      </c>
      <c r="D32" s="120" t="s">
        <v>26</v>
      </c>
      <c r="E32" s="120"/>
      <c r="F32" s="101">
        <v>1</v>
      </c>
      <c r="H32" s="872" t="s">
        <v>1002</v>
      </c>
      <c r="I32" s="159" t="s">
        <v>1028</v>
      </c>
      <c r="J32" s="160" t="s">
        <v>80</v>
      </c>
      <c r="K32" s="871">
        <v>74930</v>
      </c>
      <c r="L32" s="871">
        <v>2780</v>
      </c>
      <c r="M32" s="871" t="s">
        <v>34</v>
      </c>
      <c r="N32" s="871">
        <v>2780</v>
      </c>
      <c r="O32" s="871">
        <v>140</v>
      </c>
      <c r="P32" s="871" t="s">
        <v>34</v>
      </c>
      <c r="Q32" s="871">
        <v>140</v>
      </c>
      <c r="R32" s="871">
        <v>71300</v>
      </c>
      <c r="S32" s="871" t="s">
        <v>34</v>
      </c>
      <c r="T32" s="871">
        <v>150</v>
      </c>
      <c r="U32" s="871">
        <v>2300</v>
      </c>
      <c r="V32" s="871">
        <v>68850</v>
      </c>
      <c r="W32" s="871">
        <v>720</v>
      </c>
      <c r="X32" s="94"/>
    </row>
    <row r="33" spans="1:24" ht="12" hidden="1" customHeight="1">
      <c r="A33" s="120" t="s">
        <v>1001</v>
      </c>
      <c r="B33" s="120" t="s">
        <v>613</v>
      </c>
      <c r="C33" s="120" t="s">
        <v>25</v>
      </c>
      <c r="D33" s="120" t="s">
        <v>26</v>
      </c>
      <c r="E33" s="120"/>
      <c r="F33" s="101">
        <v>2</v>
      </c>
      <c r="H33" s="872" t="s">
        <v>1005</v>
      </c>
      <c r="I33" s="159" t="s">
        <v>1029</v>
      </c>
      <c r="J33" s="160"/>
      <c r="K33" s="871">
        <v>30500</v>
      </c>
      <c r="L33" s="871">
        <v>2310</v>
      </c>
      <c r="M33" s="871" t="s">
        <v>34</v>
      </c>
      <c r="N33" s="871">
        <v>2310</v>
      </c>
      <c r="O33" s="871">
        <v>50</v>
      </c>
      <c r="P33" s="871" t="s">
        <v>34</v>
      </c>
      <c r="Q33" s="871">
        <v>50</v>
      </c>
      <c r="R33" s="871">
        <v>27690</v>
      </c>
      <c r="S33" s="871" t="s">
        <v>34</v>
      </c>
      <c r="T33" s="871">
        <v>20</v>
      </c>
      <c r="U33" s="871">
        <v>510</v>
      </c>
      <c r="V33" s="871">
        <v>27160</v>
      </c>
      <c r="W33" s="871">
        <v>440</v>
      </c>
      <c r="X33" s="94"/>
    </row>
    <row r="34" spans="1:24" s="94" customFormat="1" ht="12" hidden="1" customHeight="1">
      <c r="A34" s="449" t="s">
        <v>1001</v>
      </c>
      <c r="B34" s="449" t="s">
        <v>613</v>
      </c>
      <c r="C34" s="449" t="s">
        <v>25</v>
      </c>
      <c r="D34" s="449" t="s">
        <v>26</v>
      </c>
      <c r="E34" s="449"/>
      <c r="F34" s="101">
        <v>3</v>
      </c>
      <c r="H34" s="872" t="s">
        <v>1007</v>
      </c>
      <c r="I34" s="159" t="s">
        <v>1030</v>
      </c>
      <c r="J34" s="160"/>
      <c r="K34" s="871">
        <v>42310</v>
      </c>
      <c r="L34" s="871">
        <v>200</v>
      </c>
      <c r="M34" s="871" t="s">
        <v>34</v>
      </c>
      <c r="N34" s="871">
        <v>200</v>
      </c>
      <c r="O34" s="871">
        <v>20</v>
      </c>
      <c r="P34" s="871" t="s">
        <v>34</v>
      </c>
      <c r="Q34" s="871">
        <v>20</v>
      </c>
      <c r="R34" s="871">
        <v>41950</v>
      </c>
      <c r="S34" s="871" t="s">
        <v>34</v>
      </c>
      <c r="T34" s="871">
        <v>50</v>
      </c>
      <c r="U34" s="871">
        <v>1700</v>
      </c>
      <c r="V34" s="871">
        <v>40190</v>
      </c>
      <c r="W34" s="871">
        <v>140</v>
      </c>
    </row>
    <row r="35" spans="1:24" ht="12" hidden="1" customHeight="1">
      <c r="A35" s="120" t="s">
        <v>1001</v>
      </c>
      <c r="B35" s="120" t="s">
        <v>613</v>
      </c>
      <c r="C35" s="120" t="s">
        <v>25</v>
      </c>
      <c r="D35" s="120" t="s">
        <v>26</v>
      </c>
      <c r="E35" s="120"/>
      <c r="F35" s="101">
        <v>4</v>
      </c>
      <c r="H35" s="872" t="s">
        <v>1009</v>
      </c>
      <c r="I35" s="159" t="s">
        <v>1031</v>
      </c>
      <c r="J35" s="160"/>
      <c r="K35" s="871">
        <v>2110</v>
      </c>
      <c r="L35" s="871" t="s">
        <v>34</v>
      </c>
      <c r="M35" s="871" t="s">
        <v>34</v>
      </c>
      <c r="N35" s="871" t="s">
        <v>34</v>
      </c>
      <c r="O35" s="871" t="s">
        <v>34</v>
      </c>
      <c r="P35" s="871" t="s">
        <v>34</v>
      </c>
      <c r="Q35" s="871" t="s">
        <v>34</v>
      </c>
      <c r="R35" s="871">
        <v>2110</v>
      </c>
      <c r="S35" s="871" t="s">
        <v>34</v>
      </c>
      <c r="T35" s="871" t="s">
        <v>34</v>
      </c>
      <c r="U35" s="871">
        <v>60</v>
      </c>
      <c r="V35" s="873">
        <v>2050</v>
      </c>
      <c r="W35" s="871" t="s">
        <v>34</v>
      </c>
      <c r="X35" s="94"/>
    </row>
    <row r="36" spans="1:24" ht="12" hidden="1" customHeight="1">
      <c r="A36" s="120" t="s">
        <v>1001</v>
      </c>
      <c r="B36" s="120" t="s">
        <v>613</v>
      </c>
      <c r="C36" s="120" t="s">
        <v>25</v>
      </c>
      <c r="D36" s="120" t="s">
        <v>26</v>
      </c>
      <c r="E36" s="120"/>
      <c r="F36" s="101">
        <v>5</v>
      </c>
      <c r="H36" s="872" t="s">
        <v>1011</v>
      </c>
      <c r="I36" s="159" t="s">
        <v>1012</v>
      </c>
      <c r="J36" s="160"/>
      <c r="K36" s="871">
        <v>4530</v>
      </c>
      <c r="L36" s="871" t="s">
        <v>34</v>
      </c>
      <c r="M36" s="871" t="s">
        <v>34</v>
      </c>
      <c r="N36" s="871" t="s">
        <v>34</v>
      </c>
      <c r="O36" s="871" t="s">
        <v>34</v>
      </c>
      <c r="P36" s="871" t="s">
        <v>34</v>
      </c>
      <c r="Q36" s="871" t="s">
        <v>34</v>
      </c>
      <c r="R36" s="871">
        <v>4530</v>
      </c>
      <c r="S36" s="871" t="s">
        <v>34</v>
      </c>
      <c r="T36" s="871" t="s">
        <v>34</v>
      </c>
      <c r="U36" s="871" t="s">
        <v>34</v>
      </c>
      <c r="V36" s="873">
        <v>4530</v>
      </c>
      <c r="W36" s="871" t="s">
        <v>34</v>
      </c>
      <c r="X36" s="94"/>
    </row>
    <row r="37" spans="1:24" ht="12" hidden="1" customHeight="1">
      <c r="A37" s="120" t="s">
        <v>1001</v>
      </c>
      <c r="B37" s="120" t="s">
        <v>613</v>
      </c>
      <c r="C37" s="120" t="s">
        <v>25</v>
      </c>
      <c r="D37" s="120" t="s">
        <v>26</v>
      </c>
      <c r="E37" s="120"/>
      <c r="F37" s="101">
        <v>6</v>
      </c>
      <c r="H37" s="872" t="s">
        <v>1013</v>
      </c>
      <c r="I37" s="159" t="s">
        <v>1024</v>
      </c>
      <c r="J37" s="160"/>
      <c r="K37" s="871">
        <v>30380</v>
      </c>
      <c r="L37" s="871">
        <v>180</v>
      </c>
      <c r="M37" s="871" t="s">
        <v>34</v>
      </c>
      <c r="N37" s="871">
        <v>180</v>
      </c>
      <c r="O37" s="871">
        <v>20</v>
      </c>
      <c r="P37" s="871" t="s">
        <v>34</v>
      </c>
      <c r="Q37" s="871">
        <v>20</v>
      </c>
      <c r="R37" s="871">
        <v>30150</v>
      </c>
      <c r="S37" s="871" t="s">
        <v>34</v>
      </c>
      <c r="T37" s="871">
        <v>50</v>
      </c>
      <c r="U37" s="871">
        <v>1190</v>
      </c>
      <c r="V37" s="873">
        <v>28910</v>
      </c>
      <c r="W37" s="871">
        <v>30</v>
      </c>
      <c r="X37" s="94"/>
    </row>
    <row r="38" spans="1:24" ht="12" hidden="1" customHeight="1">
      <c r="A38" s="120" t="s">
        <v>1001</v>
      </c>
      <c r="B38" s="120" t="s">
        <v>613</v>
      </c>
      <c r="C38" s="120" t="s">
        <v>25</v>
      </c>
      <c r="D38" s="120" t="s">
        <v>26</v>
      </c>
      <c r="E38" s="120"/>
      <c r="F38" s="101">
        <v>7</v>
      </c>
      <c r="H38" s="872" t="s">
        <v>1015</v>
      </c>
      <c r="I38" s="159" t="s">
        <v>1032</v>
      </c>
      <c r="J38" s="160"/>
      <c r="K38" s="871">
        <v>5290</v>
      </c>
      <c r="L38" s="871">
        <v>30</v>
      </c>
      <c r="M38" s="871" t="s">
        <v>34</v>
      </c>
      <c r="N38" s="871">
        <v>30</v>
      </c>
      <c r="O38" s="871" t="s">
        <v>34</v>
      </c>
      <c r="P38" s="871" t="s">
        <v>34</v>
      </c>
      <c r="Q38" s="871" t="s">
        <v>34</v>
      </c>
      <c r="R38" s="871">
        <v>5150</v>
      </c>
      <c r="S38" s="871" t="s">
        <v>34</v>
      </c>
      <c r="T38" s="871" t="s">
        <v>34</v>
      </c>
      <c r="U38" s="871">
        <v>450</v>
      </c>
      <c r="V38" s="871">
        <v>4700</v>
      </c>
      <c r="W38" s="871">
        <v>120</v>
      </c>
      <c r="X38" s="94"/>
    </row>
    <row r="39" spans="1:24" ht="12" hidden="1" customHeight="1">
      <c r="F39" s="235"/>
      <c r="H39" s="870" t="s">
        <v>1033</v>
      </c>
      <c r="I39" s="163" t="s">
        <v>1034</v>
      </c>
      <c r="J39" s="160"/>
      <c r="K39" s="871"/>
      <c r="L39" s="871"/>
      <c r="M39" s="871"/>
      <c r="N39" s="871"/>
      <c r="O39" s="871"/>
      <c r="P39" s="871"/>
      <c r="Q39" s="871"/>
      <c r="R39" s="871"/>
      <c r="S39" s="871"/>
      <c r="T39" s="871"/>
      <c r="U39" s="871"/>
      <c r="V39" s="871"/>
      <c r="W39" s="871"/>
      <c r="X39" s="94"/>
    </row>
    <row r="40" spans="1:24" ht="12" hidden="1" customHeight="1">
      <c r="A40" s="120" t="s">
        <v>1001</v>
      </c>
      <c r="B40" s="120" t="s">
        <v>612</v>
      </c>
      <c r="C40" s="120" t="s">
        <v>25</v>
      </c>
      <c r="D40" s="120" t="s">
        <v>26</v>
      </c>
      <c r="E40" s="120"/>
      <c r="F40" s="101">
        <v>1</v>
      </c>
      <c r="H40" s="872" t="s">
        <v>1002</v>
      </c>
      <c r="I40" s="159" t="s">
        <v>1028</v>
      </c>
      <c r="J40" s="160" t="s">
        <v>1020</v>
      </c>
      <c r="K40" s="871">
        <v>110650</v>
      </c>
      <c r="L40" s="871">
        <v>5320</v>
      </c>
      <c r="M40" s="871">
        <v>370</v>
      </c>
      <c r="N40" s="871">
        <v>4950</v>
      </c>
      <c r="O40" s="871">
        <v>980</v>
      </c>
      <c r="P40" s="871">
        <v>30</v>
      </c>
      <c r="Q40" s="871">
        <v>950</v>
      </c>
      <c r="R40" s="871">
        <v>103490</v>
      </c>
      <c r="S40" s="871" t="s">
        <v>34</v>
      </c>
      <c r="T40" s="871">
        <v>2250</v>
      </c>
      <c r="U40" s="871">
        <v>18210</v>
      </c>
      <c r="V40" s="871">
        <v>83040</v>
      </c>
      <c r="W40" s="871">
        <v>850</v>
      </c>
      <c r="X40" s="94"/>
    </row>
    <row r="41" spans="1:24" ht="12" hidden="1" customHeight="1">
      <c r="A41" s="120" t="s">
        <v>1001</v>
      </c>
      <c r="B41" s="120" t="s">
        <v>612</v>
      </c>
      <c r="C41" s="120" t="s">
        <v>25</v>
      </c>
      <c r="D41" s="120" t="s">
        <v>26</v>
      </c>
      <c r="E41" s="120"/>
      <c r="F41" s="101">
        <v>2</v>
      </c>
      <c r="H41" s="872" t="s">
        <v>1005</v>
      </c>
      <c r="I41" s="159" t="s">
        <v>1035</v>
      </c>
      <c r="J41" s="160"/>
      <c r="K41" s="871">
        <v>46610</v>
      </c>
      <c r="L41" s="871">
        <v>3920</v>
      </c>
      <c r="M41" s="871">
        <v>200</v>
      </c>
      <c r="N41" s="871">
        <v>3720</v>
      </c>
      <c r="O41" s="871">
        <v>570</v>
      </c>
      <c r="P41" s="871" t="s">
        <v>34</v>
      </c>
      <c r="Q41" s="871">
        <v>570</v>
      </c>
      <c r="R41" s="871">
        <v>41600</v>
      </c>
      <c r="S41" s="871" t="s">
        <v>34</v>
      </c>
      <c r="T41" s="871">
        <v>490</v>
      </c>
      <c r="U41" s="871">
        <v>6310</v>
      </c>
      <c r="V41" s="871">
        <v>34800</v>
      </c>
      <c r="W41" s="871">
        <v>520</v>
      </c>
      <c r="X41" s="94"/>
    </row>
    <row r="42" spans="1:24" s="94" customFormat="1" ht="12" hidden="1" customHeight="1">
      <c r="A42" s="449" t="s">
        <v>1001</v>
      </c>
      <c r="B42" s="449" t="s">
        <v>612</v>
      </c>
      <c r="C42" s="449" t="s">
        <v>25</v>
      </c>
      <c r="D42" s="449" t="s">
        <v>26</v>
      </c>
      <c r="E42" s="449"/>
      <c r="F42" s="101">
        <v>3</v>
      </c>
      <c r="H42" s="872" t="s">
        <v>1007</v>
      </c>
      <c r="I42" s="159" t="s">
        <v>1022</v>
      </c>
      <c r="J42" s="160"/>
      <c r="K42" s="871">
        <v>56350</v>
      </c>
      <c r="L42" s="871">
        <v>300</v>
      </c>
      <c r="M42" s="871">
        <v>70</v>
      </c>
      <c r="N42" s="871">
        <v>230</v>
      </c>
      <c r="O42" s="871">
        <v>210</v>
      </c>
      <c r="P42" s="871">
        <v>30</v>
      </c>
      <c r="Q42" s="871">
        <v>180</v>
      </c>
      <c r="R42" s="871">
        <v>55740</v>
      </c>
      <c r="S42" s="871" t="s">
        <v>34</v>
      </c>
      <c r="T42" s="871">
        <v>1440</v>
      </c>
      <c r="U42" s="871">
        <v>10780</v>
      </c>
      <c r="V42" s="871">
        <v>43530</v>
      </c>
      <c r="W42" s="871">
        <v>100</v>
      </c>
    </row>
    <row r="43" spans="1:24" ht="12" hidden="1" customHeight="1">
      <c r="A43" s="120" t="s">
        <v>1001</v>
      </c>
      <c r="B43" s="120" t="s">
        <v>612</v>
      </c>
      <c r="C43" s="120" t="s">
        <v>25</v>
      </c>
      <c r="D43" s="120" t="s">
        <v>26</v>
      </c>
      <c r="E43" s="120"/>
      <c r="F43" s="101">
        <v>4</v>
      </c>
      <c r="H43" s="872" t="s">
        <v>1009</v>
      </c>
      <c r="I43" s="159" t="s">
        <v>1010</v>
      </c>
      <c r="J43" s="160"/>
      <c r="K43" s="871">
        <v>4740</v>
      </c>
      <c r="L43" s="871" t="s">
        <v>34</v>
      </c>
      <c r="M43" s="871" t="s">
        <v>34</v>
      </c>
      <c r="N43" s="871" t="s">
        <v>34</v>
      </c>
      <c r="O43" s="871" t="s">
        <v>34</v>
      </c>
      <c r="P43" s="871" t="s">
        <v>34</v>
      </c>
      <c r="Q43" s="871" t="s">
        <v>34</v>
      </c>
      <c r="R43" s="871">
        <v>4740</v>
      </c>
      <c r="S43" s="871" t="s">
        <v>34</v>
      </c>
      <c r="T43" s="871" t="s">
        <v>34</v>
      </c>
      <c r="U43" s="871">
        <v>170</v>
      </c>
      <c r="V43" s="873">
        <v>4570</v>
      </c>
      <c r="W43" s="871" t="s">
        <v>34</v>
      </c>
      <c r="X43" s="94"/>
    </row>
    <row r="44" spans="1:24" ht="12" hidden="1" customHeight="1">
      <c r="A44" s="120" t="s">
        <v>1001</v>
      </c>
      <c r="B44" s="120" t="s">
        <v>612</v>
      </c>
      <c r="C44" s="120" t="s">
        <v>25</v>
      </c>
      <c r="D44" s="120" t="s">
        <v>26</v>
      </c>
      <c r="E44" s="120"/>
      <c r="F44" s="101">
        <v>5</v>
      </c>
      <c r="H44" s="872" t="s">
        <v>1036</v>
      </c>
      <c r="I44" s="159" t="s">
        <v>1012</v>
      </c>
      <c r="J44" s="160"/>
      <c r="K44" s="871">
        <v>3900</v>
      </c>
      <c r="L44" s="871" t="s">
        <v>34</v>
      </c>
      <c r="M44" s="871" t="s">
        <v>34</v>
      </c>
      <c r="N44" s="871" t="s">
        <v>34</v>
      </c>
      <c r="O44" s="871" t="s">
        <v>34</v>
      </c>
      <c r="P44" s="871" t="s">
        <v>34</v>
      </c>
      <c r="Q44" s="871" t="s">
        <v>34</v>
      </c>
      <c r="R44" s="871">
        <v>3900</v>
      </c>
      <c r="S44" s="871" t="s">
        <v>34</v>
      </c>
      <c r="T44" s="871" t="s">
        <v>34</v>
      </c>
      <c r="U44" s="871">
        <v>340</v>
      </c>
      <c r="V44" s="873">
        <v>3560</v>
      </c>
      <c r="W44" s="871" t="s">
        <v>34</v>
      </c>
      <c r="X44" s="94"/>
    </row>
    <row r="45" spans="1:24" ht="12" hidden="1" customHeight="1">
      <c r="A45" s="120" t="s">
        <v>1001</v>
      </c>
      <c r="B45" s="120" t="s">
        <v>612</v>
      </c>
      <c r="C45" s="120" t="s">
        <v>25</v>
      </c>
      <c r="D45" s="120" t="s">
        <v>26</v>
      </c>
      <c r="E45" s="120"/>
      <c r="F45" s="101">
        <v>6</v>
      </c>
      <c r="H45" s="872" t="s">
        <v>1013</v>
      </c>
      <c r="I45" s="159" t="s">
        <v>1014</v>
      </c>
      <c r="J45" s="160"/>
      <c r="K45" s="871">
        <v>42700</v>
      </c>
      <c r="L45" s="871">
        <v>230</v>
      </c>
      <c r="M45" s="871" t="s">
        <v>34</v>
      </c>
      <c r="N45" s="871">
        <v>230</v>
      </c>
      <c r="O45" s="871">
        <v>190</v>
      </c>
      <c r="P45" s="871">
        <v>30</v>
      </c>
      <c r="Q45" s="871">
        <v>160</v>
      </c>
      <c r="R45" s="871">
        <v>42230</v>
      </c>
      <c r="S45" s="871" t="s">
        <v>34</v>
      </c>
      <c r="T45" s="871">
        <v>1370</v>
      </c>
      <c r="U45" s="871">
        <v>8870</v>
      </c>
      <c r="V45" s="873">
        <v>31990</v>
      </c>
      <c r="W45" s="871">
        <v>40</v>
      </c>
      <c r="X45" s="94"/>
    </row>
    <row r="46" spans="1:24" ht="12" hidden="1" customHeight="1">
      <c r="A46" s="120" t="s">
        <v>1001</v>
      </c>
      <c r="B46" s="120" t="s">
        <v>612</v>
      </c>
      <c r="C46" s="120" t="s">
        <v>25</v>
      </c>
      <c r="D46" s="120" t="s">
        <v>26</v>
      </c>
      <c r="E46" s="120"/>
      <c r="F46" s="101">
        <v>7</v>
      </c>
      <c r="H46" s="872" t="s">
        <v>1015</v>
      </c>
      <c r="I46" s="159" t="s">
        <v>1037</v>
      </c>
      <c r="J46" s="160"/>
      <c r="K46" s="871">
        <v>5010</v>
      </c>
      <c r="L46" s="871">
        <v>70</v>
      </c>
      <c r="M46" s="871">
        <v>70</v>
      </c>
      <c r="N46" s="871" t="s">
        <v>34</v>
      </c>
      <c r="O46" s="871">
        <v>20</v>
      </c>
      <c r="P46" s="871" t="s">
        <v>34</v>
      </c>
      <c r="Q46" s="871">
        <v>20</v>
      </c>
      <c r="R46" s="871">
        <v>4880</v>
      </c>
      <c r="S46" s="871" t="s">
        <v>34</v>
      </c>
      <c r="T46" s="871">
        <v>70</v>
      </c>
      <c r="U46" s="871">
        <v>1400</v>
      </c>
      <c r="V46" s="871">
        <v>3410</v>
      </c>
      <c r="W46" s="871">
        <v>60</v>
      </c>
      <c r="X46" s="94"/>
    </row>
    <row r="47" spans="1:24" ht="12" hidden="1" customHeight="1">
      <c r="F47" s="235"/>
      <c r="H47" s="870" t="s">
        <v>1038</v>
      </c>
      <c r="I47" s="163" t="s">
        <v>1039</v>
      </c>
      <c r="J47" s="160"/>
      <c r="K47" s="871"/>
      <c r="L47" s="871"/>
      <c r="M47" s="871"/>
      <c r="N47" s="871"/>
      <c r="O47" s="871"/>
      <c r="P47" s="871"/>
      <c r="Q47" s="871"/>
      <c r="R47" s="871"/>
      <c r="S47" s="871"/>
      <c r="T47" s="871"/>
      <c r="U47" s="871"/>
      <c r="V47" s="871"/>
      <c r="W47" s="871"/>
      <c r="X47" s="94"/>
    </row>
    <row r="48" spans="1:24" ht="12" hidden="1" customHeight="1">
      <c r="A48" s="120" t="s">
        <v>1001</v>
      </c>
      <c r="B48" s="120" t="s">
        <v>611</v>
      </c>
      <c r="C48" s="120" t="s">
        <v>25</v>
      </c>
      <c r="D48" s="120" t="s">
        <v>26</v>
      </c>
      <c r="E48" s="120"/>
      <c r="F48" s="101">
        <v>1</v>
      </c>
      <c r="H48" s="872" t="s">
        <v>1002</v>
      </c>
      <c r="I48" s="159" t="s">
        <v>1003</v>
      </c>
      <c r="J48" s="160" t="s">
        <v>1020</v>
      </c>
      <c r="K48" s="871">
        <v>193000</v>
      </c>
      <c r="L48" s="871">
        <v>22820</v>
      </c>
      <c r="M48" s="871">
        <v>660</v>
      </c>
      <c r="N48" s="871">
        <v>22160</v>
      </c>
      <c r="O48" s="871">
        <v>2490</v>
      </c>
      <c r="P48" s="871">
        <v>110</v>
      </c>
      <c r="Q48" s="871">
        <v>2390</v>
      </c>
      <c r="R48" s="871">
        <v>167200</v>
      </c>
      <c r="S48" s="871" t="s">
        <v>34</v>
      </c>
      <c r="T48" s="871">
        <v>20540</v>
      </c>
      <c r="U48" s="871">
        <v>65120</v>
      </c>
      <c r="V48" s="871">
        <v>81540</v>
      </c>
      <c r="W48" s="871">
        <v>490</v>
      </c>
      <c r="X48" s="94"/>
    </row>
    <row r="49" spans="1:24" ht="12" hidden="1" customHeight="1">
      <c r="A49" s="120" t="s">
        <v>1001</v>
      </c>
      <c r="B49" s="120" t="s">
        <v>611</v>
      </c>
      <c r="C49" s="120" t="s">
        <v>25</v>
      </c>
      <c r="D49" s="120" t="s">
        <v>26</v>
      </c>
      <c r="E49" s="120"/>
      <c r="F49" s="101">
        <v>2</v>
      </c>
      <c r="H49" s="872" t="s">
        <v>1005</v>
      </c>
      <c r="I49" s="159" t="s">
        <v>1040</v>
      </c>
      <c r="J49" s="160"/>
      <c r="K49" s="871">
        <v>68970</v>
      </c>
      <c r="L49" s="871">
        <v>17070</v>
      </c>
      <c r="M49" s="871">
        <v>340</v>
      </c>
      <c r="N49" s="871">
        <v>16730</v>
      </c>
      <c r="O49" s="871">
        <v>1620</v>
      </c>
      <c r="P49" s="871" t="s">
        <v>34</v>
      </c>
      <c r="Q49" s="871">
        <v>1620</v>
      </c>
      <c r="R49" s="871">
        <v>49980</v>
      </c>
      <c r="S49" s="871" t="s">
        <v>34</v>
      </c>
      <c r="T49" s="871">
        <v>1490</v>
      </c>
      <c r="U49" s="871">
        <v>14380</v>
      </c>
      <c r="V49" s="871">
        <v>34110</v>
      </c>
      <c r="W49" s="871">
        <v>300</v>
      </c>
      <c r="X49" s="94"/>
    </row>
    <row r="50" spans="1:24" s="94" customFormat="1" ht="12" hidden="1" customHeight="1">
      <c r="A50" s="449" t="s">
        <v>1001</v>
      </c>
      <c r="B50" s="449" t="s">
        <v>611</v>
      </c>
      <c r="C50" s="449" t="s">
        <v>25</v>
      </c>
      <c r="D50" s="449" t="s">
        <v>26</v>
      </c>
      <c r="E50" s="449"/>
      <c r="F50" s="101">
        <v>3</v>
      </c>
      <c r="H50" s="872" t="s">
        <v>1007</v>
      </c>
      <c r="I50" s="159" t="s">
        <v>1041</v>
      </c>
      <c r="J50" s="160"/>
      <c r="K50" s="871">
        <v>105260</v>
      </c>
      <c r="L50" s="871">
        <v>1560</v>
      </c>
      <c r="M50" s="871">
        <v>140</v>
      </c>
      <c r="N50" s="871">
        <v>1410</v>
      </c>
      <c r="O50" s="871">
        <v>500</v>
      </c>
      <c r="P50" s="871">
        <v>30</v>
      </c>
      <c r="Q50" s="871">
        <v>470</v>
      </c>
      <c r="R50" s="871">
        <v>103180</v>
      </c>
      <c r="S50" s="871" t="s">
        <v>34</v>
      </c>
      <c r="T50" s="871">
        <v>13770</v>
      </c>
      <c r="U50" s="871">
        <v>44250</v>
      </c>
      <c r="V50" s="871">
        <v>45150</v>
      </c>
      <c r="W50" s="871">
        <v>30</v>
      </c>
    </row>
    <row r="51" spans="1:24" ht="12" hidden="1" customHeight="1">
      <c r="A51" s="120" t="s">
        <v>1001</v>
      </c>
      <c r="B51" s="120" t="s">
        <v>611</v>
      </c>
      <c r="C51" s="120" t="s">
        <v>25</v>
      </c>
      <c r="D51" s="120" t="s">
        <v>26</v>
      </c>
      <c r="E51" s="120"/>
      <c r="F51" s="101">
        <v>4</v>
      </c>
      <c r="H51" s="872" t="s">
        <v>1009</v>
      </c>
      <c r="I51" s="159" t="s">
        <v>1010</v>
      </c>
      <c r="J51" s="160"/>
      <c r="K51" s="871">
        <v>7620</v>
      </c>
      <c r="L51" s="871" t="s">
        <v>34</v>
      </c>
      <c r="M51" s="871" t="s">
        <v>34</v>
      </c>
      <c r="N51" s="871" t="s">
        <v>34</v>
      </c>
      <c r="O51" s="871" t="s">
        <v>34</v>
      </c>
      <c r="P51" s="871" t="s">
        <v>34</v>
      </c>
      <c r="Q51" s="871" t="s">
        <v>34</v>
      </c>
      <c r="R51" s="871">
        <v>7620</v>
      </c>
      <c r="S51" s="871" t="s">
        <v>34</v>
      </c>
      <c r="T51" s="871" t="s">
        <v>34</v>
      </c>
      <c r="U51" s="871">
        <v>2600</v>
      </c>
      <c r="V51" s="873">
        <v>5020</v>
      </c>
      <c r="W51" s="871" t="s">
        <v>34</v>
      </c>
      <c r="X51" s="94"/>
    </row>
    <row r="52" spans="1:24" ht="12" hidden="1" customHeight="1">
      <c r="A52" s="120" t="s">
        <v>1001</v>
      </c>
      <c r="B52" s="120" t="s">
        <v>611</v>
      </c>
      <c r="C52" s="120" t="s">
        <v>25</v>
      </c>
      <c r="D52" s="120" t="s">
        <v>26</v>
      </c>
      <c r="E52" s="120"/>
      <c r="F52" s="101">
        <v>5</v>
      </c>
      <c r="H52" s="872" t="s">
        <v>1011</v>
      </c>
      <c r="I52" s="159" t="s">
        <v>1012</v>
      </c>
      <c r="J52" s="160"/>
      <c r="K52" s="871">
        <v>1050</v>
      </c>
      <c r="L52" s="871" t="s">
        <v>34</v>
      </c>
      <c r="M52" s="871" t="s">
        <v>34</v>
      </c>
      <c r="N52" s="871" t="s">
        <v>34</v>
      </c>
      <c r="O52" s="871" t="s">
        <v>34</v>
      </c>
      <c r="P52" s="871" t="s">
        <v>34</v>
      </c>
      <c r="Q52" s="871" t="s">
        <v>34</v>
      </c>
      <c r="R52" s="871">
        <v>1050</v>
      </c>
      <c r="S52" s="871" t="s">
        <v>34</v>
      </c>
      <c r="T52" s="871" t="s">
        <v>34</v>
      </c>
      <c r="U52" s="871">
        <v>350</v>
      </c>
      <c r="V52" s="873">
        <v>700</v>
      </c>
      <c r="W52" s="871" t="s">
        <v>34</v>
      </c>
      <c r="X52" s="94"/>
    </row>
    <row r="53" spans="1:24" ht="12" hidden="1" customHeight="1">
      <c r="A53" s="120" t="s">
        <v>1001</v>
      </c>
      <c r="B53" s="120" t="s">
        <v>611</v>
      </c>
      <c r="C53" s="120" t="s">
        <v>25</v>
      </c>
      <c r="D53" s="120" t="s">
        <v>26</v>
      </c>
      <c r="E53" s="120"/>
      <c r="F53" s="101">
        <v>6</v>
      </c>
      <c r="H53" s="872" t="s">
        <v>1013</v>
      </c>
      <c r="I53" s="159" t="s">
        <v>1014</v>
      </c>
      <c r="J53" s="160"/>
      <c r="K53" s="871">
        <v>87480</v>
      </c>
      <c r="L53" s="871">
        <v>1470</v>
      </c>
      <c r="M53" s="871">
        <v>140</v>
      </c>
      <c r="N53" s="871">
        <v>1330</v>
      </c>
      <c r="O53" s="871">
        <v>450</v>
      </c>
      <c r="P53" s="871">
        <v>30</v>
      </c>
      <c r="Q53" s="871">
        <v>420</v>
      </c>
      <c r="R53" s="871">
        <v>85530</v>
      </c>
      <c r="S53" s="871" t="s">
        <v>34</v>
      </c>
      <c r="T53" s="871">
        <v>13210</v>
      </c>
      <c r="U53" s="871">
        <v>37470</v>
      </c>
      <c r="V53" s="873">
        <v>34840</v>
      </c>
      <c r="W53" s="871">
        <v>30</v>
      </c>
      <c r="X53" s="94"/>
    </row>
    <row r="54" spans="1:24" ht="12" hidden="1" customHeight="1">
      <c r="A54" s="120" t="s">
        <v>1001</v>
      </c>
      <c r="B54" s="120" t="s">
        <v>611</v>
      </c>
      <c r="C54" s="120" t="s">
        <v>25</v>
      </c>
      <c r="D54" s="120" t="s">
        <v>26</v>
      </c>
      <c r="E54" s="120"/>
      <c r="F54" s="101">
        <v>7</v>
      </c>
      <c r="H54" s="872" t="s">
        <v>1015</v>
      </c>
      <c r="I54" s="159" t="s">
        <v>1025</v>
      </c>
      <c r="J54" s="160"/>
      <c r="K54" s="871">
        <v>9120</v>
      </c>
      <c r="L54" s="871">
        <v>80</v>
      </c>
      <c r="M54" s="871" t="s">
        <v>34</v>
      </c>
      <c r="N54" s="871">
        <v>80</v>
      </c>
      <c r="O54" s="871">
        <v>50</v>
      </c>
      <c r="P54" s="871" t="s">
        <v>34</v>
      </c>
      <c r="Q54" s="871">
        <v>50</v>
      </c>
      <c r="R54" s="871">
        <v>8980</v>
      </c>
      <c r="S54" s="871" t="s">
        <v>34</v>
      </c>
      <c r="T54" s="871">
        <v>560</v>
      </c>
      <c r="U54" s="871">
        <v>3830</v>
      </c>
      <c r="V54" s="871">
        <v>4590</v>
      </c>
      <c r="W54" s="871" t="s">
        <v>34</v>
      </c>
      <c r="X54" s="94"/>
    </row>
    <row r="55" spans="1:24" ht="12" hidden="1" customHeight="1">
      <c r="F55" s="235"/>
      <c r="H55" s="870" t="s">
        <v>1042</v>
      </c>
      <c r="I55" s="163" t="s">
        <v>1043</v>
      </c>
      <c r="J55" s="160"/>
      <c r="K55" s="871"/>
      <c r="L55" s="871"/>
      <c r="M55" s="871"/>
      <c r="N55" s="871"/>
      <c r="O55" s="871"/>
      <c r="P55" s="871"/>
      <c r="Q55" s="871"/>
      <c r="R55" s="871"/>
      <c r="S55" s="871"/>
      <c r="T55" s="871"/>
      <c r="U55" s="871"/>
      <c r="V55" s="871"/>
      <c r="W55" s="871"/>
      <c r="X55" s="94"/>
    </row>
    <row r="56" spans="1:24" ht="12" hidden="1" customHeight="1">
      <c r="A56" s="120" t="s">
        <v>1001</v>
      </c>
      <c r="B56" s="120" t="s">
        <v>610</v>
      </c>
      <c r="C56" s="120" t="s">
        <v>25</v>
      </c>
      <c r="D56" s="120" t="s">
        <v>26</v>
      </c>
      <c r="E56" s="120"/>
      <c r="F56" s="101">
        <v>1</v>
      </c>
      <c r="H56" s="872" t="s">
        <v>1002</v>
      </c>
      <c r="I56" s="159" t="s">
        <v>1028</v>
      </c>
      <c r="J56" s="160" t="s">
        <v>1020</v>
      </c>
      <c r="K56" s="871">
        <v>112860</v>
      </c>
      <c r="L56" s="871">
        <v>20490</v>
      </c>
      <c r="M56" s="871">
        <v>370</v>
      </c>
      <c r="N56" s="871">
        <v>20120</v>
      </c>
      <c r="O56" s="871">
        <v>2450</v>
      </c>
      <c r="P56" s="871">
        <v>20</v>
      </c>
      <c r="Q56" s="871">
        <v>2430</v>
      </c>
      <c r="R56" s="871">
        <v>89290</v>
      </c>
      <c r="S56" s="871" t="s">
        <v>34</v>
      </c>
      <c r="T56" s="871">
        <v>8370</v>
      </c>
      <c r="U56" s="871">
        <v>27930</v>
      </c>
      <c r="V56" s="871">
        <v>53000</v>
      </c>
      <c r="W56" s="871">
        <v>620</v>
      </c>
      <c r="X56" s="94"/>
    </row>
    <row r="57" spans="1:24" ht="12" hidden="1" customHeight="1">
      <c r="A57" s="120" t="s">
        <v>1001</v>
      </c>
      <c r="B57" s="120" t="s">
        <v>610</v>
      </c>
      <c r="C57" s="120" t="s">
        <v>25</v>
      </c>
      <c r="D57" s="120" t="s">
        <v>26</v>
      </c>
      <c r="E57" s="120"/>
      <c r="F57" s="101">
        <v>2</v>
      </c>
      <c r="H57" s="872" t="s">
        <v>1005</v>
      </c>
      <c r="I57" s="159" t="s">
        <v>1021</v>
      </c>
      <c r="J57" s="160"/>
      <c r="K57" s="871">
        <v>50310</v>
      </c>
      <c r="L57" s="871">
        <v>17420</v>
      </c>
      <c r="M57" s="871">
        <v>370</v>
      </c>
      <c r="N57" s="871">
        <v>17050</v>
      </c>
      <c r="O57" s="871">
        <v>1650</v>
      </c>
      <c r="P57" s="871">
        <v>20</v>
      </c>
      <c r="Q57" s="871">
        <v>1630</v>
      </c>
      <c r="R57" s="871">
        <v>30840</v>
      </c>
      <c r="S57" s="871" t="s">
        <v>34</v>
      </c>
      <c r="T57" s="871">
        <v>870</v>
      </c>
      <c r="U57" s="871">
        <v>5860</v>
      </c>
      <c r="V57" s="871">
        <v>24120</v>
      </c>
      <c r="W57" s="871">
        <v>390</v>
      </c>
      <c r="X57" s="94"/>
    </row>
    <row r="58" spans="1:24" s="94" customFormat="1" ht="12" hidden="1" customHeight="1">
      <c r="A58" s="449" t="s">
        <v>1001</v>
      </c>
      <c r="B58" s="449" t="s">
        <v>610</v>
      </c>
      <c r="C58" s="449" t="s">
        <v>25</v>
      </c>
      <c r="D58" s="449" t="s">
        <v>26</v>
      </c>
      <c r="E58" s="449"/>
      <c r="F58" s="101">
        <v>3</v>
      </c>
      <c r="H58" s="872" t="s">
        <v>1007</v>
      </c>
      <c r="I58" s="159" t="s">
        <v>1022</v>
      </c>
      <c r="J58" s="160"/>
      <c r="K58" s="871">
        <v>58420</v>
      </c>
      <c r="L58" s="871">
        <v>1410</v>
      </c>
      <c r="M58" s="871" t="s">
        <v>34</v>
      </c>
      <c r="N58" s="871">
        <v>1410</v>
      </c>
      <c r="O58" s="871">
        <v>460</v>
      </c>
      <c r="P58" s="871" t="s">
        <v>34</v>
      </c>
      <c r="Q58" s="871">
        <v>460</v>
      </c>
      <c r="R58" s="871">
        <v>56460</v>
      </c>
      <c r="S58" s="871" t="s">
        <v>34</v>
      </c>
      <c r="T58" s="871">
        <v>6540</v>
      </c>
      <c r="U58" s="871">
        <v>21270</v>
      </c>
      <c r="V58" s="871">
        <v>28650</v>
      </c>
      <c r="W58" s="871">
        <v>90</v>
      </c>
    </row>
    <row r="59" spans="1:24" ht="12" hidden="1" customHeight="1">
      <c r="A59" s="120" t="s">
        <v>1001</v>
      </c>
      <c r="B59" s="120" t="s">
        <v>610</v>
      </c>
      <c r="C59" s="120" t="s">
        <v>25</v>
      </c>
      <c r="D59" s="120" t="s">
        <v>26</v>
      </c>
      <c r="E59" s="120"/>
      <c r="F59" s="101">
        <v>4</v>
      </c>
      <c r="H59" s="872" t="s">
        <v>1009</v>
      </c>
      <c r="I59" s="159" t="s">
        <v>1044</v>
      </c>
      <c r="J59" s="160"/>
      <c r="K59" s="871">
        <v>1020</v>
      </c>
      <c r="L59" s="871" t="s">
        <v>34</v>
      </c>
      <c r="M59" s="871" t="s">
        <v>34</v>
      </c>
      <c r="N59" s="871" t="s">
        <v>34</v>
      </c>
      <c r="O59" s="871" t="s">
        <v>34</v>
      </c>
      <c r="P59" s="871" t="s">
        <v>34</v>
      </c>
      <c r="Q59" s="871" t="s">
        <v>34</v>
      </c>
      <c r="R59" s="871">
        <v>1020</v>
      </c>
      <c r="S59" s="871" t="s">
        <v>34</v>
      </c>
      <c r="T59" s="871" t="s">
        <v>34</v>
      </c>
      <c r="U59" s="871">
        <v>360</v>
      </c>
      <c r="V59" s="873">
        <v>660</v>
      </c>
      <c r="W59" s="871" t="s">
        <v>34</v>
      </c>
      <c r="X59" s="94"/>
    </row>
    <row r="60" spans="1:24" ht="12" hidden="1" customHeight="1">
      <c r="A60" s="120" t="s">
        <v>1001</v>
      </c>
      <c r="B60" s="120" t="s">
        <v>610</v>
      </c>
      <c r="C60" s="120" t="s">
        <v>25</v>
      </c>
      <c r="D60" s="120" t="s">
        <v>26</v>
      </c>
      <c r="E60" s="120"/>
      <c r="F60" s="101">
        <v>5</v>
      </c>
      <c r="H60" s="872" t="s">
        <v>1036</v>
      </c>
      <c r="I60" s="159" t="s">
        <v>1012</v>
      </c>
      <c r="J60" s="160"/>
      <c r="K60" s="871">
        <v>1080</v>
      </c>
      <c r="L60" s="871" t="s">
        <v>34</v>
      </c>
      <c r="M60" s="871" t="s">
        <v>34</v>
      </c>
      <c r="N60" s="871" t="s">
        <v>34</v>
      </c>
      <c r="O60" s="871" t="s">
        <v>34</v>
      </c>
      <c r="P60" s="871" t="s">
        <v>34</v>
      </c>
      <c r="Q60" s="871" t="s">
        <v>34</v>
      </c>
      <c r="R60" s="871">
        <v>1080</v>
      </c>
      <c r="S60" s="871" t="s">
        <v>34</v>
      </c>
      <c r="T60" s="871" t="s">
        <v>34</v>
      </c>
      <c r="U60" s="871">
        <v>500</v>
      </c>
      <c r="V60" s="873">
        <v>580</v>
      </c>
      <c r="W60" s="871" t="s">
        <v>34</v>
      </c>
      <c r="X60" s="94"/>
    </row>
    <row r="61" spans="1:24" ht="12" hidden="1" customHeight="1">
      <c r="A61" s="120" t="s">
        <v>1001</v>
      </c>
      <c r="B61" s="120" t="s">
        <v>610</v>
      </c>
      <c r="C61" s="120" t="s">
        <v>25</v>
      </c>
      <c r="D61" s="120" t="s">
        <v>26</v>
      </c>
      <c r="E61" s="120"/>
      <c r="F61" s="101">
        <v>6</v>
      </c>
      <c r="H61" s="872" t="s">
        <v>1013</v>
      </c>
      <c r="I61" s="159" t="s">
        <v>1045</v>
      </c>
      <c r="J61" s="160"/>
      <c r="K61" s="871">
        <v>51070</v>
      </c>
      <c r="L61" s="871">
        <v>1150</v>
      </c>
      <c r="M61" s="871" t="s">
        <v>34</v>
      </c>
      <c r="N61" s="871">
        <v>1150</v>
      </c>
      <c r="O61" s="871">
        <v>460</v>
      </c>
      <c r="P61" s="871" t="s">
        <v>34</v>
      </c>
      <c r="Q61" s="871">
        <v>460</v>
      </c>
      <c r="R61" s="871">
        <v>49410</v>
      </c>
      <c r="S61" s="871" t="s">
        <v>34</v>
      </c>
      <c r="T61" s="871">
        <v>6240</v>
      </c>
      <c r="U61" s="871">
        <v>19900</v>
      </c>
      <c r="V61" s="873">
        <v>23270</v>
      </c>
      <c r="W61" s="871">
        <v>50</v>
      </c>
      <c r="X61" s="94"/>
    </row>
    <row r="62" spans="1:24" ht="12" hidden="1" customHeight="1">
      <c r="A62" s="120" t="s">
        <v>1001</v>
      </c>
      <c r="B62" s="120" t="s">
        <v>610</v>
      </c>
      <c r="C62" s="120" t="s">
        <v>25</v>
      </c>
      <c r="D62" s="120" t="s">
        <v>26</v>
      </c>
      <c r="E62" s="120"/>
      <c r="F62" s="101">
        <v>7</v>
      </c>
      <c r="H62" s="872" t="s">
        <v>1015</v>
      </c>
      <c r="I62" s="159" t="s">
        <v>1037</v>
      </c>
      <c r="J62" s="160"/>
      <c r="K62" s="871">
        <v>5250</v>
      </c>
      <c r="L62" s="871">
        <v>260</v>
      </c>
      <c r="M62" s="871" t="s">
        <v>34</v>
      </c>
      <c r="N62" s="871">
        <v>260</v>
      </c>
      <c r="O62" s="871" t="s">
        <v>34</v>
      </c>
      <c r="P62" s="871" t="s">
        <v>34</v>
      </c>
      <c r="Q62" s="871" t="s">
        <v>34</v>
      </c>
      <c r="R62" s="871">
        <v>4950</v>
      </c>
      <c r="S62" s="871" t="s">
        <v>34</v>
      </c>
      <c r="T62" s="871">
        <v>310</v>
      </c>
      <c r="U62" s="871">
        <v>510</v>
      </c>
      <c r="V62" s="871">
        <v>4140</v>
      </c>
      <c r="W62" s="871">
        <v>40</v>
      </c>
      <c r="X62" s="94"/>
    </row>
    <row r="63" spans="1:24" ht="12" hidden="1" customHeight="1">
      <c r="F63" s="235"/>
      <c r="H63" s="870" t="s">
        <v>1046</v>
      </c>
      <c r="I63" s="163" t="s">
        <v>1047</v>
      </c>
      <c r="J63" s="160"/>
      <c r="K63" s="871"/>
      <c r="L63" s="871"/>
      <c r="M63" s="871"/>
      <c r="N63" s="871"/>
      <c r="O63" s="871"/>
      <c r="P63" s="871"/>
      <c r="Q63" s="871"/>
      <c r="R63" s="871"/>
      <c r="S63" s="871"/>
      <c r="T63" s="871"/>
      <c r="U63" s="871"/>
      <c r="V63" s="871"/>
      <c r="W63" s="871"/>
      <c r="X63" s="94"/>
    </row>
    <row r="64" spans="1:24" ht="12" hidden="1" customHeight="1">
      <c r="A64" s="120" t="s">
        <v>1001</v>
      </c>
      <c r="B64" s="120" t="s">
        <v>609</v>
      </c>
      <c r="C64" s="120" t="s">
        <v>25</v>
      </c>
      <c r="D64" s="120" t="s">
        <v>26</v>
      </c>
      <c r="E64" s="120"/>
      <c r="F64" s="101">
        <v>1</v>
      </c>
      <c r="H64" s="872" t="s">
        <v>1002</v>
      </c>
      <c r="I64" s="159" t="s">
        <v>1028</v>
      </c>
      <c r="J64" s="160" t="s">
        <v>1020</v>
      </c>
      <c r="K64" s="871">
        <v>94230</v>
      </c>
      <c r="L64" s="871">
        <v>14640</v>
      </c>
      <c r="M64" s="871">
        <v>530</v>
      </c>
      <c r="N64" s="871">
        <v>14110</v>
      </c>
      <c r="O64" s="871">
        <v>430</v>
      </c>
      <c r="P64" s="871">
        <v>20</v>
      </c>
      <c r="Q64" s="871">
        <v>420</v>
      </c>
      <c r="R64" s="871">
        <v>78030</v>
      </c>
      <c r="S64" s="871" t="s">
        <v>34</v>
      </c>
      <c r="T64" s="871">
        <v>3700</v>
      </c>
      <c r="U64" s="871">
        <v>15760</v>
      </c>
      <c r="V64" s="871">
        <v>58570</v>
      </c>
      <c r="W64" s="871">
        <v>1130</v>
      </c>
      <c r="X64" s="94"/>
    </row>
    <row r="65" spans="1:24" ht="12" hidden="1" customHeight="1">
      <c r="A65" s="120" t="s">
        <v>1001</v>
      </c>
      <c r="B65" s="120" t="s">
        <v>609</v>
      </c>
      <c r="C65" s="120" t="s">
        <v>25</v>
      </c>
      <c r="D65" s="120" t="s">
        <v>26</v>
      </c>
      <c r="E65" s="120"/>
      <c r="F65" s="101">
        <v>2</v>
      </c>
      <c r="H65" s="872" t="s">
        <v>1005</v>
      </c>
      <c r="I65" s="159" t="s">
        <v>1021</v>
      </c>
      <c r="J65" s="160"/>
      <c r="K65" s="871">
        <v>45300</v>
      </c>
      <c r="L65" s="871">
        <v>11510</v>
      </c>
      <c r="M65" s="871">
        <v>430</v>
      </c>
      <c r="N65" s="871">
        <v>11080</v>
      </c>
      <c r="O65" s="871">
        <v>210</v>
      </c>
      <c r="P65" s="871" t="s">
        <v>34</v>
      </c>
      <c r="Q65" s="871">
        <v>210</v>
      </c>
      <c r="R65" s="871">
        <v>32940</v>
      </c>
      <c r="S65" s="871" t="s">
        <v>34</v>
      </c>
      <c r="T65" s="871">
        <v>440</v>
      </c>
      <c r="U65" s="871">
        <v>4240</v>
      </c>
      <c r="V65" s="871">
        <v>28260</v>
      </c>
      <c r="W65" s="871">
        <v>640</v>
      </c>
      <c r="X65" s="94"/>
    </row>
    <row r="66" spans="1:24" s="94" customFormat="1" ht="12" hidden="1" customHeight="1">
      <c r="A66" s="449" t="s">
        <v>1001</v>
      </c>
      <c r="B66" s="449" t="s">
        <v>609</v>
      </c>
      <c r="C66" s="449" t="s">
        <v>25</v>
      </c>
      <c r="D66" s="449" t="s">
        <v>26</v>
      </c>
      <c r="E66" s="449"/>
      <c r="F66" s="101">
        <v>3</v>
      </c>
      <c r="H66" s="872" t="s">
        <v>1007</v>
      </c>
      <c r="I66" s="159" t="s">
        <v>1022</v>
      </c>
      <c r="J66" s="160"/>
      <c r="K66" s="871">
        <v>42860</v>
      </c>
      <c r="L66" s="871">
        <v>1650</v>
      </c>
      <c r="M66" s="871">
        <v>80</v>
      </c>
      <c r="N66" s="871">
        <v>1560</v>
      </c>
      <c r="O66" s="871">
        <v>200</v>
      </c>
      <c r="P66" s="871">
        <v>20</v>
      </c>
      <c r="Q66" s="871">
        <v>190</v>
      </c>
      <c r="R66" s="871">
        <v>40810</v>
      </c>
      <c r="S66" s="871" t="s">
        <v>34</v>
      </c>
      <c r="T66" s="871">
        <v>2390</v>
      </c>
      <c r="U66" s="871">
        <v>10760</v>
      </c>
      <c r="V66" s="871">
        <v>27660</v>
      </c>
      <c r="W66" s="871">
        <v>200</v>
      </c>
    </row>
    <row r="67" spans="1:24" ht="12" hidden="1" customHeight="1">
      <c r="A67" s="120" t="s">
        <v>1001</v>
      </c>
      <c r="B67" s="120" t="s">
        <v>609</v>
      </c>
      <c r="C67" s="120" t="s">
        <v>25</v>
      </c>
      <c r="D67" s="120" t="s">
        <v>26</v>
      </c>
      <c r="E67" s="120"/>
      <c r="F67" s="101">
        <v>4</v>
      </c>
      <c r="H67" s="872" t="s">
        <v>1009</v>
      </c>
      <c r="I67" s="159" t="s">
        <v>1048</v>
      </c>
      <c r="J67" s="160"/>
      <c r="K67" s="871">
        <v>1840</v>
      </c>
      <c r="L67" s="871" t="s">
        <v>34</v>
      </c>
      <c r="M67" s="871" t="s">
        <v>34</v>
      </c>
      <c r="N67" s="871" t="s">
        <v>34</v>
      </c>
      <c r="O67" s="871" t="s">
        <v>34</v>
      </c>
      <c r="P67" s="871" t="s">
        <v>34</v>
      </c>
      <c r="Q67" s="871" t="s">
        <v>34</v>
      </c>
      <c r="R67" s="871">
        <v>1840</v>
      </c>
      <c r="S67" s="871" t="s">
        <v>34</v>
      </c>
      <c r="T67" s="871" t="s">
        <v>34</v>
      </c>
      <c r="U67" s="871">
        <v>350</v>
      </c>
      <c r="V67" s="873">
        <v>1500</v>
      </c>
      <c r="W67" s="871" t="s">
        <v>34</v>
      </c>
      <c r="X67" s="94"/>
    </row>
    <row r="68" spans="1:24" ht="12" hidden="1" customHeight="1">
      <c r="A68" s="120" t="s">
        <v>1001</v>
      </c>
      <c r="B68" s="120" t="s">
        <v>609</v>
      </c>
      <c r="C68" s="120" t="s">
        <v>25</v>
      </c>
      <c r="D68" s="120" t="s">
        <v>26</v>
      </c>
      <c r="E68" s="120"/>
      <c r="F68" s="101">
        <v>5</v>
      </c>
      <c r="H68" s="872" t="s">
        <v>1036</v>
      </c>
      <c r="I68" s="159" t="s">
        <v>1049</v>
      </c>
      <c r="J68" s="160"/>
      <c r="K68" s="871" t="s">
        <v>34</v>
      </c>
      <c r="L68" s="871" t="s">
        <v>34</v>
      </c>
      <c r="M68" s="871" t="s">
        <v>34</v>
      </c>
      <c r="N68" s="871" t="s">
        <v>34</v>
      </c>
      <c r="O68" s="871" t="s">
        <v>34</v>
      </c>
      <c r="P68" s="871" t="s">
        <v>34</v>
      </c>
      <c r="Q68" s="871" t="s">
        <v>34</v>
      </c>
      <c r="R68" s="871" t="s">
        <v>34</v>
      </c>
      <c r="S68" s="871" t="s">
        <v>34</v>
      </c>
      <c r="T68" s="871" t="s">
        <v>34</v>
      </c>
      <c r="U68" s="871" t="s">
        <v>34</v>
      </c>
      <c r="V68" s="873" t="s">
        <v>34</v>
      </c>
      <c r="W68" s="871" t="s">
        <v>34</v>
      </c>
      <c r="X68" s="94"/>
    </row>
    <row r="69" spans="1:24" ht="12" hidden="1" customHeight="1">
      <c r="A69" s="120" t="s">
        <v>1001</v>
      </c>
      <c r="B69" s="120" t="s">
        <v>609</v>
      </c>
      <c r="C69" s="120" t="s">
        <v>25</v>
      </c>
      <c r="D69" s="120" t="s">
        <v>26</v>
      </c>
      <c r="E69" s="120"/>
      <c r="F69" s="101">
        <v>6</v>
      </c>
      <c r="H69" s="872" t="s">
        <v>1013</v>
      </c>
      <c r="I69" s="159" t="s">
        <v>1014</v>
      </c>
      <c r="J69" s="160"/>
      <c r="K69" s="871">
        <v>39500</v>
      </c>
      <c r="L69" s="871">
        <v>1540</v>
      </c>
      <c r="M69" s="871">
        <v>80</v>
      </c>
      <c r="N69" s="871">
        <v>1450</v>
      </c>
      <c r="O69" s="871">
        <v>200</v>
      </c>
      <c r="P69" s="871">
        <v>20</v>
      </c>
      <c r="Q69" s="871">
        <v>190</v>
      </c>
      <c r="R69" s="871">
        <v>37600</v>
      </c>
      <c r="S69" s="871" t="s">
        <v>34</v>
      </c>
      <c r="T69" s="871">
        <v>2350</v>
      </c>
      <c r="U69" s="871">
        <v>10330</v>
      </c>
      <c r="V69" s="873">
        <v>24910</v>
      </c>
      <c r="W69" s="871">
        <v>170</v>
      </c>
      <c r="X69" s="94"/>
    </row>
    <row r="70" spans="1:24" ht="12" hidden="1" customHeight="1">
      <c r="A70" s="120" t="s">
        <v>1001</v>
      </c>
      <c r="B70" s="120" t="s">
        <v>609</v>
      </c>
      <c r="C70" s="120" t="s">
        <v>25</v>
      </c>
      <c r="D70" s="120" t="s">
        <v>26</v>
      </c>
      <c r="E70" s="120"/>
      <c r="F70" s="101">
        <v>7</v>
      </c>
      <c r="H70" s="872" t="s">
        <v>1015</v>
      </c>
      <c r="I70" s="159" t="s">
        <v>1025</v>
      </c>
      <c r="J70" s="160"/>
      <c r="K70" s="871">
        <v>1510</v>
      </c>
      <c r="L70" s="871">
        <v>110</v>
      </c>
      <c r="M70" s="871" t="s">
        <v>34</v>
      </c>
      <c r="N70" s="871">
        <v>110</v>
      </c>
      <c r="O70" s="871" t="s">
        <v>34</v>
      </c>
      <c r="P70" s="871" t="s">
        <v>34</v>
      </c>
      <c r="Q70" s="871" t="s">
        <v>34</v>
      </c>
      <c r="R70" s="871">
        <v>1370</v>
      </c>
      <c r="S70" s="871" t="s">
        <v>34</v>
      </c>
      <c r="T70" s="871">
        <v>40</v>
      </c>
      <c r="U70" s="871">
        <v>70</v>
      </c>
      <c r="V70" s="871">
        <v>1260</v>
      </c>
      <c r="W70" s="871">
        <v>30</v>
      </c>
      <c r="X70" s="94"/>
    </row>
    <row r="71" spans="1:24" ht="12" hidden="1" customHeight="1">
      <c r="F71" s="235"/>
      <c r="H71" s="870" t="s">
        <v>1050</v>
      </c>
      <c r="I71" s="163" t="s">
        <v>1051</v>
      </c>
      <c r="J71" s="160"/>
      <c r="K71" s="871"/>
      <c r="L71" s="871"/>
      <c r="M71" s="871"/>
      <c r="N71" s="871"/>
      <c r="O71" s="871"/>
      <c r="P71" s="871"/>
      <c r="Q71" s="871"/>
      <c r="R71" s="871"/>
      <c r="S71" s="871"/>
      <c r="T71" s="871"/>
      <c r="U71" s="871"/>
      <c r="V71" s="871"/>
      <c r="W71" s="871"/>
      <c r="X71" s="94"/>
    </row>
    <row r="72" spans="1:24" ht="12" hidden="1" customHeight="1">
      <c r="A72" s="120" t="s">
        <v>1001</v>
      </c>
      <c r="B72" s="120" t="s">
        <v>608</v>
      </c>
      <c r="C72" s="120" t="s">
        <v>25</v>
      </c>
      <c r="D72" s="120" t="s">
        <v>26</v>
      </c>
      <c r="E72" s="120"/>
      <c r="F72" s="101">
        <v>1</v>
      </c>
      <c r="H72" s="872" t="s">
        <v>1002</v>
      </c>
      <c r="I72" s="159" t="s">
        <v>1028</v>
      </c>
      <c r="J72" s="160" t="s">
        <v>1020</v>
      </c>
      <c r="K72" s="871">
        <v>118340</v>
      </c>
      <c r="L72" s="871">
        <v>22920</v>
      </c>
      <c r="M72" s="871">
        <v>1100</v>
      </c>
      <c r="N72" s="871">
        <v>21820</v>
      </c>
      <c r="O72" s="871">
        <v>860</v>
      </c>
      <c r="P72" s="871" t="s">
        <v>34</v>
      </c>
      <c r="Q72" s="871">
        <v>860</v>
      </c>
      <c r="R72" s="871">
        <v>93870</v>
      </c>
      <c r="S72" s="871" t="s">
        <v>34</v>
      </c>
      <c r="T72" s="871">
        <v>5130</v>
      </c>
      <c r="U72" s="871">
        <v>22020</v>
      </c>
      <c r="V72" s="871">
        <v>66730</v>
      </c>
      <c r="W72" s="871">
        <v>690</v>
      </c>
      <c r="X72" s="94"/>
    </row>
    <row r="73" spans="1:24" ht="12" hidden="1" customHeight="1">
      <c r="A73" s="120" t="s">
        <v>1001</v>
      </c>
      <c r="B73" s="120" t="s">
        <v>608</v>
      </c>
      <c r="C73" s="120" t="s">
        <v>25</v>
      </c>
      <c r="D73" s="120" t="s">
        <v>26</v>
      </c>
      <c r="E73" s="120"/>
      <c r="F73" s="101">
        <v>2</v>
      </c>
      <c r="H73" s="872" t="s">
        <v>1005</v>
      </c>
      <c r="I73" s="159" t="s">
        <v>1040</v>
      </c>
      <c r="J73" s="160"/>
      <c r="K73" s="871">
        <v>49200</v>
      </c>
      <c r="L73" s="871">
        <v>18700</v>
      </c>
      <c r="M73" s="871">
        <v>720</v>
      </c>
      <c r="N73" s="871">
        <v>17980</v>
      </c>
      <c r="O73" s="871">
        <v>320</v>
      </c>
      <c r="P73" s="871" t="s">
        <v>34</v>
      </c>
      <c r="Q73" s="871">
        <v>320</v>
      </c>
      <c r="R73" s="871">
        <v>29800</v>
      </c>
      <c r="S73" s="871" t="s">
        <v>34</v>
      </c>
      <c r="T73" s="871">
        <v>390</v>
      </c>
      <c r="U73" s="871">
        <v>3890</v>
      </c>
      <c r="V73" s="871">
        <v>25520</v>
      </c>
      <c r="W73" s="871">
        <v>380</v>
      </c>
      <c r="X73" s="94"/>
    </row>
    <row r="74" spans="1:24" s="94" customFormat="1" ht="12" hidden="1" customHeight="1">
      <c r="A74" s="449" t="s">
        <v>1001</v>
      </c>
      <c r="B74" s="449" t="s">
        <v>608</v>
      </c>
      <c r="C74" s="449" t="s">
        <v>25</v>
      </c>
      <c r="D74" s="449" t="s">
        <v>26</v>
      </c>
      <c r="E74" s="449"/>
      <c r="F74" s="101">
        <v>3</v>
      </c>
      <c r="H74" s="872" t="s">
        <v>1007</v>
      </c>
      <c r="I74" s="159" t="s">
        <v>1022</v>
      </c>
      <c r="J74" s="160"/>
      <c r="K74" s="871">
        <v>61250</v>
      </c>
      <c r="L74" s="871">
        <v>2000</v>
      </c>
      <c r="M74" s="871">
        <v>340</v>
      </c>
      <c r="N74" s="871">
        <v>1650</v>
      </c>
      <c r="O74" s="871">
        <v>180</v>
      </c>
      <c r="P74" s="871" t="s">
        <v>34</v>
      </c>
      <c r="Q74" s="871">
        <v>180</v>
      </c>
      <c r="R74" s="871">
        <v>59030</v>
      </c>
      <c r="S74" s="871" t="s">
        <v>34</v>
      </c>
      <c r="T74" s="871">
        <v>4090</v>
      </c>
      <c r="U74" s="871">
        <v>16750</v>
      </c>
      <c r="V74" s="871">
        <v>38190</v>
      </c>
      <c r="W74" s="871">
        <v>40</v>
      </c>
    </row>
    <row r="75" spans="1:24" ht="12" hidden="1" customHeight="1">
      <c r="A75" s="120" t="s">
        <v>1001</v>
      </c>
      <c r="B75" s="120" t="s">
        <v>608</v>
      </c>
      <c r="C75" s="120" t="s">
        <v>25</v>
      </c>
      <c r="D75" s="120" t="s">
        <v>26</v>
      </c>
      <c r="E75" s="120"/>
      <c r="F75" s="101">
        <v>4</v>
      </c>
      <c r="H75" s="872" t="s">
        <v>1009</v>
      </c>
      <c r="I75" s="159" t="s">
        <v>1010</v>
      </c>
      <c r="J75" s="160"/>
      <c r="K75" s="871">
        <v>6280</v>
      </c>
      <c r="L75" s="871" t="s">
        <v>34</v>
      </c>
      <c r="M75" s="871" t="s">
        <v>34</v>
      </c>
      <c r="N75" s="871" t="s">
        <v>34</v>
      </c>
      <c r="O75" s="871" t="s">
        <v>34</v>
      </c>
      <c r="P75" s="871" t="s">
        <v>34</v>
      </c>
      <c r="Q75" s="871" t="s">
        <v>34</v>
      </c>
      <c r="R75" s="871">
        <v>6280</v>
      </c>
      <c r="S75" s="871" t="s">
        <v>34</v>
      </c>
      <c r="T75" s="871" t="s">
        <v>34</v>
      </c>
      <c r="U75" s="871">
        <v>1160</v>
      </c>
      <c r="V75" s="873">
        <v>5120</v>
      </c>
      <c r="W75" s="871" t="s">
        <v>34</v>
      </c>
      <c r="X75" s="94"/>
    </row>
    <row r="76" spans="1:24" ht="12" hidden="1" customHeight="1">
      <c r="A76" s="120" t="s">
        <v>1001</v>
      </c>
      <c r="B76" s="120" t="s">
        <v>608</v>
      </c>
      <c r="C76" s="120" t="s">
        <v>25</v>
      </c>
      <c r="D76" s="120" t="s">
        <v>26</v>
      </c>
      <c r="E76" s="120"/>
      <c r="F76" s="101">
        <v>5</v>
      </c>
      <c r="H76" s="872" t="s">
        <v>1036</v>
      </c>
      <c r="I76" s="159" t="s">
        <v>1012</v>
      </c>
      <c r="J76" s="160"/>
      <c r="K76" s="871">
        <v>3400</v>
      </c>
      <c r="L76" s="871" t="s">
        <v>34</v>
      </c>
      <c r="M76" s="871" t="s">
        <v>34</v>
      </c>
      <c r="N76" s="871" t="s">
        <v>34</v>
      </c>
      <c r="O76" s="871" t="s">
        <v>34</v>
      </c>
      <c r="P76" s="871" t="s">
        <v>34</v>
      </c>
      <c r="Q76" s="871" t="s">
        <v>34</v>
      </c>
      <c r="R76" s="871">
        <v>3400</v>
      </c>
      <c r="S76" s="871" t="s">
        <v>34</v>
      </c>
      <c r="T76" s="871">
        <v>50</v>
      </c>
      <c r="U76" s="871">
        <v>170</v>
      </c>
      <c r="V76" s="873">
        <v>3180</v>
      </c>
      <c r="W76" s="871" t="s">
        <v>34</v>
      </c>
      <c r="X76" s="94"/>
    </row>
    <row r="77" spans="1:24" ht="12" hidden="1" customHeight="1">
      <c r="A77" s="120" t="s">
        <v>1001</v>
      </c>
      <c r="B77" s="120" t="s">
        <v>608</v>
      </c>
      <c r="C77" s="120" t="s">
        <v>25</v>
      </c>
      <c r="D77" s="120" t="s">
        <v>26</v>
      </c>
      <c r="E77" s="120"/>
      <c r="F77" s="101">
        <v>6</v>
      </c>
      <c r="H77" s="872" t="s">
        <v>1013</v>
      </c>
      <c r="I77" s="159" t="s">
        <v>1024</v>
      </c>
      <c r="J77" s="160"/>
      <c r="K77" s="871">
        <v>48800</v>
      </c>
      <c r="L77" s="871">
        <v>1940</v>
      </c>
      <c r="M77" s="871">
        <v>340</v>
      </c>
      <c r="N77" s="871">
        <v>1590</v>
      </c>
      <c r="O77" s="871">
        <v>180</v>
      </c>
      <c r="P77" s="871" t="s">
        <v>34</v>
      </c>
      <c r="Q77" s="871">
        <v>180</v>
      </c>
      <c r="R77" s="871">
        <v>46640</v>
      </c>
      <c r="S77" s="871" t="s">
        <v>34</v>
      </c>
      <c r="T77" s="871">
        <v>3970</v>
      </c>
      <c r="U77" s="871">
        <v>14410</v>
      </c>
      <c r="V77" s="873">
        <v>28260</v>
      </c>
      <c r="W77" s="871">
        <v>40</v>
      </c>
      <c r="X77" s="94"/>
    </row>
    <row r="78" spans="1:24" ht="12" hidden="1" customHeight="1">
      <c r="A78" s="120" t="s">
        <v>1001</v>
      </c>
      <c r="B78" s="120" t="s">
        <v>608</v>
      </c>
      <c r="C78" s="120" t="s">
        <v>25</v>
      </c>
      <c r="D78" s="120" t="s">
        <v>26</v>
      </c>
      <c r="E78" s="120"/>
      <c r="F78" s="101">
        <v>7</v>
      </c>
      <c r="H78" s="872" t="s">
        <v>1015</v>
      </c>
      <c r="I78" s="159" t="s">
        <v>1025</v>
      </c>
      <c r="J78" s="160"/>
      <c r="K78" s="871">
        <v>2760</v>
      </c>
      <c r="L78" s="871">
        <v>60</v>
      </c>
      <c r="M78" s="871" t="s">
        <v>34</v>
      </c>
      <c r="N78" s="871">
        <v>60</v>
      </c>
      <c r="O78" s="871" t="s">
        <v>34</v>
      </c>
      <c r="P78" s="871" t="s">
        <v>34</v>
      </c>
      <c r="Q78" s="871" t="s">
        <v>34</v>
      </c>
      <c r="R78" s="871">
        <v>2700</v>
      </c>
      <c r="S78" s="871" t="s">
        <v>34</v>
      </c>
      <c r="T78" s="871">
        <v>70</v>
      </c>
      <c r="U78" s="871">
        <v>1000</v>
      </c>
      <c r="V78" s="871">
        <v>1640</v>
      </c>
      <c r="W78" s="871" t="s">
        <v>34</v>
      </c>
      <c r="X78" s="94"/>
    </row>
    <row r="79" spans="1:24" ht="12" hidden="1" customHeight="1">
      <c r="F79" s="235"/>
      <c r="H79" s="870" t="s">
        <v>1052</v>
      </c>
      <c r="I79" s="163" t="s">
        <v>1053</v>
      </c>
      <c r="J79" s="160"/>
      <c r="K79" s="871"/>
      <c r="L79" s="871"/>
      <c r="M79" s="871"/>
      <c r="N79" s="871"/>
      <c r="O79" s="871"/>
      <c r="P79" s="871"/>
      <c r="Q79" s="871"/>
      <c r="R79" s="871"/>
      <c r="S79" s="871"/>
      <c r="T79" s="871"/>
      <c r="U79" s="871"/>
      <c r="V79" s="871"/>
      <c r="W79" s="871"/>
      <c r="X79" s="94"/>
    </row>
    <row r="80" spans="1:24" ht="12" hidden="1" customHeight="1">
      <c r="A80" s="120" t="s">
        <v>1001</v>
      </c>
      <c r="B80" s="120" t="s">
        <v>606</v>
      </c>
      <c r="C80" s="120" t="s">
        <v>25</v>
      </c>
      <c r="D80" s="120" t="s">
        <v>26</v>
      </c>
      <c r="E80" s="120"/>
      <c r="F80" s="101">
        <v>1</v>
      </c>
      <c r="H80" s="872" t="s">
        <v>1002</v>
      </c>
      <c r="I80" s="159" t="s">
        <v>1028</v>
      </c>
      <c r="J80" s="160" t="s">
        <v>1020</v>
      </c>
      <c r="K80" s="871">
        <v>232850</v>
      </c>
      <c r="L80" s="871">
        <v>26100</v>
      </c>
      <c r="M80" s="871">
        <v>770</v>
      </c>
      <c r="N80" s="871">
        <v>25330</v>
      </c>
      <c r="O80" s="871">
        <v>1320</v>
      </c>
      <c r="P80" s="871">
        <v>60</v>
      </c>
      <c r="Q80" s="871">
        <v>1260</v>
      </c>
      <c r="R80" s="871">
        <v>204850</v>
      </c>
      <c r="S80" s="871" t="s">
        <v>34</v>
      </c>
      <c r="T80" s="871">
        <v>6470</v>
      </c>
      <c r="U80" s="871">
        <v>40880</v>
      </c>
      <c r="V80" s="871">
        <v>157500</v>
      </c>
      <c r="W80" s="871">
        <v>580</v>
      </c>
      <c r="X80" s="94"/>
    </row>
    <row r="81" spans="1:24" ht="12" hidden="1" customHeight="1">
      <c r="A81" s="120" t="s">
        <v>1001</v>
      </c>
      <c r="B81" s="120" t="s">
        <v>606</v>
      </c>
      <c r="C81" s="120" t="s">
        <v>25</v>
      </c>
      <c r="D81" s="120" t="s">
        <v>26</v>
      </c>
      <c r="E81" s="120"/>
      <c r="F81" s="101">
        <v>2</v>
      </c>
      <c r="H81" s="872" t="s">
        <v>1005</v>
      </c>
      <c r="I81" s="159" t="s">
        <v>1021</v>
      </c>
      <c r="J81" s="160"/>
      <c r="K81" s="871">
        <v>107620</v>
      </c>
      <c r="L81" s="871">
        <v>20770</v>
      </c>
      <c r="M81" s="871">
        <v>570</v>
      </c>
      <c r="N81" s="871">
        <v>20210</v>
      </c>
      <c r="O81" s="871">
        <v>750</v>
      </c>
      <c r="P81" s="871">
        <v>30</v>
      </c>
      <c r="Q81" s="871">
        <v>720</v>
      </c>
      <c r="R81" s="871">
        <v>85860</v>
      </c>
      <c r="S81" s="871" t="s">
        <v>34</v>
      </c>
      <c r="T81" s="871">
        <v>440</v>
      </c>
      <c r="U81" s="871">
        <v>4980</v>
      </c>
      <c r="V81" s="871">
        <v>80440</v>
      </c>
      <c r="W81" s="871">
        <v>240</v>
      </c>
      <c r="X81" s="94"/>
    </row>
    <row r="82" spans="1:24" s="94" customFormat="1" ht="12" hidden="1" customHeight="1">
      <c r="A82" s="449" t="s">
        <v>1001</v>
      </c>
      <c r="B82" s="449" t="s">
        <v>606</v>
      </c>
      <c r="C82" s="449" t="s">
        <v>25</v>
      </c>
      <c r="D82" s="449" t="s">
        <v>26</v>
      </c>
      <c r="E82" s="449"/>
      <c r="F82" s="101">
        <v>3</v>
      </c>
      <c r="H82" s="872" t="s">
        <v>1007</v>
      </c>
      <c r="I82" s="159" t="s">
        <v>1022</v>
      </c>
      <c r="J82" s="160"/>
      <c r="K82" s="871">
        <v>117130</v>
      </c>
      <c r="L82" s="871">
        <v>1730</v>
      </c>
      <c r="M82" s="871">
        <v>30</v>
      </c>
      <c r="N82" s="871">
        <v>1700</v>
      </c>
      <c r="O82" s="871">
        <v>150</v>
      </c>
      <c r="P82" s="871" t="s">
        <v>34</v>
      </c>
      <c r="Q82" s="871">
        <v>150</v>
      </c>
      <c r="R82" s="871">
        <v>115110</v>
      </c>
      <c r="S82" s="871" t="s">
        <v>34</v>
      </c>
      <c r="T82" s="871">
        <v>4330</v>
      </c>
      <c r="U82" s="871">
        <v>34400</v>
      </c>
      <c r="V82" s="871">
        <v>76380</v>
      </c>
      <c r="W82" s="871">
        <v>140</v>
      </c>
    </row>
    <row r="83" spans="1:24" ht="12" hidden="1" customHeight="1">
      <c r="A83" s="120" t="s">
        <v>1001</v>
      </c>
      <c r="B83" s="120" t="s">
        <v>606</v>
      </c>
      <c r="C83" s="120" t="s">
        <v>25</v>
      </c>
      <c r="D83" s="120" t="s">
        <v>26</v>
      </c>
      <c r="E83" s="120"/>
      <c r="F83" s="101">
        <v>4</v>
      </c>
      <c r="H83" s="872" t="s">
        <v>1009</v>
      </c>
      <c r="I83" s="159" t="s">
        <v>1023</v>
      </c>
      <c r="J83" s="160"/>
      <c r="K83" s="871">
        <v>20070</v>
      </c>
      <c r="L83" s="871" t="s">
        <v>34</v>
      </c>
      <c r="M83" s="871" t="s">
        <v>34</v>
      </c>
      <c r="N83" s="871" t="s">
        <v>34</v>
      </c>
      <c r="O83" s="871" t="s">
        <v>34</v>
      </c>
      <c r="P83" s="871" t="s">
        <v>34</v>
      </c>
      <c r="Q83" s="871" t="s">
        <v>34</v>
      </c>
      <c r="R83" s="871">
        <v>20070</v>
      </c>
      <c r="S83" s="871" t="s">
        <v>34</v>
      </c>
      <c r="T83" s="871" t="s">
        <v>34</v>
      </c>
      <c r="U83" s="871">
        <v>8640</v>
      </c>
      <c r="V83" s="873">
        <v>11430</v>
      </c>
      <c r="W83" s="871" t="s">
        <v>34</v>
      </c>
      <c r="X83" s="94"/>
    </row>
    <row r="84" spans="1:24" ht="12" hidden="1" customHeight="1">
      <c r="A84" s="120" t="s">
        <v>1001</v>
      </c>
      <c r="B84" s="120" t="s">
        <v>606</v>
      </c>
      <c r="C84" s="120" t="s">
        <v>25</v>
      </c>
      <c r="D84" s="120" t="s">
        <v>26</v>
      </c>
      <c r="E84" s="120"/>
      <c r="F84" s="101">
        <v>5</v>
      </c>
      <c r="H84" s="872" t="s">
        <v>1036</v>
      </c>
      <c r="I84" s="159" t="s">
        <v>1049</v>
      </c>
      <c r="J84" s="160"/>
      <c r="K84" s="871">
        <v>23480</v>
      </c>
      <c r="L84" s="871" t="s">
        <v>34</v>
      </c>
      <c r="M84" s="871" t="s">
        <v>34</v>
      </c>
      <c r="N84" s="871" t="s">
        <v>34</v>
      </c>
      <c r="O84" s="871" t="s">
        <v>34</v>
      </c>
      <c r="P84" s="871" t="s">
        <v>34</v>
      </c>
      <c r="Q84" s="871" t="s">
        <v>34</v>
      </c>
      <c r="R84" s="871">
        <v>23480</v>
      </c>
      <c r="S84" s="871" t="s">
        <v>34</v>
      </c>
      <c r="T84" s="871" t="s">
        <v>34</v>
      </c>
      <c r="U84" s="871">
        <v>330</v>
      </c>
      <c r="V84" s="873">
        <v>23150</v>
      </c>
      <c r="W84" s="871" t="s">
        <v>34</v>
      </c>
      <c r="X84" s="94"/>
    </row>
    <row r="85" spans="1:24" ht="12" hidden="1" customHeight="1">
      <c r="A85" s="120" t="s">
        <v>1001</v>
      </c>
      <c r="B85" s="120" t="s">
        <v>606</v>
      </c>
      <c r="C85" s="120" t="s">
        <v>25</v>
      </c>
      <c r="D85" s="120" t="s">
        <v>26</v>
      </c>
      <c r="E85" s="120"/>
      <c r="F85" s="101">
        <v>6</v>
      </c>
      <c r="H85" s="872" t="s">
        <v>1013</v>
      </c>
      <c r="I85" s="159" t="s">
        <v>1014</v>
      </c>
      <c r="J85" s="160"/>
      <c r="K85" s="871">
        <v>68280</v>
      </c>
      <c r="L85" s="871">
        <v>1680</v>
      </c>
      <c r="M85" s="871">
        <v>30</v>
      </c>
      <c r="N85" s="871">
        <v>1650</v>
      </c>
      <c r="O85" s="871">
        <v>150</v>
      </c>
      <c r="P85" s="871" t="s">
        <v>34</v>
      </c>
      <c r="Q85" s="871">
        <v>150</v>
      </c>
      <c r="R85" s="871">
        <v>66370</v>
      </c>
      <c r="S85" s="871" t="s">
        <v>34</v>
      </c>
      <c r="T85" s="871">
        <v>4310</v>
      </c>
      <c r="U85" s="871">
        <v>24610</v>
      </c>
      <c r="V85" s="873">
        <v>37450</v>
      </c>
      <c r="W85" s="871">
        <v>90</v>
      </c>
      <c r="X85" s="94"/>
    </row>
    <row r="86" spans="1:24" ht="12" hidden="1" customHeight="1">
      <c r="A86" s="120" t="s">
        <v>1001</v>
      </c>
      <c r="B86" s="120" t="s">
        <v>606</v>
      </c>
      <c r="C86" s="120" t="s">
        <v>25</v>
      </c>
      <c r="D86" s="120" t="s">
        <v>26</v>
      </c>
      <c r="E86" s="120"/>
      <c r="F86" s="101">
        <v>7</v>
      </c>
      <c r="H86" s="872" t="s">
        <v>1015</v>
      </c>
      <c r="I86" s="159" t="s">
        <v>1025</v>
      </c>
      <c r="J86" s="160"/>
      <c r="K86" s="871">
        <v>5290</v>
      </c>
      <c r="L86" s="871">
        <v>50</v>
      </c>
      <c r="M86" s="871" t="s">
        <v>34</v>
      </c>
      <c r="N86" s="871">
        <v>50</v>
      </c>
      <c r="O86" s="871" t="s">
        <v>34</v>
      </c>
      <c r="P86" s="871" t="s">
        <v>34</v>
      </c>
      <c r="Q86" s="871" t="s">
        <v>34</v>
      </c>
      <c r="R86" s="871">
        <v>5190</v>
      </c>
      <c r="S86" s="871" t="s">
        <v>34</v>
      </c>
      <c r="T86" s="871">
        <v>30</v>
      </c>
      <c r="U86" s="871">
        <v>820</v>
      </c>
      <c r="V86" s="871">
        <v>4350</v>
      </c>
      <c r="W86" s="871">
        <v>50</v>
      </c>
      <c r="X86" s="94"/>
    </row>
    <row r="87" spans="1:24" ht="12" hidden="1" customHeight="1">
      <c r="F87" s="235"/>
      <c r="H87" s="870" t="s">
        <v>1054</v>
      </c>
      <c r="I87" s="163" t="s">
        <v>1055</v>
      </c>
      <c r="J87" s="160"/>
      <c r="K87" s="871"/>
      <c r="L87" s="871"/>
      <c r="M87" s="871"/>
      <c r="N87" s="871"/>
      <c r="O87" s="871"/>
      <c r="P87" s="871"/>
      <c r="Q87" s="871"/>
      <c r="R87" s="871"/>
      <c r="S87" s="871"/>
      <c r="T87" s="871"/>
      <c r="U87" s="871"/>
      <c r="V87" s="871"/>
      <c r="W87" s="871"/>
      <c r="X87" s="94"/>
    </row>
    <row r="88" spans="1:24" ht="12" hidden="1" customHeight="1">
      <c r="A88" s="120" t="s">
        <v>1001</v>
      </c>
      <c r="B88" s="120" t="s">
        <v>605</v>
      </c>
      <c r="C88" s="120" t="s">
        <v>25</v>
      </c>
      <c r="D88" s="120" t="s">
        <v>26</v>
      </c>
      <c r="E88" s="120"/>
      <c r="F88" s="101">
        <v>1</v>
      </c>
      <c r="H88" s="872" t="s">
        <v>1002</v>
      </c>
      <c r="I88" s="159" t="s">
        <v>1028</v>
      </c>
      <c r="J88" s="160" t="s">
        <v>1020</v>
      </c>
      <c r="K88" s="871">
        <v>195860</v>
      </c>
      <c r="L88" s="871">
        <v>37440</v>
      </c>
      <c r="M88" s="871">
        <v>1570</v>
      </c>
      <c r="N88" s="871">
        <v>35870</v>
      </c>
      <c r="O88" s="871">
        <v>1840</v>
      </c>
      <c r="P88" s="871">
        <v>340</v>
      </c>
      <c r="Q88" s="871">
        <v>1500</v>
      </c>
      <c r="R88" s="871">
        <v>155850</v>
      </c>
      <c r="S88" s="871" t="s">
        <v>34</v>
      </c>
      <c r="T88" s="871">
        <v>23930</v>
      </c>
      <c r="U88" s="871">
        <v>53370</v>
      </c>
      <c r="V88" s="871">
        <v>78560</v>
      </c>
      <c r="W88" s="871">
        <v>720</v>
      </c>
      <c r="X88" s="94"/>
    </row>
    <row r="89" spans="1:24" ht="12" hidden="1" customHeight="1">
      <c r="A89" s="120" t="s">
        <v>1001</v>
      </c>
      <c r="B89" s="120" t="s">
        <v>605</v>
      </c>
      <c r="C89" s="120" t="s">
        <v>25</v>
      </c>
      <c r="D89" s="120" t="s">
        <v>26</v>
      </c>
      <c r="E89" s="120"/>
      <c r="F89" s="101">
        <v>2</v>
      </c>
      <c r="H89" s="872" t="s">
        <v>1005</v>
      </c>
      <c r="I89" s="159" t="s">
        <v>1021</v>
      </c>
      <c r="J89" s="160"/>
      <c r="K89" s="871">
        <v>87730</v>
      </c>
      <c r="L89" s="871">
        <v>30750</v>
      </c>
      <c r="M89" s="871">
        <v>1200</v>
      </c>
      <c r="N89" s="871">
        <v>29550</v>
      </c>
      <c r="O89" s="871">
        <v>630</v>
      </c>
      <c r="P89" s="871" t="s">
        <v>34</v>
      </c>
      <c r="Q89" s="871">
        <v>630</v>
      </c>
      <c r="R89" s="871">
        <v>55910</v>
      </c>
      <c r="S89" s="871" t="s">
        <v>34</v>
      </c>
      <c r="T89" s="871">
        <v>2820</v>
      </c>
      <c r="U89" s="871">
        <v>14390</v>
      </c>
      <c r="V89" s="871">
        <v>38690</v>
      </c>
      <c r="W89" s="871">
        <v>450</v>
      </c>
      <c r="X89" s="94"/>
    </row>
    <row r="90" spans="1:24" s="94" customFormat="1" ht="12" hidden="1" customHeight="1">
      <c r="A90" s="449" t="s">
        <v>1001</v>
      </c>
      <c r="B90" s="449" t="s">
        <v>605</v>
      </c>
      <c r="C90" s="449" t="s">
        <v>25</v>
      </c>
      <c r="D90" s="449" t="s">
        <v>26</v>
      </c>
      <c r="E90" s="449"/>
      <c r="F90" s="101">
        <v>3</v>
      </c>
      <c r="H90" s="872" t="s">
        <v>1007</v>
      </c>
      <c r="I90" s="159" t="s">
        <v>1030</v>
      </c>
      <c r="J90" s="160"/>
      <c r="K90" s="871">
        <v>98120</v>
      </c>
      <c r="L90" s="871">
        <v>2850</v>
      </c>
      <c r="M90" s="871">
        <v>280</v>
      </c>
      <c r="N90" s="871">
        <v>2570</v>
      </c>
      <c r="O90" s="871">
        <v>660</v>
      </c>
      <c r="P90" s="871">
        <v>170</v>
      </c>
      <c r="Q90" s="871">
        <v>490</v>
      </c>
      <c r="R90" s="871">
        <v>94440</v>
      </c>
      <c r="S90" s="871" t="s">
        <v>34</v>
      </c>
      <c r="T90" s="871">
        <v>18520</v>
      </c>
      <c r="U90" s="871">
        <v>36800</v>
      </c>
      <c r="V90" s="871">
        <v>39120</v>
      </c>
      <c r="W90" s="871">
        <v>180</v>
      </c>
    </row>
    <row r="91" spans="1:24" ht="12" hidden="1" customHeight="1">
      <c r="A91" s="120" t="s">
        <v>1001</v>
      </c>
      <c r="B91" s="120" t="s">
        <v>605</v>
      </c>
      <c r="C91" s="120" t="s">
        <v>25</v>
      </c>
      <c r="D91" s="120" t="s">
        <v>26</v>
      </c>
      <c r="E91" s="120"/>
      <c r="F91" s="101">
        <v>4</v>
      </c>
      <c r="H91" s="872" t="s">
        <v>1009</v>
      </c>
      <c r="I91" s="159" t="s">
        <v>1010</v>
      </c>
      <c r="J91" s="160"/>
      <c r="K91" s="871">
        <v>3900</v>
      </c>
      <c r="L91" s="871" t="s">
        <v>34</v>
      </c>
      <c r="M91" s="871" t="s">
        <v>34</v>
      </c>
      <c r="N91" s="871" t="s">
        <v>34</v>
      </c>
      <c r="O91" s="871" t="s">
        <v>34</v>
      </c>
      <c r="P91" s="871" t="s">
        <v>34</v>
      </c>
      <c r="Q91" s="871" t="s">
        <v>34</v>
      </c>
      <c r="R91" s="871">
        <v>3900</v>
      </c>
      <c r="S91" s="871" t="s">
        <v>34</v>
      </c>
      <c r="T91" s="871" t="s">
        <v>34</v>
      </c>
      <c r="U91" s="871">
        <v>1300</v>
      </c>
      <c r="V91" s="873">
        <v>2600</v>
      </c>
      <c r="W91" s="871" t="s">
        <v>34</v>
      </c>
      <c r="X91" s="94"/>
    </row>
    <row r="92" spans="1:24" ht="12" hidden="1" customHeight="1">
      <c r="A92" s="120" t="s">
        <v>1001</v>
      </c>
      <c r="B92" s="120" t="s">
        <v>605</v>
      </c>
      <c r="C92" s="120" t="s">
        <v>25</v>
      </c>
      <c r="D92" s="120" t="s">
        <v>26</v>
      </c>
      <c r="E92" s="120"/>
      <c r="F92" s="101">
        <v>5</v>
      </c>
      <c r="H92" s="872" t="s">
        <v>1056</v>
      </c>
      <c r="I92" s="159" t="s">
        <v>1057</v>
      </c>
      <c r="J92" s="160"/>
      <c r="K92" s="871">
        <v>4720</v>
      </c>
      <c r="L92" s="871" t="s">
        <v>34</v>
      </c>
      <c r="M92" s="871" t="s">
        <v>34</v>
      </c>
      <c r="N92" s="871" t="s">
        <v>34</v>
      </c>
      <c r="O92" s="871" t="s">
        <v>34</v>
      </c>
      <c r="P92" s="871" t="s">
        <v>34</v>
      </c>
      <c r="Q92" s="871" t="s">
        <v>34</v>
      </c>
      <c r="R92" s="871">
        <v>4720</v>
      </c>
      <c r="S92" s="871" t="s">
        <v>34</v>
      </c>
      <c r="T92" s="871" t="s">
        <v>34</v>
      </c>
      <c r="U92" s="871">
        <v>430</v>
      </c>
      <c r="V92" s="873">
        <v>4290</v>
      </c>
      <c r="W92" s="871" t="s">
        <v>34</v>
      </c>
      <c r="X92" s="94"/>
    </row>
    <row r="93" spans="1:24" ht="12" hidden="1" customHeight="1">
      <c r="A93" s="120" t="s">
        <v>1001</v>
      </c>
      <c r="B93" s="120" t="s">
        <v>605</v>
      </c>
      <c r="C93" s="120" t="s">
        <v>25</v>
      </c>
      <c r="D93" s="120" t="s">
        <v>26</v>
      </c>
      <c r="E93" s="120"/>
      <c r="F93" s="101">
        <v>6</v>
      </c>
      <c r="H93" s="872" t="s">
        <v>1013</v>
      </c>
      <c r="I93" s="159" t="s">
        <v>1058</v>
      </c>
      <c r="J93" s="160"/>
      <c r="K93" s="871">
        <v>80800</v>
      </c>
      <c r="L93" s="871">
        <v>2730</v>
      </c>
      <c r="M93" s="871">
        <v>280</v>
      </c>
      <c r="N93" s="871">
        <v>2450</v>
      </c>
      <c r="O93" s="871">
        <v>610</v>
      </c>
      <c r="P93" s="871">
        <v>170</v>
      </c>
      <c r="Q93" s="871">
        <v>440</v>
      </c>
      <c r="R93" s="871">
        <v>77340</v>
      </c>
      <c r="S93" s="871" t="s">
        <v>34</v>
      </c>
      <c r="T93" s="871">
        <v>18260</v>
      </c>
      <c r="U93" s="871">
        <v>32100</v>
      </c>
      <c r="V93" s="873">
        <v>26980</v>
      </c>
      <c r="W93" s="871">
        <v>130</v>
      </c>
      <c r="X93" s="94"/>
    </row>
    <row r="94" spans="1:24" ht="12" hidden="1" customHeight="1">
      <c r="A94" s="120" t="s">
        <v>1001</v>
      </c>
      <c r="B94" s="120" t="s">
        <v>605</v>
      </c>
      <c r="C94" s="120" t="s">
        <v>25</v>
      </c>
      <c r="D94" s="120" t="s">
        <v>26</v>
      </c>
      <c r="E94" s="120"/>
      <c r="F94" s="101">
        <v>7</v>
      </c>
      <c r="H94" s="872" t="s">
        <v>1015</v>
      </c>
      <c r="I94" s="159" t="s">
        <v>607</v>
      </c>
      <c r="J94" s="160"/>
      <c r="K94" s="871">
        <v>8700</v>
      </c>
      <c r="L94" s="871">
        <v>120</v>
      </c>
      <c r="M94" s="871" t="s">
        <v>34</v>
      </c>
      <c r="N94" s="871">
        <v>120</v>
      </c>
      <c r="O94" s="871">
        <v>50</v>
      </c>
      <c r="P94" s="871" t="s">
        <v>34</v>
      </c>
      <c r="Q94" s="871">
        <v>50</v>
      </c>
      <c r="R94" s="871">
        <v>8480</v>
      </c>
      <c r="S94" s="871" t="s">
        <v>34</v>
      </c>
      <c r="T94" s="871">
        <v>260</v>
      </c>
      <c r="U94" s="871">
        <v>2970</v>
      </c>
      <c r="V94" s="871">
        <v>5250</v>
      </c>
      <c r="W94" s="871">
        <v>50</v>
      </c>
      <c r="X94" s="94"/>
    </row>
    <row r="95" spans="1:24" ht="12" hidden="1" customHeight="1">
      <c r="F95" s="235"/>
      <c r="H95" s="870" t="s">
        <v>1059</v>
      </c>
      <c r="I95" s="163" t="s">
        <v>1060</v>
      </c>
      <c r="J95" s="160"/>
      <c r="K95" s="871"/>
      <c r="L95" s="871"/>
      <c r="M95" s="871"/>
      <c r="N95" s="871"/>
      <c r="O95" s="871"/>
      <c r="P95" s="871"/>
      <c r="Q95" s="871"/>
      <c r="R95" s="871"/>
      <c r="S95" s="871"/>
      <c r="T95" s="871"/>
      <c r="U95" s="871"/>
      <c r="V95" s="871"/>
      <c r="W95" s="871"/>
      <c r="X95" s="94"/>
    </row>
    <row r="96" spans="1:24" ht="12" hidden="1" customHeight="1">
      <c r="A96" s="120" t="s">
        <v>1001</v>
      </c>
      <c r="B96" s="120" t="s">
        <v>604</v>
      </c>
      <c r="C96" s="120" t="s">
        <v>25</v>
      </c>
      <c r="D96" s="120" t="s">
        <v>26</v>
      </c>
      <c r="E96" s="120"/>
      <c r="F96" s="101">
        <v>1</v>
      </c>
      <c r="H96" s="872" t="s">
        <v>1002</v>
      </c>
      <c r="I96" s="159" t="s">
        <v>1028</v>
      </c>
      <c r="J96" s="160" t="s">
        <v>1020</v>
      </c>
      <c r="K96" s="871">
        <v>136930</v>
      </c>
      <c r="L96" s="871">
        <v>31350</v>
      </c>
      <c r="M96" s="871">
        <v>620</v>
      </c>
      <c r="N96" s="871">
        <v>30730</v>
      </c>
      <c r="O96" s="871">
        <v>3600</v>
      </c>
      <c r="P96" s="871">
        <v>150</v>
      </c>
      <c r="Q96" s="871">
        <v>3450</v>
      </c>
      <c r="R96" s="871">
        <v>101620</v>
      </c>
      <c r="S96" s="871">
        <v>50</v>
      </c>
      <c r="T96" s="871">
        <v>24830</v>
      </c>
      <c r="U96" s="871">
        <v>44570</v>
      </c>
      <c r="V96" s="871">
        <v>32170</v>
      </c>
      <c r="W96" s="871">
        <v>360</v>
      </c>
      <c r="X96" s="94"/>
    </row>
    <row r="97" spans="1:24" ht="12" hidden="1" customHeight="1">
      <c r="A97" s="120" t="s">
        <v>1001</v>
      </c>
      <c r="B97" s="120" t="s">
        <v>604</v>
      </c>
      <c r="C97" s="120" t="s">
        <v>25</v>
      </c>
      <c r="D97" s="120" t="s">
        <v>26</v>
      </c>
      <c r="E97" s="120"/>
      <c r="F97" s="101">
        <v>2</v>
      </c>
      <c r="H97" s="872" t="s">
        <v>1005</v>
      </c>
      <c r="I97" s="159" t="s">
        <v>1021</v>
      </c>
      <c r="J97" s="160"/>
      <c r="K97" s="871">
        <v>59830</v>
      </c>
      <c r="L97" s="871">
        <v>25120</v>
      </c>
      <c r="M97" s="871">
        <v>450</v>
      </c>
      <c r="N97" s="871">
        <v>24670</v>
      </c>
      <c r="O97" s="871">
        <v>2150</v>
      </c>
      <c r="P97" s="871">
        <v>20</v>
      </c>
      <c r="Q97" s="871">
        <v>2130</v>
      </c>
      <c r="R97" s="871">
        <v>32420</v>
      </c>
      <c r="S97" s="871" t="s">
        <v>34</v>
      </c>
      <c r="T97" s="871">
        <v>2670</v>
      </c>
      <c r="U97" s="871">
        <v>10720</v>
      </c>
      <c r="V97" s="871">
        <v>19030</v>
      </c>
      <c r="W97" s="871">
        <v>150</v>
      </c>
      <c r="X97" s="94"/>
    </row>
    <row r="98" spans="1:24" s="94" customFormat="1" ht="12" hidden="1" customHeight="1">
      <c r="A98" s="449" t="s">
        <v>1001</v>
      </c>
      <c r="B98" s="449" t="s">
        <v>604</v>
      </c>
      <c r="C98" s="449" t="s">
        <v>25</v>
      </c>
      <c r="D98" s="449" t="s">
        <v>26</v>
      </c>
      <c r="E98" s="449"/>
      <c r="F98" s="101">
        <v>3</v>
      </c>
      <c r="H98" s="872" t="s">
        <v>1007</v>
      </c>
      <c r="I98" s="159" t="s">
        <v>1030</v>
      </c>
      <c r="J98" s="160"/>
      <c r="K98" s="871">
        <v>64190</v>
      </c>
      <c r="L98" s="871">
        <v>2930</v>
      </c>
      <c r="M98" s="871">
        <v>140</v>
      </c>
      <c r="N98" s="871">
        <v>2800</v>
      </c>
      <c r="O98" s="871">
        <v>680</v>
      </c>
      <c r="P98" s="871" t="s">
        <v>34</v>
      </c>
      <c r="Q98" s="871">
        <v>680</v>
      </c>
      <c r="R98" s="871">
        <v>60510</v>
      </c>
      <c r="S98" s="871">
        <v>30</v>
      </c>
      <c r="T98" s="871">
        <v>18160</v>
      </c>
      <c r="U98" s="871">
        <v>30300</v>
      </c>
      <c r="V98" s="871">
        <v>12020</v>
      </c>
      <c r="W98" s="871">
        <v>60</v>
      </c>
    </row>
    <row r="99" spans="1:24" ht="12" hidden="1" customHeight="1">
      <c r="A99" s="120" t="s">
        <v>1001</v>
      </c>
      <c r="B99" s="120" t="s">
        <v>604</v>
      </c>
      <c r="C99" s="120" t="s">
        <v>25</v>
      </c>
      <c r="D99" s="120" t="s">
        <v>26</v>
      </c>
      <c r="E99" s="120"/>
      <c r="F99" s="101">
        <v>4</v>
      </c>
      <c r="H99" s="872" t="s">
        <v>1009</v>
      </c>
      <c r="I99" s="159" t="s">
        <v>1010</v>
      </c>
      <c r="J99" s="160"/>
      <c r="K99" s="871">
        <v>1800</v>
      </c>
      <c r="L99" s="871" t="s">
        <v>34</v>
      </c>
      <c r="M99" s="871" t="s">
        <v>34</v>
      </c>
      <c r="N99" s="871" t="s">
        <v>34</v>
      </c>
      <c r="O99" s="871" t="s">
        <v>34</v>
      </c>
      <c r="P99" s="871" t="s">
        <v>34</v>
      </c>
      <c r="Q99" s="871" t="s">
        <v>34</v>
      </c>
      <c r="R99" s="871">
        <v>1800</v>
      </c>
      <c r="S99" s="871" t="s">
        <v>34</v>
      </c>
      <c r="T99" s="871" t="s">
        <v>34</v>
      </c>
      <c r="U99" s="871">
        <v>1530</v>
      </c>
      <c r="V99" s="873">
        <v>270</v>
      </c>
      <c r="W99" s="871" t="s">
        <v>34</v>
      </c>
      <c r="X99" s="94"/>
    </row>
    <row r="100" spans="1:24" ht="12" hidden="1" customHeight="1">
      <c r="A100" s="120" t="s">
        <v>1001</v>
      </c>
      <c r="B100" s="120" t="s">
        <v>604</v>
      </c>
      <c r="C100" s="120" t="s">
        <v>25</v>
      </c>
      <c r="D100" s="120" t="s">
        <v>26</v>
      </c>
      <c r="E100" s="120"/>
      <c r="F100" s="101">
        <v>5</v>
      </c>
      <c r="H100" s="872" t="s">
        <v>1036</v>
      </c>
      <c r="I100" s="159" t="s">
        <v>1012</v>
      </c>
      <c r="J100" s="160"/>
      <c r="K100" s="871">
        <v>430</v>
      </c>
      <c r="L100" s="871" t="s">
        <v>34</v>
      </c>
      <c r="M100" s="871" t="s">
        <v>34</v>
      </c>
      <c r="N100" s="871" t="s">
        <v>34</v>
      </c>
      <c r="O100" s="871" t="s">
        <v>34</v>
      </c>
      <c r="P100" s="871" t="s">
        <v>34</v>
      </c>
      <c r="Q100" s="871" t="s">
        <v>34</v>
      </c>
      <c r="R100" s="871">
        <v>430</v>
      </c>
      <c r="S100" s="871" t="s">
        <v>34</v>
      </c>
      <c r="T100" s="871" t="s">
        <v>34</v>
      </c>
      <c r="U100" s="871" t="s">
        <v>34</v>
      </c>
      <c r="V100" s="873">
        <v>430</v>
      </c>
      <c r="W100" s="871" t="s">
        <v>34</v>
      </c>
      <c r="X100" s="94"/>
    </row>
    <row r="101" spans="1:24" ht="12" hidden="1" customHeight="1">
      <c r="A101" s="120" t="s">
        <v>1001</v>
      </c>
      <c r="B101" s="120" t="s">
        <v>604</v>
      </c>
      <c r="C101" s="120" t="s">
        <v>25</v>
      </c>
      <c r="D101" s="120" t="s">
        <v>26</v>
      </c>
      <c r="E101" s="120"/>
      <c r="F101" s="101">
        <v>6</v>
      </c>
      <c r="H101" s="872" t="s">
        <v>1013</v>
      </c>
      <c r="I101" s="159" t="s">
        <v>1014</v>
      </c>
      <c r="J101" s="160"/>
      <c r="K101" s="871">
        <v>58520</v>
      </c>
      <c r="L101" s="871">
        <v>2870</v>
      </c>
      <c r="M101" s="871">
        <v>140</v>
      </c>
      <c r="N101" s="871">
        <v>2730</v>
      </c>
      <c r="O101" s="871">
        <v>630</v>
      </c>
      <c r="P101" s="871" t="s">
        <v>34</v>
      </c>
      <c r="Q101" s="871">
        <v>630</v>
      </c>
      <c r="R101" s="871">
        <v>54960</v>
      </c>
      <c r="S101" s="871">
        <v>30</v>
      </c>
      <c r="T101" s="871">
        <v>18000</v>
      </c>
      <c r="U101" s="871">
        <v>27200</v>
      </c>
      <c r="V101" s="873">
        <v>9730</v>
      </c>
      <c r="W101" s="871">
        <v>60</v>
      </c>
      <c r="X101" s="94"/>
    </row>
    <row r="102" spans="1:24" ht="12" hidden="1" customHeight="1">
      <c r="A102" s="120" t="s">
        <v>1001</v>
      </c>
      <c r="B102" s="120" t="s">
        <v>604</v>
      </c>
      <c r="C102" s="120" t="s">
        <v>25</v>
      </c>
      <c r="D102" s="120" t="s">
        <v>26</v>
      </c>
      <c r="E102" s="120"/>
      <c r="F102" s="101">
        <v>7</v>
      </c>
      <c r="H102" s="872" t="s">
        <v>1015</v>
      </c>
      <c r="I102" s="159" t="s">
        <v>1025</v>
      </c>
      <c r="J102" s="160"/>
      <c r="K102" s="871">
        <v>3450</v>
      </c>
      <c r="L102" s="871">
        <v>70</v>
      </c>
      <c r="M102" s="871" t="s">
        <v>34</v>
      </c>
      <c r="N102" s="871">
        <v>70</v>
      </c>
      <c r="O102" s="871">
        <v>50</v>
      </c>
      <c r="P102" s="871" t="s">
        <v>34</v>
      </c>
      <c r="Q102" s="871">
        <v>50</v>
      </c>
      <c r="R102" s="871">
        <v>3330</v>
      </c>
      <c r="S102" s="871" t="s">
        <v>34</v>
      </c>
      <c r="T102" s="871">
        <v>150</v>
      </c>
      <c r="U102" s="871">
        <v>1570</v>
      </c>
      <c r="V102" s="871">
        <v>1600</v>
      </c>
      <c r="W102" s="871" t="s">
        <v>34</v>
      </c>
      <c r="X102" s="94"/>
    </row>
    <row r="103" spans="1:24" ht="12" hidden="1" customHeight="1">
      <c r="F103" s="235"/>
      <c r="H103" s="870" t="s">
        <v>1061</v>
      </c>
      <c r="I103" s="163" t="s">
        <v>1062</v>
      </c>
      <c r="J103" s="160"/>
      <c r="K103" s="871"/>
      <c r="L103" s="871"/>
      <c r="M103" s="871"/>
      <c r="N103" s="871"/>
      <c r="O103" s="871"/>
      <c r="P103" s="871"/>
      <c r="Q103" s="871"/>
      <c r="R103" s="871"/>
      <c r="S103" s="871"/>
      <c r="T103" s="871"/>
      <c r="U103" s="871"/>
      <c r="V103" s="871"/>
      <c r="W103" s="871"/>
      <c r="X103" s="94"/>
    </row>
    <row r="104" spans="1:24" ht="12" hidden="1" customHeight="1">
      <c r="A104" s="120" t="s">
        <v>1001</v>
      </c>
      <c r="B104" s="120" t="s">
        <v>603</v>
      </c>
      <c r="C104" s="120" t="s">
        <v>25</v>
      </c>
      <c r="D104" s="120" t="s">
        <v>26</v>
      </c>
      <c r="E104" s="120"/>
      <c r="F104" s="101">
        <v>1</v>
      </c>
      <c r="H104" s="872" t="s">
        <v>1002</v>
      </c>
      <c r="I104" s="159" t="s">
        <v>1028</v>
      </c>
      <c r="J104" s="160" t="s">
        <v>1020</v>
      </c>
      <c r="K104" s="871">
        <v>344370</v>
      </c>
      <c r="L104" s="871">
        <v>85330</v>
      </c>
      <c r="M104" s="871">
        <v>2070</v>
      </c>
      <c r="N104" s="871">
        <v>83260</v>
      </c>
      <c r="O104" s="871">
        <v>2660</v>
      </c>
      <c r="P104" s="871">
        <v>290</v>
      </c>
      <c r="Q104" s="871">
        <v>2380</v>
      </c>
      <c r="R104" s="871">
        <v>256130</v>
      </c>
      <c r="S104" s="871" t="s">
        <v>34</v>
      </c>
      <c r="T104" s="871">
        <v>47080</v>
      </c>
      <c r="U104" s="871">
        <v>103990</v>
      </c>
      <c r="V104" s="871">
        <v>105050</v>
      </c>
      <c r="W104" s="871">
        <v>250</v>
      </c>
      <c r="X104" s="94"/>
    </row>
    <row r="105" spans="1:24" ht="12" hidden="1" customHeight="1">
      <c r="A105" s="120" t="s">
        <v>1001</v>
      </c>
      <c r="B105" s="120" t="s">
        <v>603</v>
      </c>
      <c r="C105" s="120" t="s">
        <v>25</v>
      </c>
      <c r="D105" s="120" t="s">
        <v>26</v>
      </c>
      <c r="E105" s="120"/>
      <c r="F105" s="101">
        <v>2</v>
      </c>
      <c r="H105" s="872" t="s">
        <v>1005</v>
      </c>
      <c r="I105" s="159" t="s">
        <v>1021</v>
      </c>
      <c r="J105" s="160"/>
      <c r="K105" s="871">
        <v>149000</v>
      </c>
      <c r="L105" s="871">
        <v>74210</v>
      </c>
      <c r="M105" s="871">
        <v>1480</v>
      </c>
      <c r="N105" s="871">
        <v>72730</v>
      </c>
      <c r="O105" s="871">
        <v>1140</v>
      </c>
      <c r="P105" s="871" t="s">
        <v>34</v>
      </c>
      <c r="Q105" s="871">
        <v>1140</v>
      </c>
      <c r="R105" s="871">
        <v>73540</v>
      </c>
      <c r="S105" s="871" t="s">
        <v>34</v>
      </c>
      <c r="T105" s="871">
        <v>3100</v>
      </c>
      <c r="U105" s="871">
        <v>22500</v>
      </c>
      <c r="V105" s="871">
        <v>47940</v>
      </c>
      <c r="W105" s="871">
        <v>100</v>
      </c>
      <c r="X105" s="94"/>
    </row>
    <row r="106" spans="1:24" s="94" customFormat="1" ht="12" hidden="1" customHeight="1">
      <c r="A106" s="449" t="s">
        <v>1001</v>
      </c>
      <c r="B106" s="449" t="s">
        <v>603</v>
      </c>
      <c r="C106" s="449" t="s">
        <v>25</v>
      </c>
      <c r="D106" s="449" t="s">
        <v>26</v>
      </c>
      <c r="E106" s="449"/>
      <c r="F106" s="101">
        <v>3</v>
      </c>
      <c r="H106" s="872" t="s">
        <v>1007</v>
      </c>
      <c r="I106" s="159" t="s">
        <v>1008</v>
      </c>
      <c r="J106" s="160"/>
      <c r="K106" s="871">
        <v>173370</v>
      </c>
      <c r="L106" s="871">
        <v>5200</v>
      </c>
      <c r="M106" s="871">
        <v>400</v>
      </c>
      <c r="N106" s="871">
        <v>4800</v>
      </c>
      <c r="O106" s="871">
        <v>1100</v>
      </c>
      <c r="P106" s="871">
        <v>140</v>
      </c>
      <c r="Q106" s="871">
        <v>950</v>
      </c>
      <c r="R106" s="871">
        <v>166980</v>
      </c>
      <c r="S106" s="871" t="s">
        <v>34</v>
      </c>
      <c r="T106" s="871">
        <v>36920</v>
      </c>
      <c r="U106" s="871">
        <v>74660</v>
      </c>
      <c r="V106" s="871">
        <v>55400</v>
      </c>
      <c r="W106" s="871">
        <v>100</v>
      </c>
    </row>
    <row r="107" spans="1:24" ht="12" hidden="1" customHeight="1">
      <c r="A107" s="120" t="s">
        <v>1001</v>
      </c>
      <c r="B107" s="120" t="s">
        <v>603</v>
      </c>
      <c r="C107" s="120" t="s">
        <v>25</v>
      </c>
      <c r="D107" s="120" t="s">
        <v>26</v>
      </c>
      <c r="E107" s="120"/>
      <c r="F107" s="101">
        <v>4</v>
      </c>
      <c r="H107" s="872" t="s">
        <v>1009</v>
      </c>
      <c r="I107" s="159" t="s">
        <v>1010</v>
      </c>
      <c r="J107" s="160"/>
      <c r="K107" s="871">
        <v>11040</v>
      </c>
      <c r="L107" s="871" t="s">
        <v>34</v>
      </c>
      <c r="M107" s="871" t="s">
        <v>34</v>
      </c>
      <c r="N107" s="871" t="s">
        <v>34</v>
      </c>
      <c r="O107" s="871" t="s">
        <v>34</v>
      </c>
      <c r="P107" s="871" t="s">
        <v>34</v>
      </c>
      <c r="Q107" s="871" t="s">
        <v>34</v>
      </c>
      <c r="R107" s="871">
        <v>11040</v>
      </c>
      <c r="S107" s="871" t="s">
        <v>34</v>
      </c>
      <c r="T107" s="871" t="s">
        <v>34</v>
      </c>
      <c r="U107" s="871">
        <v>2610</v>
      </c>
      <c r="V107" s="873">
        <v>8430</v>
      </c>
      <c r="W107" s="871" t="s">
        <v>34</v>
      </c>
      <c r="X107" s="94"/>
    </row>
    <row r="108" spans="1:24" ht="12" hidden="1" customHeight="1">
      <c r="A108" s="120" t="s">
        <v>1001</v>
      </c>
      <c r="B108" s="120" t="s">
        <v>603</v>
      </c>
      <c r="C108" s="120" t="s">
        <v>25</v>
      </c>
      <c r="D108" s="120" t="s">
        <v>26</v>
      </c>
      <c r="E108" s="120"/>
      <c r="F108" s="101">
        <v>5</v>
      </c>
      <c r="H108" s="872" t="s">
        <v>1036</v>
      </c>
      <c r="I108" s="159" t="s">
        <v>1057</v>
      </c>
      <c r="J108" s="160"/>
      <c r="K108" s="871">
        <v>4950</v>
      </c>
      <c r="L108" s="871" t="s">
        <v>34</v>
      </c>
      <c r="M108" s="871" t="s">
        <v>34</v>
      </c>
      <c r="N108" s="871" t="s">
        <v>34</v>
      </c>
      <c r="O108" s="871" t="s">
        <v>34</v>
      </c>
      <c r="P108" s="871" t="s">
        <v>34</v>
      </c>
      <c r="Q108" s="871" t="s">
        <v>34</v>
      </c>
      <c r="R108" s="871">
        <v>4950</v>
      </c>
      <c r="S108" s="871" t="s">
        <v>34</v>
      </c>
      <c r="T108" s="871" t="s">
        <v>34</v>
      </c>
      <c r="U108" s="871" t="s">
        <v>34</v>
      </c>
      <c r="V108" s="873">
        <v>4950</v>
      </c>
      <c r="W108" s="871" t="s">
        <v>34</v>
      </c>
      <c r="X108" s="94"/>
    </row>
    <row r="109" spans="1:24" ht="12" hidden="1" customHeight="1">
      <c r="A109" s="120" t="s">
        <v>1001</v>
      </c>
      <c r="B109" s="120" t="s">
        <v>603</v>
      </c>
      <c r="C109" s="120" t="s">
        <v>25</v>
      </c>
      <c r="D109" s="120" t="s">
        <v>26</v>
      </c>
      <c r="E109" s="120"/>
      <c r="F109" s="101">
        <v>6</v>
      </c>
      <c r="H109" s="872" t="s">
        <v>1013</v>
      </c>
      <c r="I109" s="159" t="s">
        <v>1014</v>
      </c>
      <c r="J109" s="160"/>
      <c r="K109" s="871">
        <v>138870</v>
      </c>
      <c r="L109" s="871">
        <v>4940</v>
      </c>
      <c r="M109" s="871">
        <v>400</v>
      </c>
      <c r="N109" s="871">
        <v>4550</v>
      </c>
      <c r="O109" s="871">
        <v>1100</v>
      </c>
      <c r="P109" s="871">
        <v>140</v>
      </c>
      <c r="Q109" s="871">
        <v>950</v>
      </c>
      <c r="R109" s="871">
        <v>132740</v>
      </c>
      <c r="S109" s="871" t="s">
        <v>34</v>
      </c>
      <c r="T109" s="871">
        <v>35950</v>
      </c>
      <c r="U109" s="871">
        <v>64160</v>
      </c>
      <c r="V109" s="873">
        <v>32620</v>
      </c>
      <c r="W109" s="871">
        <v>100</v>
      </c>
      <c r="X109" s="94"/>
    </row>
    <row r="110" spans="1:24" ht="12" hidden="1" customHeight="1">
      <c r="A110" s="120" t="s">
        <v>1001</v>
      </c>
      <c r="B110" s="120" t="s">
        <v>603</v>
      </c>
      <c r="C110" s="120" t="s">
        <v>25</v>
      </c>
      <c r="D110" s="120" t="s">
        <v>26</v>
      </c>
      <c r="E110" s="120"/>
      <c r="F110" s="101">
        <v>7</v>
      </c>
      <c r="H110" s="872" t="s">
        <v>1015</v>
      </c>
      <c r="I110" s="159" t="s">
        <v>1025</v>
      </c>
      <c r="J110" s="160"/>
      <c r="K110" s="871">
        <v>18500</v>
      </c>
      <c r="L110" s="871">
        <v>260</v>
      </c>
      <c r="M110" s="871" t="s">
        <v>34</v>
      </c>
      <c r="N110" s="871">
        <v>260</v>
      </c>
      <c r="O110" s="871" t="s">
        <v>34</v>
      </c>
      <c r="P110" s="871" t="s">
        <v>34</v>
      </c>
      <c r="Q110" s="871" t="s">
        <v>34</v>
      </c>
      <c r="R110" s="871">
        <v>18250</v>
      </c>
      <c r="S110" s="871" t="s">
        <v>34</v>
      </c>
      <c r="T110" s="871">
        <v>970</v>
      </c>
      <c r="U110" s="871">
        <v>7890</v>
      </c>
      <c r="V110" s="871">
        <v>9390</v>
      </c>
      <c r="W110" s="871" t="s">
        <v>34</v>
      </c>
      <c r="X110" s="94"/>
    </row>
    <row r="111" spans="1:24" s="94" customFormat="1" ht="18.75" customHeight="1">
      <c r="A111" s="93"/>
      <c r="B111" s="93"/>
      <c r="C111" s="93"/>
      <c r="D111" s="93"/>
      <c r="E111" s="93"/>
      <c r="H111" s="1207" t="s">
        <v>1787</v>
      </c>
      <c r="I111" s="1208" t="s">
        <v>1788</v>
      </c>
      <c r="J111" s="1203"/>
      <c r="K111" s="1200"/>
      <c r="L111" s="1200"/>
      <c r="M111" s="1200"/>
      <c r="N111" s="1200"/>
      <c r="O111" s="1200"/>
      <c r="P111" s="1200"/>
      <c r="Q111" s="1200"/>
      <c r="R111" s="1200"/>
      <c r="S111" s="1200"/>
      <c r="T111" s="1200"/>
      <c r="U111" s="1200"/>
      <c r="V111" s="1200"/>
      <c r="W111" s="1200"/>
    </row>
    <row r="112" spans="1:24" ht="18.75" customHeight="1">
      <c r="A112" s="120" t="s">
        <v>1001</v>
      </c>
      <c r="B112" s="120" t="s">
        <v>24</v>
      </c>
      <c r="C112" s="120" t="s">
        <v>25</v>
      </c>
      <c r="D112" s="120" t="s">
        <v>26</v>
      </c>
      <c r="E112" s="120"/>
      <c r="F112" s="101">
        <v>1</v>
      </c>
      <c r="H112" s="1201" t="s">
        <v>1002</v>
      </c>
      <c r="I112" s="1202" t="s">
        <v>1502</v>
      </c>
      <c r="J112" s="1203" t="s">
        <v>454</v>
      </c>
      <c r="K112" s="1200">
        <v>130460</v>
      </c>
      <c r="L112" s="1200">
        <v>72830</v>
      </c>
      <c r="M112" s="1200">
        <v>13250</v>
      </c>
      <c r="N112" s="1200">
        <v>59590</v>
      </c>
      <c r="O112" s="1200">
        <v>2570</v>
      </c>
      <c r="P112" s="1200">
        <v>600</v>
      </c>
      <c r="Q112" s="1200">
        <v>1970</v>
      </c>
      <c r="R112" s="1200">
        <v>55010</v>
      </c>
      <c r="S112" s="1205" t="s">
        <v>34</v>
      </c>
      <c r="T112" s="1200">
        <v>31350</v>
      </c>
      <c r="U112" s="1200">
        <v>12690</v>
      </c>
      <c r="V112" s="1200">
        <v>10960</v>
      </c>
      <c r="W112" s="1200">
        <v>50</v>
      </c>
      <c r="X112" s="94"/>
    </row>
    <row r="113" spans="1:24" ht="18.75" customHeight="1">
      <c r="A113" s="120" t="s">
        <v>1001</v>
      </c>
      <c r="B113" s="120" t="s">
        <v>24</v>
      </c>
      <c r="C113" s="120" t="s">
        <v>25</v>
      </c>
      <c r="D113" s="120" t="s">
        <v>26</v>
      </c>
      <c r="E113" s="120"/>
      <c r="F113" s="101">
        <v>2</v>
      </c>
      <c r="H113" s="1201" t="s">
        <v>1005</v>
      </c>
      <c r="I113" s="1202" t="s">
        <v>74</v>
      </c>
      <c r="J113" s="1203"/>
      <c r="K113" s="1200">
        <v>70480</v>
      </c>
      <c r="L113" s="1200">
        <v>65380</v>
      </c>
      <c r="M113" s="1200">
        <v>9220</v>
      </c>
      <c r="N113" s="1200">
        <v>56160</v>
      </c>
      <c r="O113" s="1200">
        <v>160</v>
      </c>
      <c r="P113" s="1200">
        <v>50</v>
      </c>
      <c r="Q113" s="1200">
        <v>110</v>
      </c>
      <c r="R113" s="1200">
        <v>4910</v>
      </c>
      <c r="S113" s="1205" t="s">
        <v>34</v>
      </c>
      <c r="T113" s="1200">
        <v>320</v>
      </c>
      <c r="U113" s="1200">
        <v>120</v>
      </c>
      <c r="V113" s="1200">
        <v>4470</v>
      </c>
      <c r="W113" s="1200">
        <v>20</v>
      </c>
      <c r="X113" s="94"/>
    </row>
    <row r="114" spans="1:24" s="94" customFormat="1" ht="18.75" customHeight="1">
      <c r="A114" s="449" t="s">
        <v>1001</v>
      </c>
      <c r="B114" s="449" t="s">
        <v>24</v>
      </c>
      <c r="C114" s="449" t="s">
        <v>25</v>
      </c>
      <c r="D114" s="449" t="s">
        <v>26</v>
      </c>
      <c r="E114" s="449"/>
      <c r="F114" s="101">
        <v>3</v>
      </c>
      <c r="H114" s="1201" t="s">
        <v>1007</v>
      </c>
      <c r="I114" s="1202" t="s">
        <v>46</v>
      </c>
      <c r="J114" s="1203"/>
      <c r="K114" s="1200">
        <v>58700</v>
      </c>
      <c r="L114" s="1200">
        <v>6580</v>
      </c>
      <c r="M114" s="1200">
        <v>3930</v>
      </c>
      <c r="N114" s="1200">
        <v>2650</v>
      </c>
      <c r="O114" s="1200">
        <v>2330</v>
      </c>
      <c r="P114" s="1200">
        <v>550</v>
      </c>
      <c r="Q114" s="1200">
        <v>1780</v>
      </c>
      <c r="R114" s="1200">
        <v>49760</v>
      </c>
      <c r="S114" s="1205" t="s">
        <v>34</v>
      </c>
      <c r="T114" s="1200">
        <v>30830</v>
      </c>
      <c r="U114" s="1200">
        <v>12440</v>
      </c>
      <c r="V114" s="1200">
        <v>6490</v>
      </c>
      <c r="W114" s="1200">
        <v>20</v>
      </c>
    </row>
    <row r="115" spans="1:24" ht="18.75" customHeight="1">
      <c r="A115" s="120" t="s">
        <v>1001</v>
      </c>
      <c r="B115" s="120" t="s">
        <v>24</v>
      </c>
      <c r="C115" s="120" t="s">
        <v>25</v>
      </c>
      <c r="D115" s="120" t="s">
        <v>26</v>
      </c>
      <c r="E115" s="120"/>
      <c r="F115" s="101">
        <v>4</v>
      </c>
      <c r="H115" s="1201" t="s">
        <v>1009</v>
      </c>
      <c r="I115" s="1202" t="s">
        <v>47</v>
      </c>
      <c r="J115" s="1203"/>
      <c r="K115" s="1200">
        <v>5180</v>
      </c>
      <c r="L115" s="1200">
        <v>290</v>
      </c>
      <c r="M115" s="1200">
        <v>290</v>
      </c>
      <c r="N115" s="1205" t="s">
        <v>34</v>
      </c>
      <c r="O115" s="1200">
        <v>350</v>
      </c>
      <c r="P115" s="1200">
        <v>290</v>
      </c>
      <c r="Q115" s="1200">
        <v>60</v>
      </c>
      <c r="R115" s="1200">
        <v>4530</v>
      </c>
      <c r="S115" s="1205" t="s">
        <v>34</v>
      </c>
      <c r="T115" s="1200">
        <v>230</v>
      </c>
      <c r="U115" s="1200">
        <v>3370</v>
      </c>
      <c r="V115" s="1204">
        <v>930</v>
      </c>
      <c r="W115" s="1205" t="s">
        <v>34</v>
      </c>
      <c r="X115" s="94"/>
    </row>
    <row r="116" spans="1:24" ht="18.75" customHeight="1">
      <c r="A116" s="120" t="s">
        <v>1001</v>
      </c>
      <c r="B116" s="120" t="s">
        <v>24</v>
      </c>
      <c r="C116" s="120" t="s">
        <v>25</v>
      </c>
      <c r="D116" s="120" t="s">
        <v>26</v>
      </c>
      <c r="E116" s="120"/>
      <c r="F116" s="101">
        <v>5</v>
      </c>
      <c r="H116" s="1201" t="s">
        <v>1503</v>
      </c>
      <c r="I116" s="1202" t="s">
        <v>48</v>
      </c>
      <c r="J116" s="1203"/>
      <c r="K116" s="1205" t="s">
        <v>34</v>
      </c>
      <c r="L116" s="1205" t="s">
        <v>34</v>
      </c>
      <c r="M116" s="1205" t="s">
        <v>34</v>
      </c>
      <c r="N116" s="1205" t="s">
        <v>34</v>
      </c>
      <c r="O116" s="1205" t="s">
        <v>34</v>
      </c>
      <c r="P116" s="1205" t="s">
        <v>34</v>
      </c>
      <c r="Q116" s="1205" t="s">
        <v>34</v>
      </c>
      <c r="R116" s="1205" t="s">
        <v>34</v>
      </c>
      <c r="S116" s="1205" t="s">
        <v>34</v>
      </c>
      <c r="T116" s="1205" t="s">
        <v>34</v>
      </c>
      <c r="U116" s="1205" t="s">
        <v>34</v>
      </c>
      <c r="V116" s="1206" t="s">
        <v>34</v>
      </c>
      <c r="W116" s="1205" t="s">
        <v>34</v>
      </c>
      <c r="X116" s="94"/>
    </row>
    <row r="117" spans="1:24" s="94" customFormat="1" ht="18.75" customHeight="1">
      <c r="A117" s="449" t="s">
        <v>1001</v>
      </c>
      <c r="B117" s="449" t="s">
        <v>24</v>
      </c>
      <c r="C117" s="449" t="s">
        <v>25</v>
      </c>
      <c r="D117" s="449" t="s">
        <v>26</v>
      </c>
      <c r="E117" s="449"/>
      <c r="F117" s="94">
        <v>6</v>
      </c>
      <c r="H117" s="1201" t="s">
        <v>1013</v>
      </c>
      <c r="I117" s="1202" t="s">
        <v>49</v>
      </c>
      <c r="J117" s="1203"/>
      <c r="K117" s="1200">
        <v>51150</v>
      </c>
      <c r="L117" s="1200">
        <v>6040</v>
      </c>
      <c r="M117" s="1200">
        <v>3600</v>
      </c>
      <c r="N117" s="1200">
        <v>2450</v>
      </c>
      <c r="O117" s="1200">
        <v>1850</v>
      </c>
      <c r="P117" s="1200">
        <v>260</v>
      </c>
      <c r="Q117" s="1200">
        <v>1590</v>
      </c>
      <c r="R117" s="1200">
        <v>43240</v>
      </c>
      <c r="S117" s="1205" t="s">
        <v>34</v>
      </c>
      <c r="T117" s="1200">
        <v>29500</v>
      </c>
      <c r="U117" s="1200">
        <v>8330</v>
      </c>
      <c r="V117" s="1204">
        <v>5410</v>
      </c>
      <c r="W117" s="1200">
        <v>20</v>
      </c>
    </row>
    <row r="118" spans="1:24" ht="18.75" customHeight="1">
      <c r="A118" s="120" t="s">
        <v>1001</v>
      </c>
      <c r="B118" s="120" t="s">
        <v>24</v>
      </c>
      <c r="C118" s="120" t="s">
        <v>25</v>
      </c>
      <c r="D118" s="120" t="s">
        <v>26</v>
      </c>
      <c r="E118" s="120"/>
      <c r="F118" s="101">
        <v>7</v>
      </c>
      <c r="H118" s="1201" t="s">
        <v>1015</v>
      </c>
      <c r="I118" s="1202" t="s">
        <v>50</v>
      </c>
      <c r="J118" s="1203"/>
      <c r="K118" s="1200">
        <v>2370</v>
      </c>
      <c r="L118" s="1200">
        <v>250</v>
      </c>
      <c r="M118" s="1200">
        <v>40</v>
      </c>
      <c r="N118" s="1200">
        <v>210</v>
      </c>
      <c r="O118" s="1200">
        <v>130</v>
      </c>
      <c r="P118" s="1205" t="s">
        <v>34</v>
      </c>
      <c r="Q118" s="1200">
        <v>130</v>
      </c>
      <c r="R118" s="1200">
        <v>1990</v>
      </c>
      <c r="S118" s="1205" t="s">
        <v>34</v>
      </c>
      <c r="T118" s="1200">
        <v>1100</v>
      </c>
      <c r="U118" s="1200">
        <v>740</v>
      </c>
      <c r="V118" s="1200">
        <v>160</v>
      </c>
      <c r="W118" s="1205" t="s">
        <v>34</v>
      </c>
      <c r="X118" s="94"/>
    </row>
    <row r="119" spans="1:24" ht="12" hidden="1" customHeight="1">
      <c r="F119" s="235"/>
      <c r="H119" s="870" t="s">
        <v>1064</v>
      </c>
      <c r="I119" s="163" t="s">
        <v>1065</v>
      </c>
      <c r="J119" s="160"/>
      <c r="K119" s="871"/>
      <c r="L119" s="871"/>
      <c r="M119" s="871"/>
      <c r="N119" s="871"/>
      <c r="O119" s="871"/>
      <c r="P119" s="871"/>
      <c r="Q119" s="871"/>
      <c r="R119" s="871"/>
      <c r="S119" s="871"/>
      <c r="T119" s="871"/>
      <c r="U119" s="871"/>
      <c r="V119" s="871"/>
      <c r="W119" s="871"/>
      <c r="X119" s="94"/>
    </row>
    <row r="120" spans="1:24" ht="12" hidden="1" customHeight="1">
      <c r="A120" s="120" t="s">
        <v>1001</v>
      </c>
      <c r="B120" s="120" t="s">
        <v>602</v>
      </c>
      <c r="C120" s="120" t="s">
        <v>25</v>
      </c>
      <c r="D120" s="120" t="s">
        <v>26</v>
      </c>
      <c r="E120" s="120"/>
      <c r="F120" s="101">
        <v>1</v>
      </c>
      <c r="H120" s="872" t="s">
        <v>1002</v>
      </c>
      <c r="I120" s="159" t="s">
        <v>1028</v>
      </c>
      <c r="J120" s="160" t="s">
        <v>1020</v>
      </c>
      <c r="K120" s="871">
        <v>121560</v>
      </c>
      <c r="L120" s="871">
        <v>14860</v>
      </c>
      <c r="M120" s="871">
        <v>870</v>
      </c>
      <c r="N120" s="871">
        <v>13990</v>
      </c>
      <c r="O120" s="871">
        <v>2550</v>
      </c>
      <c r="P120" s="871">
        <v>40</v>
      </c>
      <c r="Q120" s="871">
        <v>2500</v>
      </c>
      <c r="R120" s="871">
        <v>103070</v>
      </c>
      <c r="S120" s="871" t="s">
        <v>34</v>
      </c>
      <c r="T120" s="871">
        <v>10750</v>
      </c>
      <c r="U120" s="871">
        <v>42840</v>
      </c>
      <c r="V120" s="871">
        <v>49480</v>
      </c>
      <c r="W120" s="871">
        <v>1080</v>
      </c>
      <c r="X120" s="94"/>
    </row>
    <row r="121" spans="1:24" ht="12" hidden="1" customHeight="1">
      <c r="A121" s="120" t="s">
        <v>1001</v>
      </c>
      <c r="B121" s="120" t="s">
        <v>602</v>
      </c>
      <c r="C121" s="120" t="s">
        <v>25</v>
      </c>
      <c r="D121" s="120" t="s">
        <v>26</v>
      </c>
      <c r="E121" s="120"/>
      <c r="F121" s="101">
        <v>2</v>
      </c>
      <c r="H121" s="872" t="s">
        <v>1005</v>
      </c>
      <c r="I121" s="159" t="s">
        <v>1021</v>
      </c>
      <c r="J121" s="160"/>
      <c r="K121" s="871">
        <v>47800</v>
      </c>
      <c r="L121" s="871">
        <v>11140</v>
      </c>
      <c r="M121" s="871">
        <v>710</v>
      </c>
      <c r="N121" s="871">
        <v>10430</v>
      </c>
      <c r="O121" s="871">
        <v>1560</v>
      </c>
      <c r="P121" s="871">
        <v>10</v>
      </c>
      <c r="Q121" s="871">
        <v>1540</v>
      </c>
      <c r="R121" s="871">
        <v>34430</v>
      </c>
      <c r="S121" s="871" t="s">
        <v>34</v>
      </c>
      <c r="T121" s="871">
        <v>1000</v>
      </c>
      <c r="U121" s="871">
        <v>10560</v>
      </c>
      <c r="V121" s="871">
        <v>22870</v>
      </c>
      <c r="W121" s="871">
        <v>670</v>
      </c>
      <c r="X121" s="94"/>
    </row>
    <row r="122" spans="1:24" s="94" customFormat="1" ht="12" hidden="1" customHeight="1">
      <c r="A122" s="449" t="s">
        <v>1001</v>
      </c>
      <c r="B122" s="449" t="s">
        <v>602</v>
      </c>
      <c r="C122" s="449" t="s">
        <v>25</v>
      </c>
      <c r="D122" s="449" t="s">
        <v>26</v>
      </c>
      <c r="E122" s="449"/>
      <c r="F122" s="101">
        <v>3</v>
      </c>
      <c r="H122" s="872" t="s">
        <v>1007</v>
      </c>
      <c r="I122" s="159" t="s">
        <v>1008</v>
      </c>
      <c r="J122" s="160"/>
      <c r="K122" s="871">
        <v>61050</v>
      </c>
      <c r="L122" s="871">
        <v>1020</v>
      </c>
      <c r="M122" s="871">
        <v>100</v>
      </c>
      <c r="N122" s="871">
        <v>920</v>
      </c>
      <c r="O122" s="871">
        <v>530</v>
      </c>
      <c r="P122" s="871">
        <v>30</v>
      </c>
      <c r="Q122" s="871">
        <v>500</v>
      </c>
      <c r="R122" s="871">
        <v>59460</v>
      </c>
      <c r="S122" s="871" t="s">
        <v>34</v>
      </c>
      <c r="T122" s="871">
        <v>7030</v>
      </c>
      <c r="U122" s="871">
        <v>27840</v>
      </c>
      <c r="V122" s="871">
        <v>24580</v>
      </c>
      <c r="W122" s="871">
        <v>50</v>
      </c>
    </row>
    <row r="123" spans="1:24" ht="12" hidden="1" customHeight="1">
      <c r="A123" s="120" t="s">
        <v>1001</v>
      </c>
      <c r="B123" s="120" t="s">
        <v>602</v>
      </c>
      <c r="C123" s="120" t="s">
        <v>25</v>
      </c>
      <c r="D123" s="120" t="s">
        <v>26</v>
      </c>
      <c r="E123" s="120"/>
      <c r="F123" s="101">
        <v>4</v>
      </c>
      <c r="H123" s="872" t="s">
        <v>1009</v>
      </c>
      <c r="I123" s="159" t="s">
        <v>1010</v>
      </c>
      <c r="J123" s="160"/>
      <c r="K123" s="871">
        <v>2150</v>
      </c>
      <c r="L123" s="871" t="s">
        <v>34</v>
      </c>
      <c r="M123" s="871" t="s">
        <v>34</v>
      </c>
      <c r="N123" s="871" t="s">
        <v>34</v>
      </c>
      <c r="O123" s="871" t="s">
        <v>34</v>
      </c>
      <c r="P123" s="871" t="s">
        <v>34</v>
      </c>
      <c r="Q123" s="871" t="s">
        <v>34</v>
      </c>
      <c r="R123" s="871">
        <v>2150</v>
      </c>
      <c r="S123" s="871" t="s">
        <v>34</v>
      </c>
      <c r="T123" s="871" t="s">
        <v>34</v>
      </c>
      <c r="U123" s="871">
        <v>890</v>
      </c>
      <c r="V123" s="873">
        <v>1260</v>
      </c>
      <c r="W123" s="871" t="s">
        <v>34</v>
      </c>
      <c r="X123" s="94"/>
    </row>
    <row r="124" spans="1:24" ht="12" hidden="1" customHeight="1">
      <c r="A124" s="120" t="s">
        <v>1001</v>
      </c>
      <c r="B124" s="120" t="s">
        <v>602</v>
      </c>
      <c r="C124" s="120" t="s">
        <v>25</v>
      </c>
      <c r="D124" s="120" t="s">
        <v>26</v>
      </c>
      <c r="E124" s="120"/>
      <c r="F124" s="101">
        <v>5</v>
      </c>
      <c r="H124" s="872" t="s">
        <v>1036</v>
      </c>
      <c r="I124" s="159" t="s">
        <v>1012</v>
      </c>
      <c r="J124" s="160"/>
      <c r="K124" s="871">
        <v>520</v>
      </c>
      <c r="L124" s="871" t="s">
        <v>34</v>
      </c>
      <c r="M124" s="871" t="s">
        <v>34</v>
      </c>
      <c r="N124" s="871" t="s">
        <v>34</v>
      </c>
      <c r="O124" s="871" t="s">
        <v>34</v>
      </c>
      <c r="P124" s="871" t="s">
        <v>34</v>
      </c>
      <c r="Q124" s="871" t="s">
        <v>34</v>
      </c>
      <c r="R124" s="871">
        <v>520</v>
      </c>
      <c r="S124" s="871" t="s">
        <v>34</v>
      </c>
      <c r="T124" s="871" t="s">
        <v>34</v>
      </c>
      <c r="U124" s="871">
        <v>310</v>
      </c>
      <c r="V124" s="873">
        <v>210</v>
      </c>
      <c r="W124" s="871" t="s">
        <v>34</v>
      </c>
      <c r="X124" s="94"/>
    </row>
    <row r="125" spans="1:24" ht="12" hidden="1" customHeight="1">
      <c r="A125" s="120" t="s">
        <v>1001</v>
      </c>
      <c r="B125" s="120" t="s">
        <v>602</v>
      </c>
      <c r="C125" s="120" t="s">
        <v>25</v>
      </c>
      <c r="D125" s="120" t="s">
        <v>26</v>
      </c>
      <c r="E125" s="120"/>
      <c r="F125" s="101">
        <v>6</v>
      </c>
      <c r="H125" s="872" t="s">
        <v>1013</v>
      </c>
      <c r="I125" s="159" t="s">
        <v>1014</v>
      </c>
      <c r="J125" s="160"/>
      <c r="K125" s="871">
        <v>55800</v>
      </c>
      <c r="L125" s="871">
        <v>960</v>
      </c>
      <c r="M125" s="871">
        <v>100</v>
      </c>
      <c r="N125" s="871">
        <v>860</v>
      </c>
      <c r="O125" s="871">
        <v>490</v>
      </c>
      <c r="P125" s="871">
        <v>30</v>
      </c>
      <c r="Q125" s="871">
        <v>460</v>
      </c>
      <c r="R125" s="871">
        <v>54300</v>
      </c>
      <c r="S125" s="871" t="s">
        <v>34</v>
      </c>
      <c r="T125" s="871">
        <v>7000</v>
      </c>
      <c r="U125" s="871">
        <v>25020</v>
      </c>
      <c r="V125" s="873">
        <v>22280</v>
      </c>
      <c r="W125" s="871">
        <v>50</v>
      </c>
      <c r="X125" s="94"/>
    </row>
    <row r="126" spans="1:24" ht="12" hidden="1" customHeight="1">
      <c r="A126" s="120" t="s">
        <v>1001</v>
      </c>
      <c r="B126" s="120" t="s">
        <v>602</v>
      </c>
      <c r="C126" s="120" t="s">
        <v>25</v>
      </c>
      <c r="D126" s="120" t="s">
        <v>26</v>
      </c>
      <c r="E126" s="120"/>
      <c r="F126" s="101">
        <v>7</v>
      </c>
      <c r="H126" s="872" t="s">
        <v>1015</v>
      </c>
      <c r="I126" s="159" t="s">
        <v>1025</v>
      </c>
      <c r="J126" s="160"/>
      <c r="K126" s="871">
        <v>2570</v>
      </c>
      <c r="L126" s="871">
        <v>60</v>
      </c>
      <c r="M126" s="871" t="s">
        <v>34</v>
      </c>
      <c r="N126" s="871">
        <v>60</v>
      </c>
      <c r="O126" s="871">
        <v>40</v>
      </c>
      <c r="P126" s="871" t="s">
        <v>34</v>
      </c>
      <c r="Q126" s="871">
        <v>40</v>
      </c>
      <c r="R126" s="871">
        <v>2480</v>
      </c>
      <c r="S126" s="871" t="s">
        <v>34</v>
      </c>
      <c r="T126" s="871">
        <v>30</v>
      </c>
      <c r="U126" s="871">
        <v>1610</v>
      </c>
      <c r="V126" s="871">
        <v>830</v>
      </c>
      <c r="W126" s="871" t="s">
        <v>34</v>
      </c>
      <c r="X126" s="94"/>
    </row>
    <row r="127" spans="1:24" ht="12" hidden="1" customHeight="1">
      <c r="F127" s="235"/>
      <c r="H127" s="870" t="s">
        <v>1066</v>
      </c>
      <c r="I127" s="163" t="s">
        <v>1067</v>
      </c>
      <c r="J127" s="160"/>
      <c r="K127" s="871"/>
      <c r="L127" s="871"/>
      <c r="M127" s="871"/>
      <c r="N127" s="871"/>
      <c r="O127" s="871"/>
      <c r="P127" s="871"/>
      <c r="Q127" s="871"/>
      <c r="R127" s="871"/>
      <c r="S127" s="871"/>
      <c r="T127" s="871"/>
      <c r="U127" s="871"/>
      <c r="V127" s="871"/>
      <c r="W127" s="871"/>
      <c r="X127" s="94"/>
    </row>
    <row r="128" spans="1:24" ht="12" hidden="1" customHeight="1">
      <c r="A128" s="120" t="s">
        <v>1001</v>
      </c>
      <c r="B128" s="120" t="s">
        <v>601</v>
      </c>
      <c r="C128" s="120" t="s">
        <v>25</v>
      </c>
      <c r="D128" s="120" t="s">
        <v>26</v>
      </c>
      <c r="E128" s="120"/>
      <c r="F128" s="101">
        <v>1</v>
      </c>
      <c r="H128" s="872" t="s">
        <v>1002</v>
      </c>
      <c r="I128" s="159" t="s">
        <v>1028</v>
      </c>
      <c r="J128" s="160" t="s">
        <v>80</v>
      </c>
      <c r="K128" s="871">
        <v>178390</v>
      </c>
      <c r="L128" s="871">
        <v>35340</v>
      </c>
      <c r="M128" s="871">
        <v>860</v>
      </c>
      <c r="N128" s="871">
        <v>34480</v>
      </c>
      <c r="O128" s="871">
        <v>7060</v>
      </c>
      <c r="P128" s="871">
        <v>160</v>
      </c>
      <c r="Q128" s="871">
        <v>6900</v>
      </c>
      <c r="R128" s="871">
        <v>135830</v>
      </c>
      <c r="S128" s="871" t="s">
        <v>34</v>
      </c>
      <c r="T128" s="871">
        <v>43550</v>
      </c>
      <c r="U128" s="871">
        <v>59110</v>
      </c>
      <c r="V128" s="871">
        <v>33160</v>
      </c>
      <c r="W128" s="871">
        <v>160</v>
      </c>
      <c r="X128" s="94"/>
    </row>
    <row r="129" spans="1:24" ht="12" hidden="1" customHeight="1">
      <c r="A129" s="120" t="s">
        <v>1001</v>
      </c>
      <c r="B129" s="120" t="s">
        <v>601</v>
      </c>
      <c r="C129" s="120" t="s">
        <v>25</v>
      </c>
      <c r="D129" s="120" t="s">
        <v>26</v>
      </c>
      <c r="E129" s="120"/>
      <c r="F129" s="101">
        <v>2</v>
      </c>
      <c r="H129" s="872" t="s">
        <v>1005</v>
      </c>
      <c r="I129" s="159" t="s">
        <v>1029</v>
      </c>
      <c r="J129" s="160"/>
      <c r="K129" s="871">
        <v>62290</v>
      </c>
      <c r="L129" s="871">
        <v>28340</v>
      </c>
      <c r="M129" s="871">
        <v>690</v>
      </c>
      <c r="N129" s="871">
        <v>27660</v>
      </c>
      <c r="O129" s="871">
        <v>4740</v>
      </c>
      <c r="P129" s="871">
        <v>90</v>
      </c>
      <c r="Q129" s="871">
        <v>4650</v>
      </c>
      <c r="R129" s="871">
        <v>29090</v>
      </c>
      <c r="S129" s="871" t="s">
        <v>34</v>
      </c>
      <c r="T129" s="871">
        <v>3730</v>
      </c>
      <c r="U129" s="871">
        <v>9210</v>
      </c>
      <c r="V129" s="871">
        <v>16150</v>
      </c>
      <c r="W129" s="871">
        <v>120</v>
      </c>
      <c r="X129" s="94"/>
    </row>
    <row r="130" spans="1:24" s="94" customFormat="1" ht="12" hidden="1" customHeight="1">
      <c r="A130" s="449" t="s">
        <v>1001</v>
      </c>
      <c r="B130" s="449" t="s">
        <v>601</v>
      </c>
      <c r="C130" s="449" t="s">
        <v>25</v>
      </c>
      <c r="D130" s="449" t="s">
        <v>26</v>
      </c>
      <c r="E130" s="449"/>
      <c r="F130" s="101">
        <v>3</v>
      </c>
      <c r="H130" s="872" t="s">
        <v>1007</v>
      </c>
      <c r="I130" s="159" t="s">
        <v>1068</v>
      </c>
      <c r="J130" s="160"/>
      <c r="K130" s="871">
        <v>103360</v>
      </c>
      <c r="L130" s="871">
        <v>2290</v>
      </c>
      <c r="M130" s="871">
        <v>50</v>
      </c>
      <c r="N130" s="871">
        <v>2240</v>
      </c>
      <c r="O130" s="871">
        <v>1570</v>
      </c>
      <c r="P130" s="871">
        <v>30</v>
      </c>
      <c r="Q130" s="871">
        <v>1540</v>
      </c>
      <c r="R130" s="871">
        <v>99500</v>
      </c>
      <c r="S130" s="871" t="s">
        <v>34</v>
      </c>
      <c r="T130" s="871">
        <v>35770</v>
      </c>
      <c r="U130" s="871">
        <v>47460</v>
      </c>
      <c r="V130" s="871">
        <v>16280</v>
      </c>
      <c r="W130" s="871" t="s">
        <v>34</v>
      </c>
    </row>
    <row r="131" spans="1:24" ht="12" hidden="1" customHeight="1">
      <c r="A131" s="120" t="s">
        <v>1001</v>
      </c>
      <c r="B131" s="120" t="s">
        <v>601</v>
      </c>
      <c r="C131" s="120" t="s">
        <v>25</v>
      </c>
      <c r="D131" s="120" t="s">
        <v>26</v>
      </c>
      <c r="E131" s="120"/>
      <c r="F131" s="101">
        <v>4</v>
      </c>
      <c r="H131" s="872" t="s">
        <v>1009</v>
      </c>
      <c r="I131" s="159" t="s">
        <v>1023</v>
      </c>
      <c r="J131" s="160"/>
      <c r="K131" s="871">
        <v>2440</v>
      </c>
      <c r="L131" s="871" t="s">
        <v>34</v>
      </c>
      <c r="M131" s="871" t="s">
        <v>34</v>
      </c>
      <c r="N131" s="871" t="s">
        <v>34</v>
      </c>
      <c r="O131" s="871" t="s">
        <v>34</v>
      </c>
      <c r="P131" s="871" t="s">
        <v>34</v>
      </c>
      <c r="Q131" s="871" t="s">
        <v>34</v>
      </c>
      <c r="R131" s="871">
        <v>2440</v>
      </c>
      <c r="S131" s="871" t="s">
        <v>34</v>
      </c>
      <c r="T131" s="871" t="s">
        <v>34</v>
      </c>
      <c r="U131" s="871">
        <v>1280</v>
      </c>
      <c r="V131" s="873">
        <v>1160</v>
      </c>
      <c r="W131" s="871" t="s">
        <v>34</v>
      </c>
      <c r="X131" s="94"/>
    </row>
    <row r="132" spans="1:24" ht="12" hidden="1" customHeight="1">
      <c r="A132" s="120" t="s">
        <v>1001</v>
      </c>
      <c r="B132" s="120" t="s">
        <v>601</v>
      </c>
      <c r="C132" s="120" t="s">
        <v>25</v>
      </c>
      <c r="D132" s="120" t="s">
        <v>26</v>
      </c>
      <c r="E132" s="120"/>
      <c r="F132" s="101">
        <v>5</v>
      </c>
      <c r="H132" s="872" t="s">
        <v>1011</v>
      </c>
      <c r="I132" s="159" t="s">
        <v>1069</v>
      </c>
      <c r="J132" s="160"/>
      <c r="K132" s="871">
        <v>2570</v>
      </c>
      <c r="L132" s="871" t="s">
        <v>34</v>
      </c>
      <c r="M132" s="871" t="s">
        <v>34</v>
      </c>
      <c r="N132" s="871" t="s">
        <v>34</v>
      </c>
      <c r="O132" s="871" t="s">
        <v>34</v>
      </c>
      <c r="P132" s="871" t="s">
        <v>34</v>
      </c>
      <c r="Q132" s="871" t="s">
        <v>34</v>
      </c>
      <c r="R132" s="871">
        <v>2570</v>
      </c>
      <c r="S132" s="871" t="s">
        <v>34</v>
      </c>
      <c r="T132" s="871" t="s">
        <v>34</v>
      </c>
      <c r="U132" s="871">
        <v>1560</v>
      </c>
      <c r="V132" s="873">
        <v>1010</v>
      </c>
      <c r="W132" s="871" t="s">
        <v>34</v>
      </c>
      <c r="X132" s="94"/>
    </row>
    <row r="133" spans="1:24" ht="12" hidden="1" customHeight="1">
      <c r="A133" s="120" t="s">
        <v>1001</v>
      </c>
      <c r="B133" s="120" t="s">
        <v>601</v>
      </c>
      <c r="C133" s="120" t="s">
        <v>25</v>
      </c>
      <c r="D133" s="120" t="s">
        <v>26</v>
      </c>
      <c r="E133" s="120"/>
      <c r="F133" s="101">
        <v>6</v>
      </c>
      <c r="H133" s="872" t="s">
        <v>1013</v>
      </c>
      <c r="I133" s="159" t="s">
        <v>1014</v>
      </c>
      <c r="J133" s="160"/>
      <c r="K133" s="871">
        <v>95280</v>
      </c>
      <c r="L133" s="871">
        <v>2190</v>
      </c>
      <c r="M133" s="871">
        <v>50</v>
      </c>
      <c r="N133" s="871">
        <v>2150</v>
      </c>
      <c r="O133" s="871">
        <v>1550</v>
      </c>
      <c r="P133" s="871">
        <v>30</v>
      </c>
      <c r="Q133" s="871">
        <v>1520</v>
      </c>
      <c r="R133" s="871">
        <v>91540</v>
      </c>
      <c r="S133" s="871" t="s">
        <v>34</v>
      </c>
      <c r="T133" s="871">
        <v>35500</v>
      </c>
      <c r="U133" s="871">
        <v>42370</v>
      </c>
      <c r="V133" s="873">
        <v>13670</v>
      </c>
      <c r="W133" s="871" t="s">
        <v>34</v>
      </c>
      <c r="X133" s="94"/>
    </row>
    <row r="134" spans="1:24" ht="12" hidden="1" customHeight="1">
      <c r="A134" s="120" t="s">
        <v>1001</v>
      </c>
      <c r="B134" s="120" t="s">
        <v>601</v>
      </c>
      <c r="C134" s="120" t="s">
        <v>25</v>
      </c>
      <c r="D134" s="120" t="s">
        <v>26</v>
      </c>
      <c r="E134" s="120"/>
      <c r="F134" s="101">
        <v>7</v>
      </c>
      <c r="H134" s="872" t="s">
        <v>1015</v>
      </c>
      <c r="I134" s="159" t="s">
        <v>1025</v>
      </c>
      <c r="J134" s="160"/>
      <c r="K134" s="871">
        <v>3070</v>
      </c>
      <c r="L134" s="871">
        <v>90</v>
      </c>
      <c r="M134" s="871" t="s">
        <v>34</v>
      </c>
      <c r="N134" s="871">
        <v>90</v>
      </c>
      <c r="O134" s="871">
        <v>20</v>
      </c>
      <c r="P134" s="871" t="s">
        <v>34</v>
      </c>
      <c r="Q134" s="871">
        <v>20</v>
      </c>
      <c r="R134" s="871">
        <v>2950</v>
      </c>
      <c r="S134" s="871" t="s">
        <v>34</v>
      </c>
      <c r="T134" s="871">
        <v>270</v>
      </c>
      <c r="U134" s="871">
        <v>2250</v>
      </c>
      <c r="V134" s="871">
        <v>440</v>
      </c>
      <c r="W134" s="871" t="s">
        <v>34</v>
      </c>
      <c r="X134" s="94"/>
    </row>
    <row r="135" spans="1:24" ht="12" hidden="1" customHeight="1">
      <c r="F135" s="235"/>
      <c r="H135" s="870" t="s">
        <v>1070</v>
      </c>
      <c r="I135" s="163" t="s">
        <v>1071</v>
      </c>
      <c r="J135" s="160"/>
      <c r="K135" s="871"/>
      <c r="L135" s="871"/>
      <c r="M135" s="871"/>
      <c r="N135" s="871"/>
      <c r="O135" s="871"/>
      <c r="P135" s="871"/>
      <c r="Q135" s="871"/>
      <c r="R135" s="871"/>
      <c r="S135" s="871"/>
      <c r="T135" s="871"/>
      <c r="U135" s="871"/>
      <c r="V135" s="871"/>
      <c r="W135" s="871"/>
      <c r="X135" s="94"/>
    </row>
    <row r="136" spans="1:24" ht="12" hidden="1" customHeight="1">
      <c r="A136" s="120" t="s">
        <v>1001</v>
      </c>
      <c r="B136" s="120" t="s">
        <v>600</v>
      </c>
      <c r="C136" s="120" t="s">
        <v>25</v>
      </c>
      <c r="D136" s="120" t="s">
        <v>26</v>
      </c>
      <c r="E136" s="120"/>
      <c r="F136" s="101">
        <v>1</v>
      </c>
      <c r="H136" s="872" t="s">
        <v>1002</v>
      </c>
      <c r="I136" s="159" t="s">
        <v>1072</v>
      </c>
      <c r="J136" s="160" t="s">
        <v>1073</v>
      </c>
      <c r="K136" s="871">
        <v>299230</v>
      </c>
      <c r="L136" s="871">
        <v>77620</v>
      </c>
      <c r="M136" s="871">
        <v>2190</v>
      </c>
      <c r="N136" s="871">
        <v>75430</v>
      </c>
      <c r="O136" s="871">
        <v>10800</v>
      </c>
      <c r="P136" s="871">
        <v>350</v>
      </c>
      <c r="Q136" s="871">
        <v>10450</v>
      </c>
      <c r="R136" s="871">
        <v>210340</v>
      </c>
      <c r="S136" s="871" t="s">
        <v>34</v>
      </c>
      <c r="T136" s="871">
        <v>85170</v>
      </c>
      <c r="U136" s="871">
        <v>85380</v>
      </c>
      <c r="V136" s="871">
        <v>39790</v>
      </c>
      <c r="W136" s="871">
        <v>470</v>
      </c>
      <c r="X136" s="94"/>
    </row>
    <row r="137" spans="1:24" ht="12" hidden="1" customHeight="1">
      <c r="A137" s="120" t="s">
        <v>1001</v>
      </c>
      <c r="B137" s="120" t="s">
        <v>600</v>
      </c>
      <c r="C137" s="120" t="s">
        <v>25</v>
      </c>
      <c r="D137" s="120" t="s">
        <v>26</v>
      </c>
      <c r="E137" s="120"/>
      <c r="F137" s="101">
        <v>2</v>
      </c>
      <c r="H137" s="872" t="s">
        <v>1005</v>
      </c>
      <c r="I137" s="159" t="s">
        <v>1021</v>
      </c>
      <c r="J137" s="160"/>
      <c r="K137" s="871">
        <v>113070</v>
      </c>
      <c r="L137" s="871">
        <v>62220</v>
      </c>
      <c r="M137" s="871">
        <v>1860</v>
      </c>
      <c r="N137" s="871">
        <v>60360</v>
      </c>
      <c r="O137" s="871">
        <v>5470</v>
      </c>
      <c r="P137" s="871">
        <v>70</v>
      </c>
      <c r="Q137" s="871">
        <v>5410</v>
      </c>
      <c r="R137" s="871">
        <v>45200</v>
      </c>
      <c r="S137" s="871" t="s">
        <v>34</v>
      </c>
      <c r="T137" s="871">
        <v>7870</v>
      </c>
      <c r="U137" s="871">
        <v>16200</v>
      </c>
      <c r="V137" s="871">
        <v>21130</v>
      </c>
      <c r="W137" s="871">
        <v>180</v>
      </c>
      <c r="X137" s="94"/>
    </row>
    <row r="138" spans="1:24" s="94" customFormat="1" ht="12" hidden="1" customHeight="1">
      <c r="A138" s="449" t="s">
        <v>1001</v>
      </c>
      <c r="B138" s="449" t="s">
        <v>600</v>
      </c>
      <c r="C138" s="449" t="s">
        <v>25</v>
      </c>
      <c r="D138" s="449" t="s">
        <v>26</v>
      </c>
      <c r="E138" s="449"/>
      <c r="F138" s="101">
        <v>3</v>
      </c>
      <c r="H138" s="872" t="s">
        <v>1007</v>
      </c>
      <c r="I138" s="159" t="s">
        <v>1030</v>
      </c>
      <c r="J138" s="160"/>
      <c r="K138" s="871">
        <v>156310</v>
      </c>
      <c r="L138" s="871">
        <v>5400</v>
      </c>
      <c r="M138" s="871">
        <v>50</v>
      </c>
      <c r="N138" s="871">
        <v>5350</v>
      </c>
      <c r="O138" s="871">
        <v>3570</v>
      </c>
      <c r="P138" s="871">
        <v>200</v>
      </c>
      <c r="Q138" s="871">
        <v>3370</v>
      </c>
      <c r="R138" s="871">
        <v>147280</v>
      </c>
      <c r="S138" s="871" t="s">
        <v>34</v>
      </c>
      <c r="T138" s="871">
        <v>64430</v>
      </c>
      <c r="U138" s="871">
        <v>64460</v>
      </c>
      <c r="V138" s="871">
        <v>18390</v>
      </c>
      <c r="W138" s="871">
        <v>70</v>
      </c>
    </row>
    <row r="139" spans="1:24" ht="12" hidden="1" customHeight="1">
      <c r="A139" s="120" t="s">
        <v>1001</v>
      </c>
      <c r="B139" s="120" t="s">
        <v>600</v>
      </c>
      <c r="C139" s="120" t="s">
        <v>25</v>
      </c>
      <c r="D139" s="120" t="s">
        <v>26</v>
      </c>
      <c r="E139" s="120"/>
      <c r="F139" s="101">
        <v>4</v>
      </c>
      <c r="H139" s="872" t="s">
        <v>1009</v>
      </c>
      <c r="I139" s="159" t="s">
        <v>1010</v>
      </c>
      <c r="J139" s="160"/>
      <c r="K139" s="871">
        <v>3530</v>
      </c>
      <c r="L139" s="871" t="s">
        <v>34</v>
      </c>
      <c r="M139" s="871" t="s">
        <v>34</v>
      </c>
      <c r="N139" s="871" t="s">
        <v>34</v>
      </c>
      <c r="O139" s="871" t="s">
        <v>34</v>
      </c>
      <c r="P139" s="871" t="s">
        <v>34</v>
      </c>
      <c r="Q139" s="871" t="s">
        <v>34</v>
      </c>
      <c r="R139" s="871">
        <v>3530</v>
      </c>
      <c r="S139" s="871" t="s">
        <v>34</v>
      </c>
      <c r="T139" s="871" t="s">
        <v>34</v>
      </c>
      <c r="U139" s="871">
        <v>3200</v>
      </c>
      <c r="V139" s="873">
        <v>330</v>
      </c>
      <c r="W139" s="871" t="s">
        <v>34</v>
      </c>
      <c r="X139" s="94"/>
    </row>
    <row r="140" spans="1:24" ht="12" hidden="1" customHeight="1">
      <c r="A140" s="120" t="s">
        <v>1001</v>
      </c>
      <c r="B140" s="120" t="s">
        <v>600</v>
      </c>
      <c r="C140" s="120" t="s">
        <v>25</v>
      </c>
      <c r="D140" s="120" t="s">
        <v>26</v>
      </c>
      <c r="E140" s="120"/>
      <c r="F140" s="101">
        <v>5</v>
      </c>
      <c r="H140" s="872" t="s">
        <v>1036</v>
      </c>
      <c r="I140" s="159" t="s">
        <v>1012</v>
      </c>
      <c r="J140" s="160"/>
      <c r="K140" s="871">
        <v>1490</v>
      </c>
      <c r="L140" s="871" t="s">
        <v>34</v>
      </c>
      <c r="M140" s="871" t="s">
        <v>34</v>
      </c>
      <c r="N140" s="871" t="s">
        <v>34</v>
      </c>
      <c r="O140" s="871" t="s">
        <v>34</v>
      </c>
      <c r="P140" s="871" t="s">
        <v>34</v>
      </c>
      <c r="Q140" s="871" t="s">
        <v>34</v>
      </c>
      <c r="R140" s="871">
        <v>1490</v>
      </c>
      <c r="S140" s="871" t="s">
        <v>34</v>
      </c>
      <c r="T140" s="871" t="s">
        <v>34</v>
      </c>
      <c r="U140" s="871">
        <v>530</v>
      </c>
      <c r="V140" s="873">
        <v>960</v>
      </c>
      <c r="W140" s="871" t="s">
        <v>34</v>
      </c>
      <c r="X140" s="94"/>
    </row>
    <row r="141" spans="1:24" ht="12" hidden="1" customHeight="1">
      <c r="A141" s="120" t="s">
        <v>1001</v>
      </c>
      <c r="B141" s="120" t="s">
        <v>600</v>
      </c>
      <c r="C141" s="120" t="s">
        <v>25</v>
      </c>
      <c r="D141" s="120" t="s">
        <v>26</v>
      </c>
      <c r="E141" s="120"/>
      <c r="F141" s="101">
        <v>6</v>
      </c>
      <c r="H141" s="872" t="s">
        <v>1013</v>
      </c>
      <c r="I141" s="159" t="s">
        <v>1014</v>
      </c>
      <c r="J141" s="160"/>
      <c r="K141" s="871">
        <v>144600</v>
      </c>
      <c r="L141" s="871">
        <v>5000</v>
      </c>
      <c r="M141" s="871">
        <v>20</v>
      </c>
      <c r="N141" s="871">
        <v>4970</v>
      </c>
      <c r="O141" s="871">
        <v>3230</v>
      </c>
      <c r="P141" s="871">
        <v>170</v>
      </c>
      <c r="Q141" s="871">
        <v>3050</v>
      </c>
      <c r="R141" s="871">
        <v>136340</v>
      </c>
      <c r="S141" s="871" t="s">
        <v>34</v>
      </c>
      <c r="T141" s="871">
        <v>63120</v>
      </c>
      <c r="U141" s="871">
        <v>56680</v>
      </c>
      <c r="V141" s="873">
        <v>16540</v>
      </c>
      <c r="W141" s="871">
        <v>40</v>
      </c>
      <c r="X141" s="94"/>
    </row>
    <row r="142" spans="1:24" ht="12" hidden="1" customHeight="1">
      <c r="A142" s="120" t="s">
        <v>1001</v>
      </c>
      <c r="B142" s="120" t="s">
        <v>600</v>
      </c>
      <c r="C142" s="120" t="s">
        <v>25</v>
      </c>
      <c r="D142" s="120" t="s">
        <v>26</v>
      </c>
      <c r="E142" s="120"/>
      <c r="F142" s="101">
        <v>7</v>
      </c>
      <c r="H142" s="872" t="s">
        <v>1015</v>
      </c>
      <c r="I142" s="159" t="s">
        <v>1025</v>
      </c>
      <c r="J142" s="160"/>
      <c r="K142" s="871">
        <v>6690</v>
      </c>
      <c r="L142" s="871">
        <v>400</v>
      </c>
      <c r="M142" s="871">
        <v>20</v>
      </c>
      <c r="N142" s="871">
        <v>380</v>
      </c>
      <c r="O142" s="871">
        <v>340</v>
      </c>
      <c r="P142" s="871">
        <v>30</v>
      </c>
      <c r="Q142" s="871">
        <v>320</v>
      </c>
      <c r="R142" s="871">
        <v>5920</v>
      </c>
      <c r="S142" s="871" t="s">
        <v>34</v>
      </c>
      <c r="T142" s="871">
        <v>1310</v>
      </c>
      <c r="U142" s="871">
        <v>4050</v>
      </c>
      <c r="V142" s="871">
        <v>560</v>
      </c>
      <c r="W142" s="871">
        <v>30</v>
      </c>
      <c r="X142" s="94"/>
    </row>
    <row r="143" spans="1:24" ht="12" hidden="1" customHeight="1">
      <c r="F143" s="235"/>
      <c r="H143" s="870" t="s">
        <v>1074</v>
      </c>
      <c r="I143" s="163" t="s">
        <v>1075</v>
      </c>
      <c r="J143" s="160"/>
      <c r="K143" s="871"/>
      <c r="L143" s="871"/>
      <c r="M143" s="871"/>
      <c r="N143" s="871"/>
      <c r="O143" s="871"/>
      <c r="P143" s="871"/>
      <c r="Q143" s="871"/>
      <c r="R143" s="871"/>
      <c r="S143" s="871"/>
      <c r="T143" s="871"/>
      <c r="U143" s="871"/>
      <c r="V143" s="871"/>
      <c r="W143" s="871"/>
      <c r="X143" s="94"/>
    </row>
    <row r="144" spans="1:24" ht="12" hidden="1" customHeight="1">
      <c r="A144" s="120" t="s">
        <v>1001</v>
      </c>
      <c r="B144" s="120" t="s">
        <v>599</v>
      </c>
      <c r="C144" s="120" t="s">
        <v>25</v>
      </c>
      <c r="D144" s="120" t="s">
        <v>26</v>
      </c>
      <c r="E144" s="120"/>
      <c r="F144" s="101">
        <v>1</v>
      </c>
      <c r="H144" s="872" t="s">
        <v>1002</v>
      </c>
      <c r="I144" s="159" t="s">
        <v>1028</v>
      </c>
      <c r="J144" s="160" t="s">
        <v>1020</v>
      </c>
      <c r="K144" s="871">
        <v>159310</v>
      </c>
      <c r="L144" s="871">
        <v>26270</v>
      </c>
      <c r="M144" s="871">
        <v>1100</v>
      </c>
      <c r="N144" s="871">
        <v>25170</v>
      </c>
      <c r="O144" s="871">
        <v>3160</v>
      </c>
      <c r="P144" s="871">
        <v>180</v>
      </c>
      <c r="Q144" s="871">
        <v>2970</v>
      </c>
      <c r="R144" s="871">
        <v>129400</v>
      </c>
      <c r="S144" s="871">
        <v>20</v>
      </c>
      <c r="T144" s="871">
        <v>24180</v>
      </c>
      <c r="U144" s="871">
        <v>46700</v>
      </c>
      <c r="V144" s="871">
        <v>58510</v>
      </c>
      <c r="W144" s="871">
        <v>490</v>
      </c>
      <c r="X144" s="94"/>
    </row>
    <row r="145" spans="1:24" ht="12" hidden="1" customHeight="1">
      <c r="A145" s="120" t="s">
        <v>1001</v>
      </c>
      <c r="B145" s="120" t="s">
        <v>599</v>
      </c>
      <c r="C145" s="120" t="s">
        <v>25</v>
      </c>
      <c r="D145" s="120" t="s">
        <v>26</v>
      </c>
      <c r="E145" s="120"/>
      <c r="F145" s="101">
        <v>2</v>
      </c>
      <c r="H145" s="872" t="s">
        <v>1005</v>
      </c>
      <c r="I145" s="159" t="s">
        <v>1076</v>
      </c>
      <c r="J145" s="160"/>
      <c r="K145" s="871">
        <v>64340</v>
      </c>
      <c r="L145" s="871">
        <v>21520</v>
      </c>
      <c r="M145" s="871">
        <v>660</v>
      </c>
      <c r="N145" s="871">
        <v>20860</v>
      </c>
      <c r="O145" s="871">
        <v>1650</v>
      </c>
      <c r="P145" s="871">
        <v>60</v>
      </c>
      <c r="Q145" s="871">
        <v>1580</v>
      </c>
      <c r="R145" s="871">
        <v>40890</v>
      </c>
      <c r="S145" s="871" t="s">
        <v>34</v>
      </c>
      <c r="T145" s="871">
        <v>2340</v>
      </c>
      <c r="U145" s="871">
        <v>7680</v>
      </c>
      <c r="V145" s="871">
        <v>30870</v>
      </c>
      <c r="W145" s="871">
        <v>290</v>
      </c>
      <c r="X145" s="94"/>
    </row>
    <row r="146" spans="1:24" s="94" customFormat="1" ht="12" hidden="1" customHeight="1">
      <c r="A146" s="449" t="s">
        <v>1001</v>
      </c>
      <c r="B146" s="449" t="s">
        <v>599</v>
      </c>
      <c r="C146" s="449" t="s">
        <v>25</v>
      </c>
      <c r="D146" s="449" t="s">
        <v>26</v>
      </c>
      <c r="E146" s="449"/>
      <c r="F146" s="101">
        <v>3</v>
      </c>
      <c r="H146" s="872" t="s">
        <v>1007</v>
      </c>
      <c r="I146" s="159" t="s">
        <v>1022</v>
      </c>
      <c r="J146" s="160"/>
      <c r="K146" s="871">
        <v>83660</v>
      </c>
      <c r="L146" s="871">
        <v>1770</v>
      </c>
      <c r="M146" s="871">
        <v>210</v>
      </c>
      <c r="N146" s="871">
        <v>1560</v>
      </c>
      <c r="O146" s="871">
        <v>740</v>
      </c>
      <c r="P146" s="871">
        <v>40</v>
      </c>
      <c r="Q146" s="871">
        <v>690</v>
      </c>
      <c r="R146" s="871">
        <v>81100</v>
      </c>
      <c r="S146" s="871">
        <v>20</v>
      </c>
      <c r="T146" s="871">
        <v>19110</v>
      </c>
      <c r="U146" s="871">
        <v>37010</v>
      </c>
      <c r="V146" s="871">
        <v>24960</v>
      </c>
      <c r="W146" s="871">
        <v>60</v>
      </c>
    </row>
    <row r="147" spans="1:24" ht="12" hidden="1" customHeight="1">
      <c r="A147" s="120" t="s">
        <v>1001</v>
      </c>
      <c r="B147" s="120" t="s">
        <v>599</v>
      </c>
      <c r="C147" s="120" t="s">
        <v>25</v>
      </c>
      <c r="D147" s="120" t="s">
        <v>26</v>
      </c>
      <c r="E147" s="120"/>
      <c r="F147" s="101">
        <v>4</v>
      </c>
      <c r="H147" s="872" t="s">
        <v>1009</v>
      </c>
      <c r="I147" s="159" t="s">
        <v>1077</v>
      </c>
      <c r="J147" s="160"/>
      <c r="K147" s="871">
        <v>1260</v>
      </c>
      <c r="L147" s="871" t="s">
        <v>34</v>
      </c>
      <c r="M147" s="871" t="s">
        <v>34</v>
      </c>
      <c r="N147" s="871" t="s">
        <v>34</v>
      </c>
      <c r="O147" s="871" t="s">
        <v>34</v>
      </c>
      <c r="P147" s="871" t="s">
        <v>34</v>
      </c>
      <c r="Q147" s="871" t="s">
        <v>34</v>
      </c>
      <c r="R147" s="871">
        <v>1260</v>
      </c>
      <c r="S147" s="871" t="s">
        <v>34</v>
      </c>
      <c r="T147" s="871" t="s">
        <v>34</v>
      </c>
      <c r="U147" s="871">
        <v>250</v>
      </c>
      <c r="V147" s="873">
        <v>1010</v>
      </c>
      <c r="W147" s="871" t="s">
        <v>34</v>
      </c>
      <c r="X147" s="94"/>
    </row>
    <row r="148" spans="1:24" ht="12" hidden="1" customHeight="1">
      <c r="A148" s="120" t="s">
        <v>1001</v>
      </c>
      <c r="B148" s="120" t="s">
        <v>599</v>
      </c>
      <c r="C148" s="120" t="s">
        <v>25</v>
      </c>
      <c r="D148" s="120" t="s">
        <v>26</v>
      </c>
      <c r="E148" s="120"/>
      <c r="F148" s="101">
        <v>5</v>
      </c>
      <c r="H148" s="872" t="s">
        <v>1056</v>
      </c>
      <c r="I148" s="159" t="s">
        <v>1078</v>
      </c>
      <c r="J148" s="160"/>
      <c r="K148" s="871">
        <v>1120</v>
      </c>
      <c r="L148" s="871" t="s">
        <v>34</v>
      </c>
      <c r="M148" s="871" t="s">
        <v>34</v>
      </c>
      <c r="N148" s="871" t="s">
        <v>34</v>
      </c>
      <c r="O148" s="871" t="s">
        <v>34</v>
      </c>
      <c r="P148" s="871" t="s">
        <v>34</v>
      </c>
      <c r="Q148" s="871" t="s">
        <v>34</v>
      </c>
      <c r="R148" s="871">
        <v>1120</v>
      </c>
      <c r="S148" s="871" t="s">
        <v>34</v>
      </c>
      <c r="T148" s="871" t="s">
        <v>34</v>
      </c>
      <c r="U148" s="871">
        <v>130</v>
      </c>
      <c r="V148" s="873">
        <v>980</v>
      </c>
      <c r="W148" s="871" t="s">
        <v>34</v>
      </c>
      <c r="X148" s="94"/>
    </row>
    <row r="149" spans="1:24" ht="12" hidden="1" customHeight="1">
      <c r="A149" s="120" t="s">
        <v>1001</v>
      </c>
      <c r="B149" s="120" t="s">
        <v>599</v>
      </c>
      <c r="C149" s="120" t="s">
        <v>25</v>
      </c>
      <c r="D149" s="120" t="s">
        <v>26</v>
      </c>
      <c r="E149" s="120"/>
      <c r="F149" s="101">
        <v>6</v>
      </c>
      <c r="H149" s="872" t="s">
        <v>1013</v>
      </c>
      <c r="I149" s="159" t="s">
        <v>1058</v>
      </c>
      <c r="J149" s="160"/>
      <c r="K149" s="871">
        <v>78040</v>
      </c>
      <c r="L149" s="871">
        <v>1680</v>
      </c>
      <c r="M149" s="871">
        <v>210</v>
      </c>
      <c r="N149" s="871">
        <v>1480</v>
      </c>
      <c r="O149" s="871">
        <v>710</v>
      </c>
      <c r="P149" s="871">
        <v>40</v>
      </c>
      <c r="Q149" s="871">
        <v>660</v>
      </c>
      <c r="R149" s="871">
        <v>75590</v>
      </c>
      <c r="S149" s="871">
        <v>20</v>
      </c>
      <c r="T149" s="871">
        <v>18970</v>
      </c>
      <c r="U149" s="871">
        <v>35230</v>
      </c>
      <c r="V149" s="873">
        <v>21380</v>
      </c>
      <c r="W149" s="871">
        <v>60</v>
      </c>
      <c r="X149" s="94"/>
    </row>
    <row r="150" spans="1:24" ht="12" hidden="1" customHeight="1">
      <c r="A150" s="120" t="s">
        <v>1001</v>
      </c>
      <c r="B150" s="120" t="s">
        <v>599</v>
      </c>
      <c r="C150" s="120" t="s">
        <v>25</v>
      </c>
      <c r="D150" s="120" t="s">
        <v>26</v>
      </c>
      <c r="E150" s="120"/>
      <c r="F150" s="101">
        <v>7</v>
      </c>
      <c r="H150" s="872" t="s">
        <v>1015</v>
      </c>
      <c r="I150" s="159" t="s">
        <v>1016</v>
      </c>
      <c r="J150" s="160"/>
      <c r="K150" s="871">
        <v>3250</v>
      </c>
      <c r="L150" s="871">
        <v>80</v>
      </c>
      <c r="M150" s="871" t="s">
        <v>34</v>
      </c>
      <c r="N150" s="871">
        <v>80</v>
      </c>
      <c r="O150" s="871">
        <v>30</v>
      </c>
      <c r="P150" s="871" t="s">
        <v>34</v>
      </c>
      <c r="Q150" s="871">
        <v>30</v>
      </c>
      <c r="R150" s="871">
        <v>3130</v>
      </c>
      <c r="S150" s="871" t="s">
        <v>34</v>
      </c>
      <c r="T150" s="871">
        <v>140</v>
      </c>
      <c r="U150" s="871">
        <v>1390</v>
      </c>
      <c r="V150" s="871">
        <v>1590</v>
      </c>
      <c r="W150" s="871">
        <v>10</v>
      </c>
      <c r="X150" s="94"/>
    </row>
    <row r="151" spans="1:24" ht="12" hidden="1" customHeight="1">
      <c r="F151" s="235"/>
      <c r="H151" s="870" t="s">
        <v>1079</v>
      </c>
      <c r="I151" s="163" t="s">
        <v>1080</v>
      </c>
      <c r="J151" s="160"/>
      <c r="K151" s="871"/>
      <c r="L151" s="871"/>
      <c r="M151" s="871"/>
      <c r="N151" s="871"/>
      <c r="O151" s="871"/>
      <c r="P151" s="871"/>
      <c r="Q151" s="871"/>
      <c r="R151" s="871"/>
      <c r="S151" s="871"/>
      <c r="T151" s="871"/>
      <c r="U151" s="871"/>
      <c r="V151" s="871"/>
      <c r="W151" s="871"/>
      <c r="X151" s="94"/>
    </row>
    <row r="152" spans="1:24" ht="12" hidden="1" customHeight="1">
      <c r="A152" s="120" t="s">
        <v>1001</v>
      </c>
      <c r="B152" s="120" t="s">
        <v>598</v>
      </c>
      <c r="C152" s="120" t="s">
        <v>25</v>
      </c>
      <c r="D152" s="120" t="s">
        <v>26</v>
      </c>
      <c r="E152" s="120"/>
      <c r="F152" s="101">
        <v>1</v>
      </c>
      <c r="H152" s="872" t="s">
        <v>1002</v>
      </c>
      <c r="I152" s="159" t="s">
        <v>1081</v>
      </c>
      <c r="J152" s="160" t="s">
        <v>1020</v>
      </c>
      <c r="K152" s="871">
        <v>169840</v>
      </c>
      <c r="L152" s="871">
        <v>38090</v>
      </c>
      <c r="M152" s="871">
        <v>1020</v>
      </c>
      <c r="N152" s="871">
        <v>37070</v>
      </c>
      <c r="O152" s="871">
        <v>640</v>
      </c>
      <c r="P152" s="871">
        <v>200</v>
      </c>
      <c r="Q152" s="871">
        <v>450</v>
      </c>
      <c r="R152" s="871">
        <v>130870</v>
      </c>
      <c r="S152" s="871" t="s">
        <v>34</v>
      </c>
      <c r="T152" s="871">
        <v>23170</v>
      </c>
      <c r="U152" s="871">
        <v>41380</v>
      </c>
      <c r="V152" s="871">
        <v>66320</v>
      </c>
      <c r="W152" s="871">
        <v>230</v>
      </c>
      <c r="X152" s="94"/>
    </row>
    <row r="153" spans="1:24" ht="12" hidden="1" customHeight="1">
      <c r="A153" s="120" t="s">
        <v>1001</v>
      </c>
      <c r="B153" s="120" t="s">
        <v>598</v>
      </c>
      <c r="C153" s="120" t="s">
        <v>25</v>
      </c>
      <c r="D153" s="120" t="s">
        <v>26</v>
      </c>
      <c r="E153" s="120"/>
      <c r="F153" s="101">
        <v>2</v>
      </c>
      <c r="H153" s="872" t="s">
        <v>1005</v>
      </c>
      <c r="I153" s="159" t="s">
        <v>1006</v>
      </c>
      <c r="J153" s="160"/>
      <c r="K153" s="871">
        <v>64810</v>
      </c>
      <c r="L153" s="871">
        <v>32180</v>
      </c>
      <c r="M153" s="871">
        <v>770</v>
      </c>
      <c r="N153" s="871">
        <v>31400</v>
      </c>
      <c r="O153" s="871">
        <v>100</v>
      </c>
      <c r="P153" s="871" t="s">
        <v>34</v>
      </c>
      <c r="Q153" s="871">
        <v>100</v>
      </c>
      <c r="R153" s="871">
        <v>32390</v>
      </c>
      <c r="S153" s="871" t="s">
        <v>34</v>
      </c>
      <c r="T153" s="871">
        <v>1600</v>
      </c>
      <c r="U153" s="871">
        <v>6720</v>
      </c>
      <c r="V153" s="871">
        <v>24080</v>
      </c>
      <c r="W153" s="871">
        <v>140</v>
      </c>
      <c r="X153" s="94"/>
    </row>
    <row r="154" spans="1:24" s="94" customFormat="1" ht="12" hidden="1" customHeight="1">
      <c r="A154" s="449" t="s">
        <v>1001</v>
      </c>
      <c r="B154" s="449" t="s">
        <v>598</v>
      </c>
      <c r="C154" s="449" t="s">
        <v>25</v>
      </c>
      <c r="D154" s="449" t="s">
        <v>26</v>
      </c>
      <c r="E154" s="449"/>
      <c r="F154" s="101">
        <v>3</v>
      </c>
      <c r="H154" s="872" t="s">
        <v>1007</v>
      </c>
      <c r="I154" s="159" t="s">
        <v>1030</v>
      </c>
      <c r="J154" s="160"/>
      <c r="K154" s="871">
        <v>94900</v>
      </c>
      <c r="L154" s="871">
        <v>2920</v>
      </c>
      <c r="M154" s="871">
        <v>160</v>
      </c>
      <c r="N154" s="871">
        <v>2760</v>
      </c>
      <c r="O154" s="871">
        <v>280</v>
      </c>
      <c r="P154" s="871">
        <v>40</v>
      </c>
      <c r="Q154" s="871">
        <v>250</v>
      </c>
      <c r="R154" s="871">
        <v>91670</v>
      </c>
      <c r="S154" s="871" t="s">
        <v>34</v>
      </c>
      <c r="T154" s="871">
        <v>16800</v>
      </c>
      <c r="U154" s="871">
        <v>33250</v>
      </c>
      <c r="V154" s="871">
        <v>41610</v>
      </c>
      <c r="W154" s="871">
        <v>20</v>
      </c>
    </row>
    <row r="155" spans="1:24" ht="12" hidden="1" customHeight="1">
      <c r="A155" s="120" t="s">
        <v>1001</v>
      </c>
      <c r="B155" s="120" t="s">
        <v>598</v>
      </c>
      <c r="C155" s="120" t="s">
        <v>25</v>
      </c>
      <c r="D155" s="120" t="s">
        <v>26</v>
      </c>
      <c r="E155" s="120"/>
      <c r="F155" s="101">
        <v>4</v>
      </c>
      <c r="H155" s="872" t="s">
        <v>1009</v>
      </c>
      <c r="I155" s="159" t="s">
        <v>1044</v>
      </c>
      <c r="J155" s="160"/>
      <c r="K155" s="871">
        <v>12590</v>
      </c>
      <c r="L155" s="871" t="s">
        <v>34</v>
      </c>
      <c r="M155" s="871" t="s">
        <v>34</v>
      </c>
      <c r="N155" s="871" t="s">
        <v>34</v>
      </c>
      <c r="O155" s="871" t="s">
        <v>34</v>
      </c>
      <c r="P155" s="871" t="s">
        <v>34</v>
      </c>
      <c r="Q155" s="871" t="s">
        <v>34</v>
      </c>
      <c r="R155" s="871">
        <v>12590</v>
      </c>
      <c r="S155" s="871" t="s">
        <v>34</v>
      </c>
      <c r="T155" s="871" t="s">
        <v>34</v>
      </c>
      <c r="U155" s="871">
        <v>6400</v>
      </c>
      <c r="V155" s="873">
        <v>6190</v>
      </c>
      <c r="W155" s="871" t="s">
        <v>34</v>
      </c>
      <c r="X155" s="94"/>
    </row>
    <row r="156" spans="1:24" ht="12" hidden="1" customHeight="1">
      <c r="A156" s="120" t="s">
        <v>1001</v>
      </c>
      <c r="B156" s="120" t="s">
        <v>598</v>
      </c>
      <c r="C156" s="120" t="s">
        <v>25</v>
      </c>
      <c r="D156" s="120" t="s">
        <v>26</v>
      </c>
      <c r="E156" s="120"/>
      <c r="F156" s="101">
        <v>5</v>
      </c>
      <c r="H156" s="872" t="s">
        <v>1036</v>
      </c>
      <c r="I156" s="159" t="s">
        <v>1057</v>
      </c>
      <c r="J156" s="160"/>
      <c r="K156" s="871">
        <v>18240</v>
      </c>
      <c r="L156" s="871" t="s">
        <v>34</v>
      </c>
      <c r="M156" s="871" t="s">
        <v>34</v>
      </c>
      <c r="N156" s="871" t="s">
        <v>34</v>
      </c>
      <c r="O156" s="871" t="s">
        <v>34</v>
      </c>
      <c r="P156" s="871" t="s">
        <v>34</v>
      </c>
      <c r="Q156" s="871" t="s">
        <v>34</v>
      </c>
      <c r="R156" s="871">
        <v>18240</v>
      </c>
      <c r="S156" s="871" t="s">
        <v>34</v>
      </c>
      <c r="T156" s="871" t="s">
        <v>34</v>
      </c>
      <c r="U156" s="871">
        <v>1000</v>
      </c>
      <c r="V156" s="873">
        <v>17240</v>
      </c>
      <c r="W156" s="871" t="s">
        <v>34</v>
      </c>
      <c r="X156" s="94"/>
    </row>
    <row r="157" spans="1:24" ht="12" hidden="1" customHeight="1">
      <c r="A157" s="120" t="s">
        <v>1001</v>
      </c>
      <c r="B157" s="120" t="s">
        <v>598</v>
      </c>
      <c r="C157" s="120" t="s">
        <v>25</v>
      </c>
      <c r="D157" s="120" t="s">
        <v>26</v>
      </c>
      <c r="E157" s="120"/>
      <c r="F157" s="101">
        <v>6</v>
      </c>
      <c r="H157" s="872" t="s">
        <v>1013</v>
      </c>
      <c r="I157" s="159" t="s">
        <v>1014</v>
      </c>
      <c r="J157" s="160"/>
      <c r="K157" s="871">
        <v>59850</v>
      </c>
      <c r="L157" s="871">
        <v>2800</v>
      </c>
      <c r="M157" s="871">
        <v>160</v>
      </c>
      <c r="N157" s="871">
        <v>2630</v>
      </c>
      <c r="O157" s="871">
        <v>280</v>
      </c>
      <c r="P157" s="871">
        <v>40</v>
      </c>
      <c r="Q157" s="871">
        <v>250</v>
      </c>
      <c r="R157" s="871">
        <v>56740</v>
      </c>
      <c r="S157" s="871" t="s">
        <v>34</v>
      </c>
      <c r="T157" s="871">
        <v>16700</v>
      </c>
      <c r="U157" s="871">
        <v>24240</v>
      </c>
      <c r="V157" s="873">
        <v>15800</v>
      </c>
      <c r="W157" s="871">
        <v>20</v>
      </c>
      <c r="X157" s="94"/>
    </row>
    <row r="158" spans="1:24" ht="12" hidden="1" customHeight="1">
      <c r="A158" s="120" t="s">
        <v>1001</v>
      </c>
      <c r="B158" s="120" t="s">
        <v>598</v>
      </c>
      <c r="C158" s="120" t="s">
        <v>25</v>
      </c>
      <c r="D158" s="120" t="s">
        <v>26</v>
      </c>
      <c r="E158" s="120"/>
      <c r="F158" s="101">
        <v>7</v>
      </c>
      <c r="H158" s="872" t="s">
        <v>1015</v>
      </c>
      <c r="I158" s="159" t="s">
        <v>1037</v>
      </c>
      <c r="J158" s="160"/>
      <c r="K158" s="871">
        <v>4210</v>
      </c>
      <c r="L158" s="871">
        <v>120</v>
      </c>
      <c r="M158" s="871" t="s">
        <v>34</v>
      </c>
      <c r="N158" s="871">
        <v>120</v>
      </c>
      <c r="O158" s="871" t="s">
        <v>34</v>
      </c>
      <c r="P158" s="871" t="s">
        <v>34</v>
      </c>
      <c r="Q158" s="871" t="s">
        <v>34</v>
      </c>
      <c r="R158" s="871">
        <v>4090</v>
      </c>
      <c r="S158" s="871" t="s">
        <v>34</v>
      </c>
      <c r="T158" s="871">
        <v>110</v>
      </c>
      <c r="U158" s="871">
        <v>1610</v>
      </c>
      <c r="V158" s="871">
        <v>2370</v>
      </c>
      <c r="W158" s="871" t="s">
        <v>34</v>
      </c>
      <c r="X158" s="94"/>
    </row>
    <row r="159" spans="1:24" ht="12" hidden="1" customHeight="1">
      <c r="F159" s="235"/>
      <c r="H159" s="870" t="s">
        <v>1082</v>
      </c>
      <c r="I159" s="163" t="s">
        <v>1083</v>
      </c>
      <c r="J159" s="160"/>
      <c r="K159" s="871"/>
      <c r="L159" s="871"/>
      <c r="M159" s="871"/>
      <c r="N159" s="871"/>
      <c r="O159" s="871"/>
      <c r="P159" s="871"/>
      <c r="Q159" s="871"/>
      <c r="R159" s="871"/>
      <c r="S159" s="871"/>
      <c r="T159" s="871"/>
      <c r="U159" s="871"/>
      <c r="V159" s="871"/>
      <c r="W159" s="871"/>
      <c r="X159" s="94"/>
    </row>
    <row r="160" spans="1:24" ht="12" hidden="1" customHeight="1">
      <c r="A160" s="120" t="s">
        <v>1001</v>
      </c>
      <c r="B160" s="120" t="s">
        <v>597</v>
      </c>
      <c r="C160" s="120" t="s">
        <v>25</v>
      </c>
      <c r="D160" s="120" t="s">
        <v>26</v>
      </c>
      <c r="E160" s="120"/>
      <c r="F160" s="101">
        <v>1</v>
      </c>
      <c r="H160" s="872" t="s">
        <v>1002</v>
      </c>
      <c r="I160" s="159" t="s">
        <v>1028</v>
      </c>
      <c r="J160" s="160" t="s">
        <v>1020</v>
      </c>
      <c r="K160" s="871">
        <v>94020</v>
      </c>
      <c r="L160" s="871">
        <v>21560</v>
      </c>
      <c r="M160" s="871">
        <v>630</v>
      </c>
      <c r="N160" s="871">
        <v>20930</v>
      </c>
      <c r="O160" s="871">
        <v>1120</v>
      </c>
      <c r="P160" s="871">
        <v>170</v>
      </c>
      <c r="Q160" s="871">
        <v>950</v>
      </c>
      <c r="R160" s="871">
        <v>70900</v>
      </c>
      <c r="S160" s="871" t="s">
        <v>34</v>
      </c>
      <c r="T160" s="871">
        <v>6480</v>
      </c>
      <c r="U160" s="871">
        <v>21520</v>
      </c>
      <c r="V160" s="871">
        <v>42900</v>
      </c>
      <c r="W160" s="871">
        <v>450</v>
      </c>
      <c r="X160" s="94"/>
    </row>
    <row r="161" spans="1:24" ht="12" hidden="1" customHeight="1">
      <c r="A161" s="120" t="s">
        <v>1001</v>
      </c>
      <c r="B161" s="120" t="s">
        <v>597</v>
      </c>
      <c r="C161" s="120" t="s">
        <v>25</v>
      </c>
      <c r="D161" s="120" t="s">
        <v>26</v>
      </c>
      <c r="E161" s="120"/>
      <c r="F161" s="101">
        <v>2</v>
      </c>
      <c r="H161" s="872" t="s">
        <v>1005</v>
      </c>
      <c r="I161" s="159" t="s">
        <v>1021</v>
      </c>
      <c r="J161" s="160"/>
      <c r="K161" s="871">
        <v>51040</v>
      </c>
      <c r="L161" s="871">
        <v>18590</v>
      </c>
      <c r="M161" s="871">
        <v>440</v>
      </c>
      <c r="N161" s="871">
        <v>18150</v>
      </c>
      <c r="O161" s="871">
        <v>470</v>
      </c>
      <c r="P161" s="871">
        <v>40</v>
      </c>
      <c r="Q161" s="871">
        <v>430</v>
      </c>
      <c r="R161" s="871">
        <v>31740</v>
      </c>
      <c r="S161" s="871" t="s">
        <v>34</v>
      </c>
      <c r="T161" s="871">
        <v>1010</v>
      </c>
      <c r="U161" s="871">
        <v>7350</v>
      </c>
      <c r="V161" s="871">
        <v>23390</v>
      </c>
      <c r="W161" s="871">
        <v>240</v>
      </c>
      <c r="X161" s="94"/>
    </row>
    <row r="162" spans="1:24" s="94" customFormat="1" ht="12" hidden="1" customHeight="1">
      <c r="A162" s="449" t="s">
        <v>1001</v>
      </c>
      <c r="B162" s="449" t="s">
        <v>597</v>
      </c>
      <c r="C162" s="449" t="s">
        <v>25</v>
      </c>
      <c r="D162" s="449" t="s">
        <v>26</v>
      </c>
      <c r="E162" s="449"/>
      <c r="F162" s="101">
        <v>3</v>
      </c>
      <c r="H162" s="872" t="s">
        <v>1007</v>
      </c>
      <c r="I162" s="159" t="s">
        <v>1030</v>
      </c>
      <c r="J162" s="160"/>
      <c r="K162" s="871">
        <v>38860</v>
      </c>
      <c r="L162" s="871">
        <v>1660</v>
      </c>
      <c r="M162" s="871">
        <v>150</v>
      </c>
      <c r="N162" s="871">
        <v>1510</v>
      </c>
      <c r="O162" s="871">
        <v>490</v>
      </c>
      <c r="P162" s="871">
        <v>120</v>
      </c>
      <c r="Q162" s="871">
        <v>380</v>
      </c>
      <c r="R162" s="871">
        <v>36600</v>
      </c>
      <c r="S162" s="871" t="s">
        <v>34</v>
      </c>
      <c r="T162" s="871">
        <v>4550</v>
      </c>
      <c r="U162" s="871">
        <v>13310</v>
      </c>
      <c r="V162" s="871">
        <v>18740</v>
      </c>
      <c r="W162" s="871">
        <v>110</v>
      </c>
    </row>
    <row r="163" spans="1:24" ht="12" hidden="1" customHeight="1">
      <c r="A163" s="120" t="s">
        <v>1001</v>
      </c>
      <c r="B163" s="120" t="s">
        <v>597</v>
      </c>
      <c r="C163" s="120" t="s">
        <v>25</v>
      </c>
      <c r="D163" s="120" t="s">
        <v>26</v>
      </c>
      <c r="E163" s="120"/>
      <c r="F163" s="101">
        <v>4</v>
      </c>
      <c r="H163" s="872" t="s">
        <v>1009</v>
      </c>
      <c r="I163" s="159" t="s">
        <v>1010</v>
      </c>
      <c r="J163" s="160"/>
      <c r="K163" s="871">
        <v>3860</v>
      </c>
      <c r="L163" s="871" t="s">
        <v>34</v>
      </c>
      <c r="M163" s="871" t="s">
        <v>34</v>
      </c>
      <c r="N163" s="871" t="s">
        <v>34</v>
      </c>
      <c r="O163" s="871" t="s">
        <v>34</v>
      </c>
      <c r="P163" s="871" t="s">
        <v>34</v>
      </c>
      <c r="Q163" s="871" t="s">
        <v>34</v>
      </c>
      <c r="R163" s="871">
        <v>3860</v>
      </c>
      <c r="S163" s="871" t="s">
        <v>34</v>
      </c>
      <c r="T163" s="871" t="s">
        <v>34</v>
      </c>
      <c r="U163" s="871">
        <v>170</v>
      </c>
      <c r="V163" s="873">
        <v>3690</v>
      </c>
      <c r="W163" s="871" t="s">
        <v>34</v>
      </c>
      <c r="X163" s="94"/>
    </row>
    <row r="164" spans="1:24" ht="12" hidden="1" customHeight="1">
      <c r="A164" s="120" t="s">
        <v>1001</v>
      </c>
      <c r="B164" s="120" t="s">
        <v>597</v>
      </c>
      <c r="C164" s="120" t="s">
        <v>25</v>
      </c>
      <c r="D164" s="120" t="s">
        <v>26</v>
      </c>
      <c r="E164" s="120"/>
      <c r="F164" s="101">
        <v>5</v>
      </c>
      <c r="H164" s="872" t="s">
        <v>1036</v>
      </c>
      <c r="I164" s="159" t="s">
        <v>1012</v>
      </c>
      <c r="J164" s="160"/>
      <c r="K164" s="871">
        <v>1670</v>
      </c>
      <c r="L164" s="871" t="s">
        <v>34</v>
      </c>
      <c r="M164" s="871" t="s">
        <v>34</v>
      </c>
      <c r="N164" s="871" t="s">
        <v>34</v>
      </c>
      <c r="O164" s="871" t="s">
        <v>34</v>
      </c>
      <c r="P164" s="871" t="s">
        <v>34</v>
      </c>
      <c r="Q164" s="871" t="s">
        <v>34</v>
      </c>
      <c r="R164" s="871">
        <v>1670</v>
      </c>
      <c r="S164" s="871" t="s">
        <v>34</v>
      </c>
      <c r="T164" s="871" t="s">
        <v>34</v>
      </c>
      <c r="U164" s="871" t="s">
        <v>34</v>
      </c>
      <c r="V164" s="873">
        <v>1670</v>
      </c>
      <c r="W164" s="871" t="s">
        <v>34</v>
      </c>
      <c r="X164" s="94"/>
    </row>
    <row r="165" spans="1:24" ht="12" hidden="1" customHeight="1">
      <c r="A165" s="120" t="s">
        <v>1001</v>
      </c>
      <c r="B165" s="120" t="s">
        <v>597</v>
      </c>
      <c r="C165" s="120" t="s">
        <v>25</v>
      </c>
      <c r="D165" s="120" t="s">
        <v>26</v>
      </c>
      <c r="E165" s="120"/>
      <c r="F165" s="101">
        <v>6</v>
      </c>
      <c r="H165" s="872" t="s">
        <v>1013</v>
      </c>
      <c r="I165" s="159" t="s">
        <v>1084</v>
      </c>
      <c r="J165" s="160"/>
      <c r="K165" s="871">
        <v>31600</v>
      </c>
      <c r="L165" s="871">
        <v>1570</v>
      </c>
      <c r="M165" s="871">
        <v>150</v>
      </c>
      <c r="N165" s="871">
        <v>1420</v>
      </c>
      <c r="O165" s="871">
        <v>490</v>
      </c>
      <c r="P165" s="871">
        <v>120</v>
      </c>
      <c r="Q165" s="871">
        <v>380</v>
      </c>
      <c r="R165" s="871">
        <v>29440</v>
      </c>
      <c r="S165" s="871" t="s">
        <v>34</v>
      </c>
      <c r="T165" s="871">
        <v>4530</v>
      </c>
      <c r="U165" s="871">
        <v>12620</v>
      </c>
      <c r="V165" s="873">
        <v>12290</v>
      </c>
      <c r="W165" s="871">
        <v>90</v>
      </c>
      <c r="X165" s="94"/>
    </row>
    <row r="166" spans="1:24" ht="12" hidden="1" customHeight="1">
      <c r="A166" s="120" t="s">
        <v>1001</v>
      </c>
      <c r="B166" s="120" t="s">
        <v>597</v>
      </c>
      <c r="C166" s="120" t="s">
        <v>25</v>
      </c>
      <c r="D166" s="120" t="s">
        <v>26</v>
      </c>
      <c r="E166" s="120"/>
      <c r="F166" s="101">
        <v>7</v>
      </c>
      <c r="H166" s="872" t="s">
        <v>1015</v>
      </c>
      <c r="I166" s="159" t="s">
        <v>1025</v>
      </c>
      <c r="J166" s="160"/>
      <c r="K166" s="871">
        <v>1730</v>
      </c>
      <c r="L166" s="871">
        <v>90</v>
      </c>
      <c r="M166" s="871" t="s">
        <v>34</v>
      </c>
      <c r="N166" s="871">
        <v>90</v>
      </c>
      <c r="O166" s="871" t="s">
        <v>34</v>
      </c>
      <c r="P166" s="871" t="s">
        <v>34</v>
      </c>
      <c r="Q166" s="871" t="s">
        <v>34</v>
      </c>
      <c r="R166" s="871">
        <v>1620</v>
      </c>
      <c r="S166" s="871" t="s">
        <v>34</v>
      </c>
      <c r="T166" s="871">
        <v>20</v>
      </c>
      <c r="U166" s="871">
        <v>520</v>
      </c>
      <c r="V166" s="871">
        <v>1080</v>
      </c>
      <c r="W166" s="871">
        <v>20</v>
      </c>
      <c r="X166" s="94"/>
    </row>
    <row r="167" spans="1:24" ht="12" hidden="1" customHeight="1">
      <c r="F167" s="235"/>
      <c r="H167" s="870" t="s">
        <v>1085</v>
      </c>
      <c r="I167" s="163" t="s">
        <v>1086</v>
      </c>
      <c r="J167" s="160"/>
      <c r="K167" s="871"/>
      <c r="L167" s="871"/>
      <c r="M167" s="871"/>
      <c r="N167" s="871"/>
      <c r="O167" s="871"/>
      <c r="P167" s="871"/>
      <c r="Q167" s="871"/>
      <c r="R167" s="871"/>
      <c r="S167" s="871"/>
      <c r="T167" s="871"/>
      <c r="U167" s="871"/>
      <c r="V167" s="871"/>
      <c r="W167" s="871"/>
      <c r="X167" s="94"/>
    </row>
    <row r="168" spans="1:24" ht="12" hidden="1" customHeight="1">
      <c r="A168" s="120" t="s">
        <v>1001</v>
      </c>
      <c r="B168" s="120" t="s">
        <v>596</v>
      </c>
      <c r="C168" s="120" t="s">
        <v>25</v>
      </c>
      <c r="D168" s="120" t="s">
        <v>26</v>
      </c>
      <c r="E168" s="120"/>
      <c r="F168" s="101">
        <v>1</v>
      </c>
      <c r="H168" s="872" t="s">
        <v>1002</v>
      </c>
      <c r="I168" s="159" t="s">
        <v>1028</v>
      </c>
      <c r="J168" s="160" t="s">
        <v>1020</v>
      </c>
      <c r="K168" s="871">
        <v>264820</v>
      </c>
      <c r="L168" s="871">
        <v>51460</v>
      </c>
      <c r="M168" s="871">
        <v>2070</v>
      </c>
      <c r="N168" s="871">
        <v>49390</v>
      </c>
      <c r="O168" s="871">
        <v>2830</v>
      </c>
      <c r="P168" s="871">
        <v>390</v>
      </c>
      <c r="Q168" s="871">
        <v>2440</v>
      </c>
      <c r="R168" s="871">
        <v>209740</v>
      </c>
      <c r="S168" s="871" t="s">
        <v>34</v>
      </c>
      <c r="T168" s="871">
        <v>35560</v>
      </c>
      <c r="U168" s="871">
        <v>85140</v>
      </c>
      <c r="V168" s="871">
        <v>89040</v>
      </c>
      <c r="W168" s="871">
        <v>800</v>
      </c>
      <c r="X168" s="94"/>
    </row>
    <row r="169" spans="1:24" ht="12" hidden="1" customHeight="1">
      <c r="A169" s="120" t="s">
        <v>1001</v>
      </c>
      <c r="B169" s="120" t="s">
        <v>596</v>
      </c>
      <c r="C169" s="120" t="s">
        <v>25</v>
      </c>
      <c r="D169" s="120" t="s">
        <v>26</v>
      </c>
      <c r="E169" s="120"/>
      <c r="F169" s="101">
        <v>2</v>
      </c>
      <c r="H169" s="872" t="s">
        <v>1005</v>
      </c>
      <c r="I169" s="159" t="s">
        <v>1021</v>
      </c>
      <c r="J169" s="160"/>
      <c r="K169" s="871">
        <v>110800</v>
      </c>
      <c r="L169" s="871">
        <v>44120</v>
      </c>
      <c r="M169" s="871">
        <v>1670</v>
      </c>
      <c r="N169" s="871">
        <v>42450</v>
      </c>
      <c r="O169" s="871">
        <v>1630</v>
      </c>
      <c r="P169" s="871">
        <v>120</v>
      </c>
      <c r="Q169" s="871">
        <v>1510</v>
      </c>
      <c r="R169" s="871">
        <v>64690</v>
      </c>
      <c r="S169" s="871" t="s">
        <v>34</v>
      </c>
      <c r="T169" s="871">
        <v>3600</v>
      </c>
      <c r="U169" s="871">
        <v>16430</v>
      </c>
      <c r="V169" s="871">
        <v>44660</v>
      </c>
      <c r="W169" s="871">
        <v>360</v>
      </c>
      <c r="X169" s="94"/>
    </row>
    <row r="170" spans="1:24" s="94" customFormat="1" ht="12" hidden="1" customHeight="1">
      <c r="A170" s="449" t="s">
        <v>1001</v>
      </c>
      <c r="B170" s="449" t="s">
        <v>596</v>
      </c>
      <c r="C170" s="449" t="s">
        <v>25</v>
      </c>
      <c r="D170" s="449" t="s">
        <v>26</v>
      </c>
      <c r="E170" s="449"/>
      <c r="F170" s="101">
        <v>3</v>
      </c>
      <c r="H170" s="872" t="s">
        <v>1007</v>
      </c>
      <c r="I170" s="159" t="s">
        <v>1022</v>
      </c>
      <c r="J170" s="160"/>
      <c r="K170" s="871">
        <v>135450</v>
      </c>
      <c r="L170" s="871">
        <v>1800</v>
      </c>
      <c r="M170" s="871">
        <v>270</v>
      </c>
      <c r="N170" s="871">
        <v>1530</v>
      </c>
      <c r="O170" s="871">
        <v>670</v>
      </c>
      <c r="P170" s="871">
        <v>210</v>
      </c>
      <c r="Q170" s="871">
        <v>460</v>
      </c>
      <c r="R170" s="871">
        <v>132720</v>
      </c>
      <c r="S170" s="871" t="s">
        <v>34</v>
      </c>
      <c r="T170" s="871">
        <v>27640</v>
      </c>
      <c r="U170" s="871">
        <v>62940</v>
      </c>
      <c r="V170" s="871">
        <v>42140</v>
      </c>
      <c r="W170" s="871">
        <v>250</v>
      </c>
    </row>
    <row r="171" spans="1:24" ht="12" hidden="1" customHeight="1">
      <c r="A171" s="120" t="s">
        <v>1001</v>
      </c>
      <c r="B171" s="120" t="s">
        <v>596</v>
      </c>
      <c r="C171" s="120" t="s">
        <v>25</v>
      </c>
      <c r="D171" s="120" t="s">
        <v>26</v>
      </c>
      <c r="E171" s="120"/>
      <c r="F171" s="101">
        <v>4</v>
      </c>
      <c r="H171" s="872" t="s">
        <v>1009</v>
      </c>
      <c r="I171" s="159" t="s">
        <v>1010</v>
      </c>
      <c r="J171" s="160"/>
      <c r="K171" s="871">
        <v>10580</v>
      </c>
      <c r="L171" s="871" t="s">
        <v>34</v>
      </c>
      <c r="M171" s="871" t="s">
        <v>34</v>
      </c>
      <c r="N171" s="871" t="s">
        <v>34</v>
      </c>
      <c r="O171" s="871" t="s">
        <v>34</v>
      </c>
      <c r="P171" s="871" t="s">
        <v>34</v>
      </c>
      <c r="Q171" s="871" t="s">
        <v>34</v>
      </c>
      <c r="R171" s="871">
        <v>10580</v>
      </c>
      <c r="S171" s="871" t="s">
        <v>34</v>
      </c>
      <c r="T171" s="871" t="s">
        <v>34</v>
      </c>
      <c r="U171" s="871">
        <v>4250</v>
      </c>
      <c r="V171" s="873">
        <v>6330</v>
      </c>
      <c r="W171" s="871" t="s">
        <v>34</v>
      </c>
      <c r="X171" s="94"/>
    </row>
    <row r="172" spans="1:24" ht="12" hidden="1" customHeight="1">
      <c r="A172" s="120" t="s">
        <v>1001</v>
      </c>
      <c r="B172" s="120" t="s">
        <v>596</v>
      </c>
      <c r="C172" s="120" t="s">
        <v>25</v>
      </c>
      <c r="D172" s="120" t="s">
        <v>26</v>
      </c>
      <c r="E172" s="120"/>
      <c r="F172" s="101">
        <v>5</v>
      </c>
      <c r="H172" s="872" t="s">
        <v>1036</v>
      </c>
      <c r="I172" s="159" t="s">
        <v>1012</v>
      </c>
      <c r="J172" s="160"/>
      <c r="K172" s="871">
        <v>13210</v>
      </c>
      <c r="L172" s="871" t="s">
        <v>34</v>
      </c>
      <c r="M172" s="871" t="s">
        <v>34</v>
      </c>
      <c r="N172" s="871" t="s">
        <v>34</v>
      </c>
      <c r="O172" s="871" t="s">
        <v>34</v>
      </c>
      <c r="P172" s="871" t="s">
        <v>34</v>
      </c>
      <c r="Q172" s="871" t="s">
        <v>34</v>
      </c>
      <c r="R172" s="871">
        <v>13210</v>
      </c>
      <c r="S172" s="871" t="s">
        <v>34</v>
      </c>
      <c r="T172" s="871" t="s">
        <v>34</v>
      </c>
      <c r="U172" s="871">
        <v>2220</v>
      </c>
      <c r="V172" s="873">
        <v>10980</v>
      </c>
      <c r="W172" s="871" t="s">
        <v>34</v>
      </c>
      <c r="X172" s="94"/>
    </row>
    <row r="173" spans="1:24" ht="12" hidden="1" customHeight="1">
      <c r="A173" s="120" t="s">
        <v>1001</v>
      </c>
      <c r="B173" s="120" t="s">
        <v>596</v>
      </c>
      <c r="C173" s="120" t="s">
        <v>25</v>
      </c>
      <c r="D173" s="120" t="s">
        <v>26</v>
      </c>
      <c r="E173" s="120"/>
      <c r="F173" s="101">
        <v>6</v>
      </c>
      <c r="H173" s="872" t="s">
        <v>1013</v>
      </c>
      <c r="I173" s="159" t="s">
        <v>1014</v>
      </c>
      <c r="J173" s="160"/>
      <c r="K173" s="871">
        <v>106110</v>
      </c>
      <c r="L173" s="871">
        <v>1710</v>
      </c>
      <c r="M173" s="871">
        <v>270</v>
      </c>
      <c r="N173" s="871">
        <v>1440</v>
      </c>
      <c r="O173" s="871">
        <v>650</v>
      </c>
      <c r="P173" s="871">
        <v>210</v>
      </c>
      <c r="Q173" s="871">
        <v>440</v>
      </c>
      <c r="R173" s="871">
        <v>103530</v>
      </c>
      <c r="S173" s="871" t="s">
        <v>34</v>
      </c>
      <c r="T173" s="871">
        <v>27470</v>
      </c>
      <c r="U173" s="871">
        <v>54030</v>
      </c>
      <c r="V173" s="873">
        <v>22030</v>
      </c>
      <c r="W173" s="871">
        <v>210</v>
      </c>
      <c r="X173" s="94"/>
    </row>
    <row r="174" spans="1:24" ht="12" hidden="1" customHeight="1">
      <c r="A174" s="120" t="s">
        <v>1001</v>
      </c>
      <c r="B174" s="120" t="s">
        <v>596</v>
      </c>
      <c r="C174" s="120" t="s">
        <v>25</v>
      </c>
      <c r="D174" s="120" t="s">
        <v>26</v>
      </c>
      <c r="E174" s="120"/>
      <c r="F174" s="101">
        <v>7</v>
      </c>
      <c r="H174" s="872" t="s">
        <v>1015</v>
      </c>
      <c r="I174" s="159" t="s">
        <v>1025</v>
      </c>
      <c r="J174" s="160"/>
      <c r="K174" s="871">
        <v>5550</v>
      </c>
      <c r="L174" s="871">
        <v>90</v>
      </c>
      <c r="M174" s="871" t="s">
        <v>34</v>
      </c>
      <c r="N174" s="871">
        <v>90</v>
      </c>
      <c r="O174" s="871">
        <v>20</v>
      </c>
      <c r="P174" s="871" t="s">
        <v>34</v>
      </c>
      <c r="Q174" s="871">
        <v>20</v>
      </c>
      <c r="R174" s="871">
        <v>5410</v>
      </c>
      <c r="S174" s="871" t="s">
        <v>34</v>
      </c>
      <c r="T174" s="871">
        <v>170</v>
      </c>
      <c r="U174" s="871">
        <v>2430</v>
      </c>
      <c r="V174" s="871">
        <v>2800</v>
      </c>
      <c r="W174" s="871">
        <v>40</v>
      </c>
      <c r="X174" s="94"/>
    </row>
    <row r="175" spans="1:24" ht="12" hidden="1" customHeight="1">
      <c r="F175" s="235"/>
      <c r="H175" s="870" t="s">
        <v>1087</v>
      </c>
      <c r="I175" s="163" t="s">
        <v>1088</v>
      </c>
      <c r="J175" s="160"/>
      <c r="K175" s="871"/>
      <c r="L175" s="871"/>
      <c r="M175" s="871"/>
      <c r="N175" s="871"/>
      <c r="O175" s="871"/>
      <c r="P175" s="871"/>
      <c r="Q175" s="871"/>
      <c r="R175" s="871"/>
      <c r="S175" s="871"/>
      <c r="T175" s="871"/>
      <c r="U175" s="871"/>
      <c r="V175" s="871"/>
      <c r="W175" s="871"/>
      <c r="X175" s="94"/>
    </row>
    <row r="176" spans="1:24" ht="12" hidden="1" customHeight="1">
      <c r="A176" s="120" t="s">
        <v>1001</v>
      </c>
      <c r="B176" s="120" t="s">
        <v>595</v>
      </c>
      <c r="C176" s="120" t="s">
        <v>25</v>
      </c>
      <c r="D176" s="120" t="s">
        <v>26</v>
      </c>
      <c r="E176" s="120"/>
      <c r="F176" s="101">
        <v>1</v>
      </c>
      <c r="H176" s="872" t="s">
        <v>1002</v>
      </c>
      <c r="I176" s="159" t="s">
        <v>1081</v>
      </c>
      <c r="J176" s="160" t="s">
        <v>1089</v>
      </c>
      <c r="K176" s="871">
        <v>338710</v>
      </c>
      <c r="L176" s="871">
        <v>104250</v>
      </c>
      <c r="M176" s="871">
        <v>2330</v>
      </c>
      <c r="N176" s="871">
        <v>101920</v>
      </c>
      <c r="O176" s="871">
        <v>10240</v>
      </c>
      <c r="P176" s="871">
        <v>360</v>
      </c>
      <c r="Q176" s="871">
        <v>9880</v>
      </c>
      <c r="R176" s="871">
        <v>223720</v>
      </c>
      <c r="S176" s="871" t="s">
        <v>34</v>
      </c>
      <c r="T176" s="871">
        <v>65070</v>
      </c>
      <c r="U176" s="871">
        <v>93260</v>
      </c>
      <c r="V176" s="871">
        <v>65390</v>
      </c>
      <c r="W176" s="871">
        <v>500</v>
      </c>
      <c r="X176" s="94"/>
    </row>
    <row r="177" spans="1:24" ht="12" hidden="1" customHeight="1">
      <c r="A177" s="120" t="s">
        <v>1001</v>
      </c>
      <c r="B177" s="120" t="s">
        <v>595</v>
      </c>
      <c r="C177" s="120" t="s">
        <v>25</v>
      </c>
      <c r="D177" s="120" t="s">
        <v>26</v>
      </c>
      <c r="E177" s="120"/>
      <c r="F177" s="101">
        <v>2</v>
      </c>
      <c r="H177" s="872" t="s">
        <v>1005</v>
      </c>
      <c r="I177" s="159" t="s">
        <v>1021</v>
      </c>
      <c r="J177" s="160"/>
      <c r="K177" s="871">
        <v>150210</v>
      </c>
      <c r="L177" s="871">
        <v>90090</v>
      </c>
      <c r="M177" s="871">
        <v>1400</v>
      </c>
      <c r="N177" s="871">
        <v>88700</v>
      </c>
      <c r="O177" s="871">
        <v>5240</v>
      </c>
      <c r="P177" s="871" t="s">
        <v>34</v>
      </c>
      <c r="Q177" s="871">
        <v>5240</v>
      </c>
      <c r="R177" s="871">
        <v>54630</v>
      </c>
      <c r="S177" s="871" t="s">
        <v>34</v>
      </c>
      <c r="T177" s="871">
        <v>4280</v>
      </c>
      <c r="U177" s="871">
        <v>19580</v>
      </c>
      <c r="V177" s="871">
        <v>30770</v>
      </c>
      <c r="W177" s="871">
        <v>240</v>
      </c>
      <c r="X177" s="94"/>
    </row>
    <row r="178" spans="1:24" s="94" customFormat="1" ht="12" hidden="1" customHeight="1">
      <c r="A178" s="449" t="s">
        <v>1001</v>
      </c>
      <c r="B178" s="449" t="s">
        <v>595</v>
      </c>
      <c r="C178" s="449" t="s">
        <v>25</v>
      </c>
      <c r="D178" s="449" t="s">
        <v>26</v>
      </c>
      <c r="E178" s="449"/>
      <c r="F178" s="101">
        <v>3</v>
      </c>
      <c r="H178" s="872" t="s">
        <v>1007</v>
      </c>
      <c r="I178" s="159" t="s">
        <v>1022</v>
      </c>
      <c r="J178" s="160"/>
      <c r="K178" s="871">
        <v>165950</v>
      </c>
      <c r="L178" s="871">
        <v>5290</v>
      </c>
      <c r="M178" s="871">
        <v>710</v>
      </c>
      <c r="N178" s="871">
        <v>4570</v>
      </c>
      <c r="O178" s="871">
        <v>3620</v>
      </c>
      <c r="P178" s="871">
        <v>210</v>
      </c>
      <c r="Q178" s="871">
        <v>3410</v>
      </c>
      <c r="R178" s="871">
        <v>156790</v>
      </c>
      <c r="S178" s="871" t="s">
        <v>34</v>
      </c>
      <c r="T178" s="871">
        <v>52400</v>
      </c>
      <c r="U178" s="871">
        <v>70040</v>
      </c>
      <c r="V178" s="871">
        <v>34340</v>
      </c>
      <c r="W178" s="871">
        <v>260</v>
      </c>
    </row>
    <row r="179" spans="1:24" ht="12" hidden="1" customHeight="1">
      <c r="A179" s="120" t="s">
        <v>1001</v>
      </c>
      <c r="B179" s="120" t="s">
        <v>595</v>
      </c>
      <c r="C179" s="120" t="s">
        <v>25</v>
      </c>
      <c r="D179" s="120" t="s">
        <v>26</v>
      </c>
      <c r="E179" s="120"/>
      <c r="F179" s="101">
        <v>4</v>
      </c>
      <c r="H179" s="872" t="s">
        <v>1009</v>
      </c>
      <c r="I179" s="159" t="s">
        <v>1010</v>
      </c>
      <c r="J179" s="160"/>
      <c r="K179" s="871">
        <v>12170</v>
      </c>
      <c r="L179" s="871" t="s">
        <v>34</v>
      </c>
      <c r="M179" s="871" t="s">
        <v>34</v>
      </c>
      <c r="N179" s="871" t="s">
        <v>34</v>
      </c>
      <c r="O179" s="871" t="s">
        <v>34</v>
      </c>
      <c r="P179" s="871" t="s">
        <v>34</v>
      </c>
      <c r="Q179" s="871" t="s">
        <v>34</v>
      </c>
      <c r="R179" s="871">
        <v>12170</v>
      </c>
      <c r="S179" s="871" t="s">
        <v>34</v>
      </c>
      <c r="T179" s="871" t="s">
        <v>34</v>
      </c>
      <c r="U179" s="871">
        <v>8060</v>
      </c>
      <c r="V179" s="873">
        <v>4120</v>
      </c>
      <c r="W179" s="871" t="s">
        <v>34</v>
      </c>
      <c r="X179" s="94"/>
    </row>
    <row r="180" spans="1:24" ht="12" hidden="1" customHeight="1">
      <c r="A180" s="120" t="s">
        <v>1001</v>
      </c>
      <c r="B180" s="120" t="s">
        <v>595</v>
      </c>
      <c r="C180" s="120" t="s">
        <v>25</v>
      </c>
      <c r="D180" s="120" t="s">
        <v>26</v>
      </c>
      <c r="E180" s="120"/>
      <c r="F180" s="101">
        <v>5</v>
      </c>
      <c r="H180" s="872" t="s">
        <v>1036</v>
      </c>
      <c r="I180" s="159" t="s">
        <v>1012</v>
      </c>
      <c r="J180" s="160"/>
      <c r="K180" s="871">
        <v>7880</v>
      </c>
      <c r="L180" s="871" t="s">
        <v>34</v>
      </c>
      <c r="M180" s="871" t="s">
        <v>34</v>
      </c>
      <c r="N180" s="871" t="s">
        <v>34</v>
      </c>
      <c r="O180" s="871" t="s">
        <v>34</v>
      </c>
      <c r="P180" s="871" t="s">
        <v>34</v>
      </c>
      <c r="Q180" s="871" t="s">
        <v>34</v>
      </c>
      <c r="R180" s="871">
        <v>7880</v>
      </c>
      <c r="S180" s="871" t="s">
        <v>34</v>
      </c>
      <c r="T180" s="871" t="s">
        <v>34</v>
      </c>
      <c r="U180" s="871">
        <v>720</v>
      </c>
      <c r="V180" s="873">
        <v>7170</v>
      </c>
      <c r="W180" s="871" t="s">
        <v>34</v>
      </c>
      <c r="X180" s="94"/>
    </row>
    <row r="181" spans="1:24" ht="12" hidden="1" customHeight="1">
      <c r="A181" s="120" t="s">
        <v>1001</v>
      </c>
      <c r="B181" s="120" t="s">
        <v>595</v>
      </c>
      <c r="C181" s="120" t="s">
        <v>25</v>
      </c>
      <c r="D181" s="120" t="s">
        <v>26</v>
      </c>
      <c r="E181" s="120"/>
      <c r="F181" s="101">
        <v>6</v>
      </c>
      <c r="H181" s="872" t="s">
        <v>1013</v>
      </c>
      <c r="I181" s="159" t="s">
        <v>1058</v>
      </c>
      <c r="J181" s="160"/>
      <c r="K181" s="871">
        <v>137570</v>
      </c>
      <c r="L181" s="871">
        <v>4990</v>
      </c>
      <c r="M181" s="871">
        <v>710</v>
      </c>
      <c r="N181" s="871">
        <v>4280</v>
      </c>
      <c r="O181" s="871">
        <v>3170</v>
      </c>
      <c r="P181" s="871">
        <v>210</v>
      </c>
      <c r="Q181" s="871">
        <v>2960</v>
      </c>
      <c r="R181" s="871">
        <v>129280</v>
      </c>
      <c r="S181" s="871" t="s">
        <v>34</v>
      </c>
      <c r="T181" s="871">
        <v>51500</v>
      </c>
      <c r="U181" s="871">
        <v>57760</v>
      </c>
      <c r="V181" s="873">
        <v>20010</v>
      </c>
      <c r="W181" s="871">
        <v>120</v>
      </c>
      <c r="X181" s="94"/>
    </row>
    <row r="182" spans="1:24" ht="12" hidden="1" customHeight="1">
      <c r="A182" s="120" t="s">
        <v>1001</v>
      </c>
      <c r="B182" s="120" t="s">
        <v>595</v>
      </c>
      <c r="C182" s="120" t="s">
        <v>25</v>
      </c>
      <c r="D182" s="120" t="s">
        <v>26</v>
      </c>
      <c r="E182" s="120"/>
      <c r="F182" s="101">
        <v>7</v>
      </c>
      <c r="H182" s="872" t="s">
        <v>1015</v>
      </c>
      <c r="I182" s="159" t="s">
        <v>1025</v>
      </c>
      <c r="J182" s="160"/>
      <c r="K182" s="871">
        <v>8320</v>
      </c>
      <c r="L182" s="871">
        <v>290</v>
      </c>
      <c r="M182" s="871" t="s">
        <v>34</v>
      </c>
      <c r="N182" s="871">
        <v>290</v>
      </c>
      <c r="O182" s="871">
        <v>440</v>
      </c>
      <c r="P182" s="871" t="s">
        <v>34</v>
      </c>
      <c r="Q182" s="871">
        <v>440</v>
      </c>
      <c r="R182" s="871">
        <v>7450</v>
      </c>
      <c r="S182" s="871" t="s">
        <v>34</v>
      </c>
      <c r="T182" s="871">
        <v>900</v>
      </c>
      <c r="U182" s="871">
        <v>3510</v>
      </c>
      <c r="V182" s="871">
        <v>3040</v>
      </c>
      <c r="W182" s="871">
        <v>130</v>
      </c>
      <c r="X182" s="94"/>
    </row>
    <row r="183" spans="1:24" ht="12" hidden="1" customHeight="1">
      <c r="F183" s="235"/>
      <c r="H183" s="870" t="s">
        <v>1090</v>
      </c>
      <c r="I183" s="163" t="s">
        <v>1091</v>
      </c>
      <c r="J183" s="160"/>
      <c r="K183" s="871"/>
      <c r="L183" s="871"/>
      <c r="M183" s="871"/>
      <c r="N183" s="871"/>
      <c r="O183" s="871"/>
      <c r="P183" s="871"/>
      <c r="Q183" s="871"/>
      <c r="R183" s="871"/>
      <c r="S183" s="871"/>
      <c r="T183" s="871"/>
      <c r="U183" s="871"/>
      <c r="V183" s="871"/>
      <c r="W183" s="871"/>
      <c r="X183" s="94"/>
    </row>
    <row r="184" spans="1:24" ht="12" hidden="1" customHeight="1">
      <c r="A184" s="120" t="s">
        <v>1001</v>
      </c>
      <c r="B184" s="120" t="s">
        <v>594</v>
      </c>
      <c r="C184" s="120" t="s">
        <v>25</v>
      </c>
      <c r="D184" s="120" t="s">
        <v>26</v>
      </c>
      <c r="E184" s="120"/>
      <c r="F184" s="101">
        <v>1</v>
      </c>
      <c r="H184" s="872" t="s">
        <v>1002</v>
      </c>
      <c r="I184" s="159" t="s">
        <v>1003</v>
      </c>
      <c r="J184" s="160" t="s">
        <v>1020</v>
      </c>
      <c r="K184" s="871">
        <v>316810</v>
      </c>
      <c r="L184" s="871">
        <v>87360</v>
      </c>
      <c r="M184" s="871">
        <v>2650</v>
      </c>
      <c r="N184" s="871">
        <v>84710</v>
      </c>
      <c r="O184" s="871">
        <v>3520</v>
      </c>
      <c r="P184" s="871">
        <v>100</v>
      </c>
      <c r="Q184" s="871">
        <v>3410</v>
      </c>
      <c r="R184" s="871">
        <v>225570</v>
      </c>
      <c r="S184" s="871" t="s">
        <v>34</v>
      </c>
      <c r="T184" s="871">
        <v>38970</v>
      </c>
      <c r="U184" s="871">
        <v>92380</v>
      </c>
      <c r="V184" s="871">
        <v>94220</v>
      </c>
      <c r="W184" s="871">
        <v>360</v>
      </c>
      <c r="X184" s="94"/>
    </row>
    <row r="185" spans="1:24" ht="12" hidden="1" customHeight="1">
      <c r="A185" s="120" t="s">
        <v>1001</v>
      </c>
      <c r="B185" s="120" t="s">
        <v>594</v>
      </c>
      <c r="C185" s="120" t="s">
        <v>25</v>
      </c>
      <c r="D185" s="120" t="s">
        <v>26</v>
      </c>
      <c r="E185" s="120"/>
      <c r="F185" s="101">
        <v>2</v>
      </c>
      <c r="H185" s="872" t="s">
        <v>1005</v>
      </c>
      <c r="I185" s="159" t="s">
        <v>1040</v>
      </c>
      <c r="J185" s="160"/>
      <c r="K185" s="871">
        <v>140910</v>
      </c>
      <c r="L185" s="871">
        <v>74710</v>
      </c>
      <c r="M185" s="871">
        <v>2120</v>
      </c>
      <c r="N185" s="871">
        <v>72600</v>
      </c>
      <c r="O185" s="871">
        <v>910</v>
      </c>
      <c r="P185" s="871" t="s">
        <v>34</v>
      </c>
      <c r="Q185" s="871">
        <v>910</v>
      </c>
      <c r="R185" s="871">
        <v>65110</v>
      </c>
      <c r="S185" s="871" t="s">
        <v>34</v>
      </c>
      <c r="T185" s="871">
        <v>2130</v>
      </c>
      <c r="U185" s="871">
        <v>11340</v>
      </c>
      <c r="V185" s="871">
        <v>51640</v>
      </c>
      <c r="W185" s="871">
        <v>170</v>
      </c>
      <c r="X185" s="94"/>
    </row>
    <row r="186" spans="1:24" s="94" customFormat="1" ht="12" hidden="1" customHeight="1">
      <c r="A186" s="449" t="s">
        <v>1001</v>
      </c>
      <c r="B186" s="449" t="s">
        <v>594</v>
      </c>
      <c r="C186" s="449" t="s">
        <v>25</v>
      </c>
      <c r="D186" s="449" t="s">
        <v>26</v>
      </c>
      <c r="E186" s="449"/>
      <c r="F186" s="101">
        <v>3</v>
      </c>
      <c r="H186" s="872" t="s">
        <v>1007</v>
      </c>
      <c r="I186" s="159" t="s">
        <v>1022</v>
      </c>
      <c r="J186" s="160"/>
      <c r="K186" s="871">
        <v>151140</v>
      </c>
      <c r="L186" s="871">
        <v>4230</v>
      </c>
      <c r="M186" s="871">
        <v>360</v>
      </c>
      <c r="N186" s="871">
        <v>3860</v>
      </c>
      <c r="O186" s="871">
        <v>1170</v>
      </c>
      <c r="P186" s="871">
        <v>60</v>
      </c>
      <c r="Q186" s="871">
        <v>1110</v>
      </c>
      <c r="R186" s="871">
        <v>145660</v>
      </c>
      <c r="S186" s="871" t="s">
        <v>34</v>
      </c>
      <c r="T186" s="871">
        <v>28190</v>
      </c>
      <c r="U186" s="871">
        <v>75660</v>
      </c>
      <c r="V186" s="871">
        <v>41820</v>
      </c>
      <c r="W186" s="871">
        <v>90</v>
      </c>
    </row>
    <row r="187" spans="1:24" ht="12" hidden="1" customHeight="1">
      <c r="A187" s="120" t="s">
        <v>1001</v>
      </c>
      <c r="B187" s="120" t="s">
        <v>594</v>
      </c>
      <c r="C187" s="120" t="s">
        <v>25</v>
      </c>
      <c r="D187" s="120" t="s">
        <v>26</v>
      </c>
      <c r="E187" s="120"/>
      <c r="F187" s="101">
        <v>4</v>
      </c>
      <c r="H187" s="872" t="s">
        <v>1009</v>
      </c>
      <c r="I187" s="159" t="s">
        <v>1010</v>
      </c>
      <c r="J187" s="160"/>
      <c r="K187" s="871">
        <v>30660</v>
      </c>
      <c r="L187" s="871" t="s">
        <v>34</v>
      </c>
      <c r="M187" s="871" t="s">
        <v>34</v>
      </c>
      <c r="N187" s="871" t="s">
        <v>34</v>
      </c>
      <c r="O187" s="871" t="s">
        <v>34</v>
      </c>
      <c r="P187" s="871" t="s">
        <v>34</v>
      </c>
      <c r="Q187" s="871" t="s">
        <v>34</v>
      </c>
      <c r="R187" s="871">
        <v>30660</v>
      </c>
      <c r="S187" s="871" t="s">
        <v>34</v>
      </c>
      <c r="T187" s="871" t="s">
        <v>34</v>
      </c>
      <c r="U187" s="871">
        <v>20790</v>
      </c>
      <c r="V187" s="873">
        <v>9870</v>
      </c>
      <c r="W187" s="871" t="s">
        <v>34</v>
      </c>
      <c r="X187" s="94"/>
    </row>
    <row r="188" spans="1:24" ht="12" hidden="1" customHeight="1">
      <c r="A188" s="120" t="s">
        <v>1001</v>
      </c>
      <c r="B188" s="120" t="s">
        <v>594</v>
      </c>
      <c r="C188" s="120" t="s">
        <v>25</v>
      </c>
      <c r="D188" s="120" t="s">
        <v>26</v>
      </c>
      <c r="E188" s="120"/>
      <c r="F188" s="101">
        <v>5</v>
      </c>
      <c r="H188" s="872" t="s">
        <v>1056</v>
      </c>
      <c r="I188" s="159" t="s">
        <v>1069</v>
      </c>
      <c r="J188" s="160"/>
      <c r="K188" s="871">
        <v>19100</v>
      </c>
      <c r="L188" s="871" t="s">
        <v>34</v>
      </c>
      <c r="M188" s="871" t="s">
        <v>34</v>
      </c>
      <c r="N188" s="871" t="s">
        <v>34</v>
      </c>
      <c r="O188" s="871" t="s">
        <v>34</v>
      </c>
      <c r="P188" s="871" t="s">
        <v>34</v>
      </c>
      <c r="Q188" s="871" t="s">
        <v>34</v>
      </c>
      <c r="R188" s="871">
        <v>19100</v>
      </c>
      <c r="S188" s="871" t="s">
        <v>34</v>
      </c>
      <c r="T188" s="871" t="s">
        <v>34</v>
      </c>
      <c r="U188" s="871">
        <v>8210</v>
      </c>
      <c r="V188" s="873">
        <v>10890</v>
      </c>
      <c r="W188" s="871" t="s">
        <v>34</v>
      </c>
      <c r="X188" s="94"/>
    </row>
    <row r="189" spans="1:24" ht="12" hidden="1" customHeight="1">
      <c r="A189" s="120" t="s">
        <v>1001</v>
      </c>
      <c r="B189" s="120" t="s">
        <v>594</v>
      </c>
      <c r="C189" s="120" t="s">
        <v>25</v>
      </c>
      <c r="D189" s="120" t="s">
        <v>26</v>
      </c>
      <c r="E189" s="120"/>
      <c r="F189" s="101">
        <v>6</v>
      </c>
      <c r="H189" s="872" t="s">
        <v>1013</v>
      </c>
      <c r="I189" s="159" t="s">
        <v>1014</v>
      </c>
      <c r="J189" s="160"/>
      <c r="K189" s="871">
        <v>97050</v>
      </c>
      <c r="L189" s="871">
        <v>3970</v>
      </c>
      <c r="M189" s="871">
        <v>360</v>
      </c>
      <c r="N189" s="871">
        <v>3610</v>
      </c>
      <c r="O189" s="871">
        <v>1080</v>
      </c>
      <c r="P189" s="871">
        <v>60</v>
      </c>
      <c r="Q189" s="871">
        <v>1030</v>
      </c>
      <c r="R189" s="871">
        <v>91950</v>
      </c>
      <c r="S189" s="871" t="s">
        <v>34</v>
      </c>
      <c r="T189" s="871">
        <v>27820</v>
      </c>
      <c r="U189" s="871">
        <v>44000</v>
      </c>
      <c r="V189" s="873">
        <v>20130</v>
      </c>
      <c r="W189" s="871">
        <v>50</v>
      </c>
      <c r="X189" s="94"/>
    </row>
    <row r="190" spans="1:24" ht="12" hidden="1" customHeight="1">
      <c r="A190" s="120" t="s">
        <v>1001</v>
      </c>
      <c r="B190" s="120" t="s">
        <v>594</v>
      </c>
      <c r="C190" s="120" t="s">
        <v>25</v>
      </c>
      <c r="D190" s="120" t="s">
        <v>26</v>
      </c>
      <c r="E190" s="120"/>
      <c r="F190" s="101">
        <v>7</v>
      </c>
      <c r="H190" s="872" t="s">
        <v>1015</v>
      </c>
      <c r="I190" s="159" t="s">
        <v>1025</v>
      </c>
      <c r="J190" s="160"/>
      <c r="K190" s="871">
        <v>4340</v>
      </c>
      <c r="L190" s="871">
        <v>250</v>
      </c>
      <c r="M190" s="871" t="s">
        <v>34</v>
      </c>
      <c r="N190" s="871">
        <v>250</v>
      </c>
      <c r="O190" s="871">
        <v>80</v>
      </c>
      <c r="P190" s="871" t="s">
        <v>34</v>
      </c>
      <c r="Q190" s="871">
        <v>80</v>
      </c>
      <c r="R190" s="871">
        <v>3960</v>
      </c>
      <c r="S190" s="871" t="s">
        <v>34</v>
      </c>
      <c r="T190" s="871">
        <v>370</v>
      </c>
      <c r="U190" s="871">
        <v>2660</v>
      </c>
      <c r="V190" s="871">
        <v>940</v>
      </c>
      <c r="W190" s="871">
        <v>40</v>
      </c>
      <c r="X190" s="94"/>
    </row>
    <row r="191" spans="1:24" ht="12" hidden="1" customHeight="1">
      <c r="F191" s="235"/>
      <c r="H191" s="870" t="s">
        <v>1092</v>
      </c>
      <c r="I191" s="163" t="s">
        <v>1093</v>
      </c>
      <c r="J191" s="160"/>
      <c r="K191" s="871"/>
      <c r="L191" s="871"/>
      <c r="M191" s="871"/>
      <c r="N191" s="871"/>
      <c r="O191" s="871"/>
      <c r="P191" s="871"/>
      <c r="Q191" s="871"/>
      <c r="R191" s="871"/>
      <c r="S191" s="871"/>
      <c r="T191" s="871"/>
      <c r="U191" s="871"/>
      <c r="V191" s="871"/>
      <c r="W191" s="871"/>
      <c r="X191" s="94"/>
    </row>
    <row r="192" spans="1:24" ht="12" hidden="1" customHeight="1">
      <c r="A192" s="120" t="s">
        <v>1001</v>
      </c>
      <c r="B192" s="120" t="s">
        <v>593</v>
      </c>
      <c r="C192" s="120" t="s">
        <v>25</v>
      </c>
      <c r="D192" s="120" t="s">
        <v>26</v>
      </c>
      <c r="E192" s="120"/>
      <c r="F192" s="101">
        <v>1</v>
      </c>
      <c r="H192" s="872" t="s">
        <v>1002</v>
      </c>
      <c r="I192" s="159" t="s">
        <v>1081</v>
      </c>
      <c r="J192" s="160" t="s">
        <v>1020</v>
      </c>
      <c r="K192" s="871">
        <v>190990</v>
      </c>
      <c r="L192" s="871">
        <v>65010</v>
      </c>
      <c r="M192" s="871">
        <v>2250</v>
      </c>
      <c r="N192" s="871">
        <v>62760</v>
      </c>
      <c r="O192" s="871">
        <v>1350</v>
      </c>
      <c r="P192" s="871">
        <v>150</v>
      </c>
      <c r="Q192" s="871">
        <v>1200</v>
      </c>
      <c r="R192" s="871">
        <v>124010</v>
      </c>
      <c r="S192" s="871" t="s">
        <v>34</v>
      </c>
      <c r="T192" s="871">
        <v>24230</v>
      </c>
      <c r="U192" s="871">
        <v>46430</v>
      </c>
      <c r="V192" s="871">
        <v>53350</v>
      </c>
      <c r="W192" s="871">
        <v>610</v>
      </c>
      <c r="X192" s="94"/>
    </row>
    <row r="193" spans="1:24" ht="12" hidden="1" customHeight="1">
      <c r="A193" s="120" t="s">
        <v>1001</v>
      </c>
      <c r="B193" s="120" t="s">
        <v>593</v>
      </c>
      <c r="C193" s="120" t="s">
        <v>25</v>
      </c>
      <c r="D193" s="120" t="s">
        <v>26</v>
      </c>
      <c r="E193" s="120"/>
      <c r="F193" s="101">
        <v>2</v>
      </c>
      <c r="H193" s="872" t="s">
        <v>1005</v>
      </c>
      <c r="I193" s="159" t="s">
        <v>1021</v>
      </c>
      <c r="J193" s="160"/>
      <c r="K193" s="871">
        <v>100710</v>
      </c>
      <c r="L193" s="871">
        <v>59430</v>
      </c>
      <c r="M193" s="871">
        <v>1900</v>
      </c>
      <c r="N193" s="871">
        <v>57530</v>
      </c>
      <c r="O193" s="871">
        <v>90</v>
      </c>
      <c r="P193" s="871" t="s">
        <v>34</v>
      </c>
      <c r="Q193" s="871">
        <v>90</v>
      </c>
      <c r="R193" s="871">
        <v>40700</v>
      </c>
      <c r="S193" s="871" t="s">
        <v>34</v>
      </c>
      <c r="T193" s="871">
        <v>1400</v>
      </c>
      <c r="U193" s="871">
        <v>7530</v>
      </c>
      <c r="V193" s="871">
        <v>31770</v>
      </c>
      <c r="W193" s="871">
        <v>480</v>
      </c>
      <c r="X193" s="94"/>
    </row>
    <row r="194" spans="1:24" s="94" customFormat="1" ht="12" hidden="1" customHeight="1">
      <c r="A194" s="449" t="s">
        <v>1001</v>
      </c>
      <c r="B194" s="449" t="s">
        <v>593</v>
      </c>
      <c r="C194" s="449" t="s">
        <v>25</v>
      </c>
      <c r="D194" s="449" t="s">
        <v>26</v>
      </c>
      <c r="E194" s="449"/>
      <c r="F194" s="101">
        <v>3</v>
      </c>
      <c r="H194" s="872" t="s">
        <v>1007</v>
      </c>
      <c r="I194" s="159" t="s">
        <v>1030</v>
      </c>
      <c r="J194" s="160"/>
      <c r="K194" s="871">
        <v>83610</v>
      </c>
      <c r="L194" s="871">
        <v>3670</v>
      </c>
      <c r="M194" s="871">
        <v>280</v>
      </c>
      <c r="N194" s="871">
        <v>3390</v>
      </c>
      <c r="O194" s="871">
        <v>1070</v>
      </c>
      <c r="P194" s="871">
        <v>30</v>
      </c>
      <c r="Q194" s="871">
        <v>1040</v>
      </c>
      <c r="R194" s="871">
        <v>78780</v>
      </c>
      <c r="S194" s="871" t="s">
        <v>34</v>
      </c>
      <c r="T194" s="871">
        <v>20660</v>
      </c>
      <c r="U194" s="871">
        <v>37470</v>
      </c>
      <c r="V194" s="871">
        <v>20650</v>
      </c>
      <c r="W194" s="871">
        <v>100</v>
      </c>
    </row>
    <row r="195" spans="1:24" ht="12" hidden="1" customHeight="1">
      <c r="A195" s="120" t="s">
        <v>1001</v>
      </c>
      <c r="B195" s="120" t="s">
        <v>593</v>
      </c>
      <c r="C195" s="120" t="s">
        <v>25</v>
      </c>
      <c r="D195" s="120" t="s">
        <v>26</v>
      </c>
      <c r="E195" s="120"/>
      <c r="F195" s="101">
        <v>4</v>
      </c>
      <c r="H195" s="872" t="s">
        <v>1009</v>
      </c>
      <c r="I195" s="159" t="s">
        <v>1044</v>
      </c>
      <c r="J195" s="160"/>
      <c r="K195" s="871">
        <v>10660</v>
      </c>
      <c r="L195" s="871">
        <v>30</v>
      </c>
      <c r="M195" s="871" t="s">
        <v>34</v>
      </c>
      <c r="N195" s="871">
        <v>30</v>
      </c>
      <c r="O195" s="871" t="s">
        <v>34</v>
      </c>
      <c r="P195" s="871" t="s">
        <v>34</v>
      </c>
      <c r="Q195" s="871" t="s">
        <v>34</v>
      </c>
      <c r="R195" s="871">
        <v>10630</v>
      </c>
      <c r="S195" s="871" t="s">
        <v>34</v>
      </c>
      <c r="T195" s="871" t="s">
        <v>34</v>
      </c>
      <c r="U195" s="871">
        <v>6780</v>
      </c>
      <c r="V195" s="873">
        <v>3850</v>
      </c>
      <c r="W195" s="871" t="s">
        <v>34</v>
      </c>
      <c r="X195" s="94"/>
    </row>
    <row r="196" spans="1:24" ht="12" hidden="1" customHeight="1">
      <c r="A196" s="120" t="s">
        <v>1001</v>
      </c>
      <c r="B196" s="120" t="s">
        <v>593</v>
      </c>
      <c r="C196" s="120" t="s">
        <v>25</v>
      </c>
      <c r="D196" s="120" t="s">
        <v>26</v>
      </c>
      <c r="E196" s="120"/>
      <c r="F196" s="101">
        <v>5</v>
      </c>
      <c r="H196" s="872" t="s">
        <v>1036</v>
      </c>
      <c r="I196" s="159" t="s">
        <v>1012</v>
      </c>
      <c r="J196" s="160"/>
      <c r="K196" s="871">
        <v>6090</v>
      </c>
      <c r="L196" s="871" t="s">
        <v>34</v>
      </c>
      <c r="M196" s="871" t="s">
        <v>34</v>
      </c>
      <c r="N196" s="871" t="s">
        <v>34</v>
      </c>
      <c r="O196" s="871" t="s">
        <v>34</v>
      </c>
      <c r="P196" s="871" t="s">
        <v>34</v>
      </c>
      <c r="Q196" s="871" t="s">
        <v>34</v>
      </c>
      <c r="R196" s="871">
        <v>6090</v>
      </c>
      <c r="S196" s="871" t="s">
        <v>34</v>
      </c>
      <c r="T196" s="871" t="s">
        <v>34</v>
      </c>
      <c r="U196" s="871">
        <v>1660</v>
      </c>
      <c r="V196" s="873">
        <v>4430</v>
      </c>
      <c r="W196" s="871" t="s">
        <v>34</v>
      </c>
      <c r="X196" s="94"/>
    </row>
    <row r="197" spans="1:24" ht="12" hidden="1" customHeight="1">
      <c r="A197" s="120" t="s">
        <v>1001</v>
      </c>
      <c r="B197" s="120" t="s">
        <v>593</v>
      </c>
      <c r="C197" s="120" t="s">
        <v>25</v>
      </c>
      <c r="D197" s="120" t="s">
        <v>26</v>
      </c>
      <c r="E197" s="120"/>
      <c r="F197" s="101">
        <v>6</v>
      </c>
      <c r="H197" s="872" t="s">
        <v>1013</v>
      </c>
      <c r="I197" s="159" t="s">
        <v>1014</v>
      </c>
      <c r="J197" s="160"/>
      <c r="K197" s="871">
        <v>62240</v>
      </c>
      <c r="L197" s="871">
        <v>3580</v>
      </c>
      <c r="M197" s="871">
        <v>280</v>
      </c>
      <c r="N197" s="871">
        <v>3300</v>
      </c>
      <c r="O197" s="871">
        <v>1050</v>
      </c>
      <c r="P197" s="871">
        <v>30</v>
      </c>
      <c r="Q197" s="871">
        <v>1020</v>
      </c>
      <c r="R197" s="871">
        <v>57510</v>
      </c>
      <c r="S197" s="871" t="s">
        <v>34</v>
      </c>
      <c r="T197" s="871">
        <v>20400</v>
      </c>
      <c r="U197" s="871">
        <v>27420</v>
      </c>
      <c r="V197" s="873">
        <v>9690</v>
      </c>
      <c r="W197" s="871">
        <v>100</v>
      </c>
      <c r="X197" s="94"/>
    </row>
    <row r="198" spans="1:24" ht="12" hidden="1" customHeight="1">
      <c r="A198" s="120" t="s">
        <v>1001</v>
      </c>
      <c r="B198" s="120" t="s">
        <v>593</v>
      </c>
      <c r="C198" s="120" t="s">
        <v>25</v>
      </c>
      <c r="D198" s="120" t="s">
        <v>26</v>
      </c>
      <c r="E198" s="120"/>
      <c r="F198" s="101">
        <v>7</v>
      </c>
      <c r="H198" s="872" t="s">
        <v>1015</v>
      </c>
      <c r="I198" s="159" t="s">
        <v>1037</v>
      </c>
      <c r="J198" s="160"/>
      <c r="K198" s="871">
        <v>4630</v>
      </c>
      <c r="L198" s="871">
        <v>60</v>
      </c>
      <c r="M198" s="871" t="s">
        <v>34</v>
      </c>
      <c r="N198" s="871">
        <v>60</v>
      </c>
      <c r="O198" s="871">
        <v>20</v>
      </c>
      <c r="P198" s="871" t="s">
        <v>34</v>
      </c>
      <c r="Q198" s="871">
        <v>20</v>
      </c>
      <c r="R198" s="871">
        <v>4550</v>
      </c>
      <c r="S198" s="871" t="s">
        <v>34</v>
      </c>
      <c r="T198" s="871">
        <v>260</v>
      </c>
      <c r="U198" s="871">
        <v>1610</v>
      </c>
      <c r="V198" s="871">
        <v>2680</v>
      </c>
      <c r="W198" s="871" t="s">
        <v>34</v>
      </c>
      <c r="X198" s="94"/>
    </row>
    <row r="199" spans="1:24" ht="12" hidden="1" customHeight="1">
      <c r="F199" s="235"/>
      <c r="H199" s="870" t="s">
        <v>1094</v>
      </c>
      <c r="I199" s="163" t="s">
        <v>1095</v>
      </c>
      <c r="J199" s="160"/>
      <c r="K199" s="871"/>
      <c r="L199" s="871"/>
      <c r="M199" s="871"/>
      <c r="N199" s="871"/>
      <c r="O199" s="871"/>
      <c r="P199" s="871"/>
      <c r="Q199" s="871"/>
      <c r="R199" s="871"/>
      <c r="S199" s="871"/>
      <c r="T199" s="871"/>
      <c r="U199" s="871"/>
      <c r="V199" s="871"/>
      <c r="W199" s="871"/>
      <c r="X199" s="94"/>
    </row>
    <row r="200" spans="1:24" ht="12" hidden="1" customHeight="1">
      <c r="A200" s="120" t="s">
        <v>1001</v>
      </c>
      <c r="B200" s="120" t="s">
        <v>592</v>
      </c>
      <c r="C200" s="120" t="s">
        <v>25</v>
      </c>
      <c r="D200" s="120" t="s">
        <v>26</v>
      </c>
      <c r="E200" s="120"/>
      <c r="F200" s="101">
        <v>1</v>
      </c>
      <c r="H200" s="872" t="s">
        <v>1002</v>
      </c>
      <c r="I200" s="159" t="s">
        <v>1081</v>
      </c>
      <c r="J200" s="160" t="s">
        <v>1020</v>
      </c>
      <c r="K200" s="871">
        <v>303160</v>
      </c>
      <c r="L200" s="871">
        <v>89670</v>
      </c>
      <c r="M200" s="871">
        <v>2230</v>
      </c>
      <c r="N200" s="871">
        <v>87440</v>
      </c>
      <c r="O200" s="871">
        <v>4390</v>
      </c>
      <c r="P200" s="871">
        <v>470</v>
      </c>
      <c r="Q200" s="871">
        <v>3930</v>
      </c>
      <c r="R200" s="871">
        <v>208680</v>
      </c>
      <c r="S200" s="871" t="s">
        <v>34</v>
      </c>
      <c r="T200" s="871">
        <v>47930</v>
      </c>
      <c r="U200" s="871">
        <v>67410</v>
      </c>
      <c r="V200" s="871">
        <v>93330</v>
      </c>
      <c r="W200" s="871">
        <v>420</v>
      </c>
      <c r="X200" s="94"/>
    </row>
    <row r="201" spans="1:24" ht="12" hidden="1" customHeight="1">
      <c r="A201" s="120" t="s">
        <v>1001</v>
      </c>
      <c r="B201" s="120" t="s">
        <v>592</v>
      </c>
      <c r="C201" s="120" t="s">
        <v>25</v>
      </c>
      <c r="D201" s="120" t="s">
        <v>26</v>
      </c>
      <c r="E201" s="120"/>
      <c r="F201" s="101">
        <v>2</v>
      </c>
      <c r="H201" s="872" t="s">
        <v>1005</v>
      </c>
      <c r="I201" s="159" t="s">
        <v>1006</v>
      </c>
      <c r="J201" s="160"/>
      <c r="K201" s="871">
        <v>129870</v>
      </c>
      <c r="L201" s="871">
        <v>77050</v>
      </c>
      <c r="M201" s="871">
        <v>1860</v>
      </c>
      <c r="N201" s="871">
        <v>75190</v>
      </c>
      <c r="O201" s="871">
        <v>1130</v>
      </c>
      <c r="P201" s="871">
        <v>100</v>
      </c>
      <c r="Q201" s="871">
        <v>1020</v>
      </c>
      <c r="R201" s="871">
        <v>51490</v>
      </c>
      <c r="S201" s="871" t="s">
        <v>34</v>
      </c>
      <c r="T201" s="871">
        <v>2850</v>
      </c>
      <c r="U201" s="871">
        <v>5510</v>
      </c>
      <c r="V201" s="871">
        <v>43140</v>
      </c>
      <c r="W201" s="871">
        <v>200</v>
      </c>
      <c r="X201" s="94"/>
    </row>
    <row r="202" spans="1:24" s="94" customFormat="1" ht="12" hidden="1" customHeight="1">
      <c r="A202" s="449" t="s">
        <v>1001</v>
      </c>
      <c r="B202" s="449" t="s">
        <v>592</v>
      </c>
      <c r="C202" s="449" t="s">
        <v>25</v>
      </c>
      <c r="D202" s="449" t="s">
        <v>26</v>
      </c>
      <c r="E202" s="449"/>
      <c r="F202" s="101">
        <v>3</v>
      </c>
      <c r="H202" s="872" t="s">
        <v>1007</v>
      </c>
      <c r="I202" s="159" t="s">
        <v>1022</v>
      </c>
      <c r="J202" s="160"/>
      <c r="K202" s="871">
        <v>152680</v>
      </c>
      <c r="L202" s="871">
        <v>5130</v>
      </c>
      <c r="M202" s="871">
        <v>230</v>
      </c>
      <c r="N202" s="871">
        <v>4910</v>
      </c>
      <c r="O202" s="871">
        <v>2600</v>
      </c>
      <c r="P202" s="871">
        <v>330</v>
      </c>
      <c r="Q202" s="871">
        <v>2270</v>
      </c>
      <c r="R202" s="871">
        <v>144760</v>
      </c>
      <c r="S202" s="871" t="s">
        <v>34</v>
      </c>
      <c r="T202" s="871">
        <v>38100</v>
      </c>
      <c r="U202" s="871">
        <v>56830</v>
      </c>
      <c r="V202" s="871">
        <v>49820</v>
      </c>
      <c r="W202" s="871">
        <v>180</v>
      </c>
    </row>
    <row r="203" spans="1:24" ht="12" hidden="1" customHeight="1">
      <c r="A203" s="120" t="s">
        <v>1001</v>
      </c>
      <c r="B203" s="120" t="s">
        <v>592</v>
      </c>
      <c r="C203" s="120" t="s">
        <v>25</v>
      </c>
      <c r="D203" s="120" t="s">
        <v>26</v>
      </c>
      <c r="E203" s="120"/>
      <c r="F203" s="101">
        <v>4</v>
      </c>
      <c r="H203" s="872" t="s">
        <v>1009</v>
      </c>
      <c r="I203" s="159" t="s">
        <v>1010</v>
      </c>
      <c r="J203" s="160"/>
      <c r="K203" s="871">
        <v>11460</v>
      </c>
      <c r="L203" s="871" t="s">
        <v>34</v>
      </c>
      <c r="M203" s="871" t="s">
        <v>34</v>
      </c>
      <c r="N203" s="871" t="s">
        <v>34</v>
      </c>
      <c r="O203" s="871" t="s">
        <v>34</v>
      </c>
      <c r="P203" s="871" t="s">
        <v>34</v>
      </c>
      <c r="Q203" s="871" t="s">
        <v>34</v>
      </c>
      <c r="R203" s="871">
        <v>11460</v>
      </c>
      <c r="S203" s="871" t="s">
        <v>34</v>
      </c>
      <c r="T203" s="871" t="s">
        <v>34</v>
      </c>
      <c r="U203" s="871">
        <v>5250</v>
      </c>
      <c r="V203" s="873">
        <v>6210</v>
      </c>
      <c r="W203" s="871" t="s">
        <v>34</v>
      </c>
      <c r="X203" s="94"/>
    </row>
    <row r="204" spans="1:24" ht="12" hidden="1" customHeight="1">
      <c r="A204" s="120" t="s">
        <v>1001</v>
      </c>
      <c r="B204" s="120" t="s">
        <v>592</v>
      </c>
      <c r="C204" s="120" t="s">
        <v>25</v>
      </c>
      <c r="D204" s="120" t="s">
        <v>26</v>
      </c>
      <c r="E204" s="120"/>
      <c r="F204" s="101">
        <v>5</v>
      </c>
      <c r="H204" s="872" t="s">
        <v>1011</v>
      </c>
      <c r="I204" s="159" t="s">
        <v>1012</v>
      </c>
      <c r="J204" s="160"/>
      <c r="K204" s="871">
        <v>12490</v>
      </c>
      <c r="L204" s="871" t="s">
        <v>34</v>
      </c>
      <c r="M204" s="871" t="s">
        <v>34</v>
      </c>
      <c r="N204" s="871" t="s">
        <v>34</v>
      </c>
      <c r="O204" s="871" t="s">
        <v>34</v>
      </c>
      <c r="P204" s="871" t="s">
        <v>34</v>
      </c>
      <c r="Q204" s="871" t="s">
        <v>34</v>
      </c>
      <c r="R204" s="871">
        <v>12490</v>
      </c>
      <c r="S204" s="871" t="s">
        <v>34</v>
      </c>
      <c r="T204" s="871" t="s">
        <v>34</v>
      </c>
      <c r="U204" s="871">
        <v>670</v>
      </c>
      <c r="V204" s="873">
        <v>11820</v>
      </c>
      <c r="W204" s="871" t="s">
        <v>34</v>
      </c>
      <c r="X204" s="94"/>
    </row>
    <row r="205" spans="1:24" ht="12" hidden="1" customHeight="1">
      <c r="A205" s="120" t="s">
        <v>1001</v>
      </c>
      <c r="B205" s="120" t="s">
        <v>592</v>
      </c>
      <c r="C205" s="120" t="s">
        <v>25</v>
      </c>
      <c r="D205" s="120" t="s">
        <v>26</v>
      </c>
      <c r="E205" s="120"/>
      <c r="F205" s="101">
        <v>6</v>
      </c>
      <c r="H205" s="872" t="s">
        <v>1013</v>
      </c>
      <c r="I205" s="159" t="s">
        <v>1014</v>
      </c>
      <c r="J205" s="160"/>
      <c r="K205" s="871">
        <v>118500</v>
      </c>
      <c r="L205" s="871">
        <v>4860</v>
      </c>
      <c r="M205" s="871">
        <v>230</v>
      </c>
      <c r="N205" s="871">
        <v>4630</v>
      </c>
      <c r="O205" s="871">
        <v>2500</v>
      </c>
      <c r="P205" s="871">
        <v>330</v>
      </c>
      <c r="Q205" s="871">
        <v>2170</v>
      </c>
      <c r="R205" s="871">
        <v>111070</v>
      </c>
      <c r="S205" s="871" t="s">
        <v>34</v>
      </c>
      <c r="T205" s="871">
        <v>36650</v>
      </c>
      <c r="U205" s="871">
        <v>47600</v>
      </c>
      <c r="V205" s="873">
        <v>26820</v>
      </c>
      <c r="W205" s="871">
        <v>60</v>
      </c>
      <c r="X205" s="94"/>
    </row>
    <row r="206" spans="1:24" ht="12" hidden="1" customHeight="1">
      <c r="A206" s="120" t="s">
        <v>1001</v>
      </c>
      <c r="B206" s="120" t="s">
        <v>592</v>
      </c>
      <c r="C206" s="120" t="s">
        <v>25</v>
      </c>
      <c r="D206" s="120" t="s">
        <v>26</v>
      </c>
      <c r="E206" s="120"/>
      <c r="F206" s="101">
        <v>7</v>
      </c>
      <c r="H206" s="872" t="s">
        <v>1015</v>
      </c>
      <c r="I206" s="159" t="s">
        <v>1025</v>
      </c>
      <c r="J206" s="160"/>
      <c r="K206" s="871">
        <v>10230</v>
      </c>
      <c r="L206" s="871">
        <v>270</v>
      </c>
      <c r="M206" s="871" t="s">
        <v>34</v>
      </c>
      <c r="N206" s="871">
        <v>270</v>
      </c>
      <c r="O206" s="871">
        <v>90</v>
      </c>
      <c r="P206" s="871" t="s">
        <v>34</v>
      </c>
      <c r="Q206" s="871">
        <v>90</v>
      </c>
      <c r="R206" s="871">
        <v>9740</v>
      </c>
      <c r="S206" s="871" t="s">
        <v>34</v>
      </c>
      <c r="T206" s="871">
        <v>1450</v>
      </c>
      <c r="U206" s="871">
        <v>3320</v>
      </c>
      <c r="V206" s="871">
        <v>4970</v>
      </c>
      <c r="W206" s="871">
        <v>130</v>
      </c>
      <c r="X206" s="94"/>
    </row>
    <row r="207" spans="1:24" ht="12" hidden="1" customHeight="1">
      <c r="F207" s="235"/>
      <c r="H207" s="870" t="s">
        <v>1096</v>
      </c>
      <c r="I207" s="163" t="s">
        <v>1097</v>
      </c>
      <c r="J207" s="160"/>
      <c r="K207" s="871"/>
      <c r="L207" s="871"/>
      <c r="M207" s="871"/>
      <c r="N207" s="871"/>
      <c r="O207" s="871"/>
      <c r="P207" s="871"/>
      <c r="Q207" s="871"/>
      <c r="R207" s="871"/>
      <c r="S207" s="871"/>
      <c r="T207" s="871"/>
      <c r="U207" s="871"/>
      <c r="V207" s="871"/>
      <c r="W207" s="871"/>
      <c r="X207" s="94"/>
    </row>
    <row r="208" spans="1:24" ht="12" hidden="1" customHeight="1">
      <c r="A208" s="120" t="s">
        <v>1001</v>
      </c>
      <c r="B208" s="120" t="s">
        <v>591</v>
      </c>
      <c r="C208" s="120" t="s">
        <v>25</v>
      </c>
      <c r="D208" s="120" t="s">
        <v>26</v>
      </c>
      <c r="E208" s="120"/>
      <c r="F208" s="101">
        <v>1</v>
      </c>
      <c r="H208" s="872" t="s">
        <v>1002</v>
      </c>
      <c r="I208" s="159" t="s">
        <v>1063</v>
      </c>
      <c r="J208" s="160" t="s">
        <v>1020</v>
      </c>
      <c r="K208" s="871">
        <v>246170</v>
      </c>
      <c r="L208" s="871">
        <v>101630</v>
      </c>
      <c r="M208" s="871">
        <v>6440</v>
      </c>
      <c r="N208" s="871">
        <v>95190</v>
      </c>
      <c r="O208" s="871">
        <v>5770</v>
      </c>
      <c r="P208" s="871">
        <v>490</v>
      </c>
      <c r="Q208" s="871">
        <v>5270</v>
      </c>
      <c r="R208" s="871">
        <v>138660</v>
      </c>
      <c r="S208" s="871" t="s">
        <v>34</v>
      </c>
      <c r="T208" s="871">
        <v>29530</v>
      </c>
      <c r="U208" s="871">
        <v>58240</v>
      </c>
      <c r="V208" s="871">
        <v>50890</v>
      </c>
      <c r="W208" s="871">
        <v>110</v>
      </c>
      <c r="X208" s="94"/>
    </row>
    <row r="209" spans="1:24" ht="12" hidden="1" customHeight="1">
      <c r="A209" s="120" t="s">
        <v>1001</v>
      </c>
      <c r="B209" s="120" t="s">
        <v>591</v>
      </c>
      <c r="C209" s="120" t="s">
        <v>25</v>
      </c>
      <c r="D209" s="120" t="s">
        <v>26</v>
      </c>
      <c r="E209" s="120"/>
      <c r="F209" s="101">
        <v>2</v>
      </c>
      <c r="H209" s="872" t="s">
        <v>1005</v>
      </c>
      <c r="I209" s="159" t="s">
        <v>1040</v>
      </c>
      <c r="J209" s="160"/>
      <c r="K209" s="871">
        <v>135110</v>
      </c>
      <c r="L209" s="871">
        <v>92140</v>
      </c>
      <c r="M209" s="871">
        <v>4090</v>
      </c>
      <c r="N209" s="871">
        <v>88050</v>
      </c>
      <c r="O209" s="871">
        <v>3130</v>
      </c>
      <c r="P209" s="871">
        <v>100</v>
      </c>
      <c r="Q209" s="871">
        <v>3030</v>
      </c>
      <c r="R209" s="871">
        <v>39840</v>
      </c>
      <c r="S209" s="871" t="s">
        <v>34</v>
      </c>
      <c r="T209" s="871">
        <v>550</v>
      </c>
      <c r="U209" s="871">
        <v>11270</v>
      </c>
      <c r="V209" s="871">
        <v>28020</v>
      </c>
      <c r="W209" s="871" t="s">
        <v>34</v>
      </c>
      <c r="X209" s="94"/>
    </row>
    <row r="210" spans="1:24" s="94" customFormat="1" ht="12" hidden="1" customHeight="1">
      <c r="A210" s="449" t="s">
        <v>1001</v>
      </c>
      <c r="B210" s="449" t="s">
        <v>591</v>
      </c>
      <c r="C210" s="449" t="s">
        <v>25</v>
      </c>
      <c r="D210" s="449" t="s">
        <v>26</v>
      </c>
      <c r="E210" s="449"/>
      <c r="F210" s="101">
        <v>3</v>
      </c>
      <c r="H210" s="872" t="s">
        <v>1007</v>
      </c>
      <c r="I210" s="159" t="s">
        <v>1022</v>
      </c>
      <c r="J210" s="160"/>
      <c r="K210" s="871">
        <v>102720</v>
      </c>
      <c r="L210" s="871">
        <v>6050</v>
      </c>
      <c r="M210" s="871">
        <v>2130</v>
      </c>
      <c r="N210" s="871">
        <v>3910</v>
      </c>
      <c r="O210" s="871">
        <v>1870</v>
      </c>
      <c r="P210" s="871">
        <v>300</v>
      </c>
      <c r="Q210" s="871">
        <v>1570</v>
      </c>
      <c r="R210" s="871">
        <v>94690</v>
      </c>
      <c r="S210" s="871" t="s">
        <v>34</v>
      </c>
      <c r="T210" s="871">
        <v>26060</v>
      </c>
      <c r="U210" s="871">
        <v>45910</v>
      </c>
      <c r="V210" s="871">
        <v>22710</v>
      </c>
      <c r="W210" s="871">
        <v>110</v>
      </c>
    </row>
    <row r="211" spans="1:24" ht="12" hidden="1" customHeight="1">
      <c r="A211" s="120" t="s">
        <v>1001</v>
      </c>
      <c r="B211" s="120" t="s">
        <v>591</v>
      </c>
      <c r="C211" s="120" t="s">
        <v>25</v>
      </c>
      <c r="D211" s="120" t="s">
        <v>26</v>
      </c>
      <c r="E211" s="120"/>
      <c r="F211" s="101">
        <v>4</v>
      </c>
      <c r="H211" s="872" t="s">
        <v>1009</v>
      </c>
      <c r="I211" s="159" t="s">
        <v>1077</v>
      </c>
      <c r="J211" s="160"/>
      <c r="K211" s="871">
        <v>11500</v>
      </c>
      <c r="L211" s="871">
        <v>20</v>
      </c>
      <c r="M211" s="871">
        <v>20</v>
      </c>
      <c r="N211" s="871" t="s">
        <v>34</v>
      </c>
      <c r="O211" s="871">
        <v>40</v>
      </c>
      <c r="P211" s="871">
        <v>40</v>
      </c>
      <c r="Q211" s="871" t="s">
        <v>34</v>
      </c>
      <c r="R211" s="871">
        <v>11430</v>
      </c>
      <c r="S211" s="871" t="s">
        <v>34</v>
      </c>
      <c r="T211" s="871" t="s">
        <v>34</v>
      </c>
      <c r="U211" s="871">
        <v>3960</v>
      </c>
      <c r="V211" s="873">
        <v>7470</v>
      </c>
      <c r="W211" s="871" t="s">
        <v>34</v>
      </c>
      <c r="X211" s="94"/>
    </row>
    <row r="212" spans="1:24" ht="12" hidden="1" customHeight="1">
      <c r="A212" s="120" t="s">
        <v>1001</v>
      </c>
      <c r="B212" s="120" t="s">
        <v>591</v>
      </c>
      <c r="C212" s="120" t="s">
        <v>25</v>
      </c>
      <c r="D212" s="120" t="s">
        <v>26</v>
      </c>
      <c r="E212" s="120"/>
      <c r="F212" s="101">
        <v>5</v>
      </c>
      <c r="H212" s="872" t="s">
        <v>1056</v>
      </c>
      <c r="I212" s="159" t="s">
        <v>1012</v>
      </c>
      <c r="J212" s="160"/>
      <c r="K212" s="871">
        <v>9510</v>
      </c>
      <c r="L212" s="871" t="s">
        <v>34</v>
      </c>
      <c r="M212" s="871" t="s">
        <v>34</v>
      </c>
      <c r="N212" s="871" t="s">
        <v>34</v>
      </c>
      <c r="O212" s="871" t="s">
        <v>34</v>
      </c>
      <c r="P212" s="871" t="s">
        <v>34</v>
      </c>
      <c r="Q212" s="871" t="s">
        <v>34</v>
      </c>
      <c r="R212" s="871">
        <v>9510</v>
      </c>
      <c r="S212" s="871" t="s">
        <v>34</v>
      </c>
      <c r="T212" s="871" t="s">
        <v>34</v>
      </c>
      <c r="U212" s="871">
        <v>4770</v>
      </c>
      <c r="V212" s="873">
        <v>4750</v>
      </c>
      <c r="W212" s="871" t="s">
        <v>34</v>
      </c>
      <c r="X212" s="94"/>
    </row>
    <row r="213" spans="1:24" ht="12" hidden="1" customHeight="1">
      <c r="A213" s="120" t="s">
        <v>1001</v>
      </c>
      <c r="B213" s="120" t="s">
        <v>591</v>
      </c>
      <c r="C213" s="120" t="s">
        <v>25</v>
      </c>
      <c r="D213" s="120" t="s">
        <v>26</v>
      </c>
      <c r="E213" s="120"/>
      <c r="F213" s="101">
        <v>6</v>
      </c>
      <c r="H213" s="872" t="s">
        <v>1013</v>
      </c>
      <c r="I213" s="159" t="s">
        <v>1014</v>
      </c>
      <c r="J213" s="160"/>
      <c r="K213" s="871">
        <v>79460</v>
      </c>
      <c r="L213" s="871">
        <v>5830</v>
      </c>
      <c r="M213" s="871">
        <v>2070</v>
      </c>
      <c r="N213" s="871">
        <v>3760</v>
      </c>
      <c r="O213" s="871">
        <v>1790</v>
      </c>
      <c r="P213" s="871">
        <v>260</v>
      </c>
      <c r="Q213" s="871">
        <v>1520</v>
      </c>
      <c r="R213" s="871">
        <v>71720</v>
      </c>
      <c r="S213" s="871" t="s">
        <v>34</v>
      </c>
      <c r="T213" s="871">
        <v>25930</v>
      </c>
      <c r="U213" s="871">
        <v>36340</v>
      </c>
      <c r="V213" s="873">
        <v>9460</v>
      </c>
      <c r="W213" s="871">
        <v>110</v>
      </c>
      <c r="X213" s="94"/>
    </row>
    <row r="214" spans="1:24" ht="12" hidden="1" customHeight="1">
      <c r="A214" s="120" t="s">
        <v>1001</v>
      </c>
      <c r="B214" s="120" t="s">
        <v>591</v>
      </c>
      <c r="C214" s="120" t="s">
        <v>25</v>
      </c>
      <c r="D214" s="120" t="s">
        <v>26</v>
      </c>
      <c r="E214" s="120"/>
      <c r="F214" s="101">
        <v>7</v>
      </c>
      <c r="H214" s="872" t="s">
        <v>1015</v>
      </c>
      <c r="I214" s="159" t="s">
        <v>607</v>
      </c>
      <c r="J214" s="160"/>
      <c r="K214" s="871">
        <v>2250</v>
      </c>
      <c r="L214" s="871">
        <v>190</v>
      </c>
      <c r="M214" s="871">
        <v>40</v>
      </c>
      <c r="N214" s="871">
        <v>160</v>
      </c>
      <c r="O214" s="871">
        <v>50</v>
      </c>
      <c r="P214" s="871" t="s">
        <v>34</v>
      </c>
      <c r="Q214" s="871">
        <v>50</v>
      </c>
      <c r="R214" s="871">
        <v>2010</v>
      </c>
      <c r="S214" s="871" t="s">
        <v>34</v>
      </c>
      <c r="T214" s="871">
        <v>130</v>
      </c>
      <c r="U214" s="871">
        <v>840</v>
      </c>
      <c r="V214" s="871">
        <v>1040</v>
      </c>
      <c r="W214" s="871" t="s">
        <v>34</v>
      </c>
      <c r="X214" s="94"/>
    </row>
    <row r="215" spans="1:24" ht="12" hidden="1" customHeight="1">
      <c r="F215" s="235"/>
      <c r="H215" s="870" t="s">
        <v>1098</v>
      </c>
      <c r="I215" s="163" t="s">
        <v>1099</v>
      </c>
      <c r="J215" s="160"/>
      <c r="K215" s="871"/>
      <c r="L215" s="871"/>
      <c r="M215" s="871"/>
      <c r="N215" s="871"/>
      <c r="O215" s="871"/>
      <c r="P215" s="871"/>
      <c r="Q215" s="871"/>
      <c r="R215" s="871"/>
      <c r="S215" s="871"/>
      <c r="T215" s="871"/>
      <c r="U215" s="871"/>
      <c r="V215" s="871"/>
      <c r="W215" s="871"/>
      <c r="X215" s="94"/>
    </row>
    <row r="216" spans="1:24" ht="12" hidden="1" customHeight="1">
      <c r="A216" s="120" t="s">
        <v>1001</v>
      </c>
      <c r="B216" s="120" t="s">
        <v>590</v>
      </c>
      <c r="C216" s="120" t="s">
        <v>25</v>
      </c>
      <c r="D216" s="120" t="s">
        <v>26</v>
      </c>
      <c r="E216" s="120"/>
      <c r="F216" s="101">
        <v>1</v>
      </c>
      <c r="H216" s="872" t="s">
        <v>1002</v>
      </c>
      <c r="I216" s="159" t="s">
        <v>1003</v>
      </c>
      <c r="J216" s="160" t="s">
        <v>1020</v>
      </c>
      <c r="K216" s="871">
        <v>73540</v>
      </c>
      <c r="L216" s="871">
        <v>22220</v>
      </c>
      <c r="M216" s="871">
        <v>1260</v>
      </c>
      <c r="N216" s="871">
        <v>20960</v>
      </c>
      <c r="O216" s="871">
        <v>1230</v>
      </c>
      <c r="P216" s="871">
        <v>190</v>
      </c>
      <c r="Q216" s="871">
        <v>1030</v>
      </c>
      <c r="R216" s="871">
        <v>49990</v>
      </c>
      <c r="S216" s="871" t="s">
        <v>34</v>
      </c>
      <c r="T216" s="871">
        <v>10380</v>
      </c>
      <c r="U216" s="871">
        <v>25200</v>
      </c>
      <c r="V216" s="871">
        <v>14410</v>
      </c>
      <c r="W216" s="871">
        <v>110</v>
      </c>
      <c r="X216" s="94"/>
    </row>
    <row r="217" spans="1:24" ht="12" hidden="1" customHeight="1">
      <c r="A217" s="120" t="s">
        <v>1001</v>
      </c>
      <c r="B217" s="120" t="s">
        <v>590</v>
      </c>
      <c r="C217" s="120" t="s">
        <v>25</v>
      </c>
      <c r="D217" s="120" t="s">
        <v>26</v>
      </c>
      <c r="E217" s="120"/>
      <c r="F217" s="101">
        <v>2</v>
      </c>
      <c r="H217" s="872" t="s">
        <v>1005</v>
      </c>
      <c r="I217" s="159" t="s">
        <v>1021</v>
      </c>
      <c r="J217" s="160"/>
      <c r="K217" s="871">
        <v>34410</v>
      </c>
      <c r="L217" s="871">
        <v>21160</v>
      </c>
      <c r="M217" s="871">
        <v>1000</v>
      </c>
      <c r="N217" s="871">
        <v>20160</v>
      </c>
      <c r="O217" s="871">
        <v>350</v>
      </c>
      <c r="P217" s="871">
        <v>10</v>
      </c>
      <c r="Q217" s="871">
        <v>330</v>
      </c>
      <c r="R217" s="871">
        <v>12800</v>
      </c>
      <c r="S217" s="871" t="s">
        <v>34</v>
      </c>
      <c r="T217" s="871">
        <v>660</v>
      </c>
      <c r="U217" s="871">
        <v>5260</v>
      </c>
      <c r="V217" s="871">
        <v>6880</v>
      </c>
      <c r="W217" s="871">
        <v>110</v>
      </c>
      <c r="X217" s="94"/>
    </row>
    <row r="218" spans="1:24" s="94" customFormat="1" ht="12" hidden="1" customHeight="1">
      <c r="A218" s="449" t="s">
        <v>1001</v>
      </c>
      <c r="B218" s="449" t="s">
        <v>590</v>
      </c>
      <c r="C218" s="449" t="s">
        <v>25</v>
      </c>
      <c r="D218" s="449" t="s">
        <v>26</v>
      </c>
      <c r="E218" s="449"/>
      <c r="F218" s="101">
        <v>3</v>
      </c>
      <c r="H218" s="872" t="s">
        <v>1007</v>
      </c>
      <c r="I218" s="159" t="s">
        <v>1022</v>
      </c>
      <c r="J218" s="160"/>
      <c r="K218" s="871">
        <v>39120</v>
      </c>
      <c r="L218" s="871">
        <v>1040</v>
      </c>
      <c r="M218" s="871">
        <v>250</v>
      </c>
      <c r="N218" s="871">
        <v>790</v>
      </c>
      <c r="O218" s="871">
        <v>880</v>
      </c>
      <c r="P218" s="871">
        <v>180</v>
      </c>
      <c r="Q218" s="871">
        <v>700</v>
      </c>
      <c r="R218" s="871">
        <v>37190</v>
      </c>
      <c r="S218" s="871" t="s">
        <v>34</v>
      </c>
      <c r="T218" s="871">
        <v>9720</v>
      </c>
      <c r="U218" s="871">
        <v>19940</v>
      </c>
      <c r="V218" s="871">
        <v>7530</v>
      </c>
      <c r="W218" s="871" t="s">
        <v>34</v>
      </c>
    </row>
    <row r="219" spans="1:24" ht="12" hidden="1" customHeight="1">
      <c r="A219" s="120" t="s">
        <v>1001</v>
      </c>
      <c r="B219" s="120" t="s">
        <v>590</v>
      </c>
      <c r="C219" s="120" t="s">
        <v>25</v>
      </c>
      <c r="D219" s="120" t="s">
        <v>26</v>
      </c>
      <c r="E219" s="120"/>
      <c r="F219" s="101">
        <v>4</v>
      </c>
      <c r="H219" s="872" t="s">
        <v>1009</v>
      </c>
      <c r="I219" s="159" t="s">
        <v>1010</v>
      </c>
      <c r="J219" s="160"/>
      <c r="K219" s="871">
        <v>5560</v>
      </c>
      <c r="L219" s="871" t="s">
        <v>34</v>
      </c>
      <c r="M219" s="871" t="s">
        <v>34</v>
      </c>
      <c r="N219" s="871" t="s">
        <v>34</v>
      </c>
      <c r="O219" s="871" t="s">
        <v>34</v>
      </c>
      <c r="P219" s="871" t="s">
        <v>34</v>
      </c>
      <c r="Q219" s="871" t="s">
        <v>34</v>
      </c>
      <c r="R219" s="871">
        <v>5560</v>
      </c>
      <c r="S219" s="871" t="s">
        <v>34</v>
      </c>
      <c r="T219" s="871">
        <v>50</v>
      </c>
      <c r="U219" s="871">
        <v>3420</v>
      </c>
      <c r="V219" s="873">
        <v>2090</v>
      </c>
      <c r="W219" s="871" t="s">
        <v>34</v>
      </c>
      <c r="X219" s="94"/>
    </row>
    <row r="220" spans="1:24" ht="12" hidden="1" customHeight="1">
      <c r="A220" s="120" t="s">
        <v>1001</v>
      </c>
      <c r="B220" s="120" t="s">
        <v>590</v>
      </c>
      <c r="C220" s="120" t="s">
        <v>25</v>
      </c>
      <c r="D220" s="120" t="s">
        <v>26</v>
      </c>
      <c r="E220" s="120"/>
      <c r="F220" s="101">
        <v>5</v>
      </c>
      <c r="H220" s="872" t="s">
        <v>1036</v>
      </c>
      <c r="I220" s="159" t="s">
        <v>1049</v>
      </c>
      <c r="J220" s="160"/>
      <c r="K220" s="871">
        <v>5630</v>
      </c>
      <c r="L220" s="871" t="s">
        <v>34</v>
      </c>
      <c r="M220" s="871" t="s">
        <v>34</v>
      </c>
      <c r="N220" s="871" t="s">
        <v>34</v>
      </c>
      <c r="O220" s="871" t="s">
        <v>34</v>
      </c>
      <c r="P220" s="871" t="s">
        <v>34</v>
      </c>
      <c r="Q220" s="871" t="s">
        <v>34</v>
      </c>
      <c r="R220" s="871">
        <v>5630</v>
      </c>
      <c r="S220" s="871" t="s">
        <v>34</v>
      </c>
      <c r="T220" s="871">
        <v>20</v>
      </c>
      <c r="U220" s="871">
        <v>4770</v>
      </c>
      <c r="V220" s="873">
        <v>850</v>
      </c>
      <c r="W220" s="871" t="s">
        <v>34</v>
      </c>
      <c r="X220" s="94"/>
    </row>
    <row r="221" spans="1:24" ht="12" hidden="1" customHeight="1">
      <c r="A221" s="120" t="s">
        <v>1001</v>
      </c>
      <c r="B221" s="120" t="s">
        <v>590</v>
      </c>
      <c r="C221" s="120" t="s">
        <v>25</v>
      </c>
      <c r="D221" s="120" t="s">
        <v>26</v>
      </c>
      <c r="E221" s="120"/>
      <c r="F221" s="101">
        <v>6</v>
      </c>
      <c r="H221" s="872" t="s">
        <v>1013</v>
      </c>
      <c r="I221" s="159" t="s">
        <v>1014</v>
      </c>
      <c r="J221" s="160"/>
      <c r="K221" s="871">
        <v>26680</v>
      </c>
      <c r="L221" s="871">
        <v>1040</v>
      </c>
      <c r="M221" s="871">
        <v>250</v>
      </c>
      <c r="N221" s="871">
        <v>790</v>
      </c>
      <c r="O221" s="871">
        <v>880</v>
      </c>
      <c r="P221" s="871">
        <v>180</v>
      </c>
      <c r="Q221" s="871">
        <v>700</v>
      </c>
      <c r="R221" s="871">
        <v>24760</v>
      </c>
      <c r="S221" s="871" t="s">
        <v>34</v>
      </c>
      <c r="T221" s="871">
        <v>9570</v>
      </c>
      <c r="U221" s="871">
        <v>11240</v>
      </c>
      <c r="V221" s="873">
        <v>3950</v>
      </c>
      <c r="W221" s="871" t="s">
        <v>34</v>
      </c>
      <c r="X221" s="94"/>
    </row>
    <row r="222" spans="1:24" ht="12" hidden="1" customHeight="1">
      <c r="A222" s="120" t="s">
        <v>1001</v>
      </c>
      <c r="B222" s="120" t="s">
        <v>590</v>
      </c>
      <c r="C222" s="120" t="s">
        <v>25</v>
      </c>
      <c r="D222" s="120" t="s">
        <v>26</v>
      </c>
      <c r="E222" s="120"/>
      <c r="F222" s="101">
        <v>7</v>
      </c>
      <c r="H222" s="872" t="s">
        <v>1015</v>
      </c>
      <c r="I222" s="159" t="s">
        <v>1025</v>
      </c>
      <c r="J222" s="160"/>
      <c r="K222" s="871">
        <v>1240</v>
      </c>
      <c r="L222" s="871" t="s">
        <v>34</v>
      </c>
      <c r="M222" s="871" t="s">
        <v>34</v>
      </c>
      <c r="N222" s="871" t="s">
        <v>34</v>
      </c>
      <c r="O222" s="871" t="s">
        <v>34</v>
      </c>
      <c r="P222" s="871" t="s">
        <v>34</v>
      </c>
      <c r="Q222" s="871" t="s">
        <v>34</v>
      </c>
      <c r="R222" s="871">
        <v>1240</v>
      </c>
      <c r="S222" s="871" t="s">
        <v>34</v>
      </c>
      <c r="T222" s="871">
        <v>90</v>
      </c>
      <c r="U222" s="871">
        <v>510</v>
      </c>
      <c r="V222" s="871">
        <v>640</v>
      </c>
      <c r="W222" s="871" t="s">
        <v>34</v>
      </c>
      <c r="X222" s="94"/>
    </row>
    <row r="223" spans="1:24" ht="12" hidden="1" customHeight="1">
      <c r="F223" s="235"/>
      <c r="H223" s="870" t="s">
        <v>1100</v>
      </c>
      <c r="I223" s="163" t="s">
        <v>1101</v>
      </c>
      <c r="J223" s="160"/>
      <c r="K223" s="871"/>
      <c r="L223" s="871"/>
      <c r="M223" s="871"/>
      <c r="N223" s="871"/>
      <c r="O223" s="871"/>
      <c r="P223" s="871"/>
      <c r="Q223" s="871"/>
      <c r="R223" s="871"/>
      <c r="S223" s="871"/>
      <c r="T223" s="871"/>
      <c r="U223" s="871"/>
      <c r="V223" s="871"/>
      <c r="W223" s="871"/>
      <c r="X223" s="94"/>
    </row>
    <row r="224" spans="1:24" ht="12" hidden="1" customHeight="1">
      <c r="A224" s="120" t="s">
        <v>1001</v>
      </c>
      <c r="B224" s="120" t="s">
        <v>589</v>
      </c>
      <c r="C224" s="120" t="s">
        <v>25</v>
      </c>
      <c r="D224" s="120" t="s">
        <v>26</v>
      </c>
      <c r="E224" s="120"/>
      <c r="F224" s="101">
        <v>1</v>
      </c>
      <c r="H224" s="872" t="s">
        <v>1002</v>
      </c>
      <c r="I224" s="159" t="s">
        <v>1028</v>
      </c>
      <c r="J224" s="160" t="s">
        <v>1020</v>
      </c>
      <c r="K224" s="871">
        <v>70110</v>
      </c>
      <c r="L224" s="871">
        <v>17210</v>
      </c>
      <c r="M224" s="871">
        <v>540</v>
      </c>
      <c r="N224" s="871">
        <v>16660</v>
      </c>
      <c r="O224" s="871">
        <v>2510</v>
      </c>
      <c r="P224" s="871">
        <v>130</v>
      </c>
      <c r="Q224" s="871">
        <v>2380</v>
      </c>
      <c r="R224" s="871">
        <v>49960</v>
      </c>
      <c r="S224" s="871" t="s">
        <v>34</v>
      </c>
      <c r="T224" s="871">
        <v>17140</v>
      </c>
      <c r="U224" s="871">
        <v>20070</v>
      </c>
      <c r="V224" s="871">
        <v>12750</v>
      </c>
      <c r="W224" s="871">
        <v>430</v>
      </c>
      <c r="X224" s="94"/>
    </row>
    <row r="225" spans="1:24" ht="12" hidden="1" customHeight="1">
      <c r="A225" s="120" t="s">
        <v>1001</v>
      </c>
      <c r="B225" s="120" t="s">
        <v>589</v>
      </c>
      <c r="C225" s="120" t="s">
        <v>25</v>
      </c>
      <c r="D225" s="120" t="s">
        <v>26</v>
      </c>
      <c r="E225" s="120"/>
      <c r="F225" s="101">
        <v>2</v>
      </c>
      <c r="H225" s="872" t="s">
        <v>1005</v>
      </c>
      <c r="I225" s="159" t="s">
        <v>1021</v>
      </c>
      <c r="J225" s="160"/>
      <c r="K225" s="871">
        <v>29570</v>
      </c>
      <c r="L225" s="871">
        <v>14650</v>
      </c>
      <c r="M225" s="871">
        <v>400</v>
      </c>
      <c r="N225" s="871">
        <v>14250</v>
      </c>
      <c r="O225" s="871">
        <v>1750</v>
      </c>
      <c r="P225" s="871" t="s">
        <v>34</v>
      </c>
      <c r="Q225" s="871">
        <v>1750</v>
      </c>
      <c r="R225" s="871">
        <v>12990</v>
      </c>
      <c r="S225" s="871" t="s">
        <v>34</v>
      </c>
      <c r="T225" s="871">
        <v>1650</v>
      </c>
      <c r="U225" s="871">
        <v>4930</v>
      </c>
      <c r="V225" s="871">
        <v>6410</v>
      </c>
      <c r="W225" s="871">
        <v>180</v>
      </c>
      <c r="X225" s="94"/>
    </row>
    <row r="226" spans="1:24" s="94" customFormat="1" ht="12" hidden="1" customHeight="1">
      <c r="A226" s="449" t="s">
        <v>1001</v>
      </c>
      <c r="B226" s="449" t="s">
        <v>589</v>
      </c>
      <c r="C226" s="449" t="s">
        <v>25</v>
      </c>
      <c r="D226" s="449" t="s">
        <v>26</v>
      </c>
      <c r="E226" s="449"/>
      <c r="F226" s="101">
        <v>3</v>
      </c>
      <c r="H226" s="872" t="s">
        <v>1007</v>
      </c>
      <c r="I226" s="159" t="s">
        <v>1022</v>
      </c>
      <c r="J226" s="160"/>
      <c r="K226" s="871">
        <v>35580</v>
      </c>
      <c r="L226" s="871">
        <v>1240</v>
      </c>
      <c r="M226" s="871">
        <v>90</v>
      </c>
      <c r="N226" s="871">
        <v>1150</v>
      </c>
      <c r="O226" s="871">
        <v>410</v>
      </c>
      <c r="P226" s="871">
        <v>20</v>
      </c>
      <c r="Q226" s="871">
        <v>390</v>
      </c>
      <c r="R226" s="871">
        <v>33840</v>
      </c>
      <c r="S226" s="871" t="s">
        <v>34</v>
      </c>
      <c r="T226" s="871">
        <v>13710</v>
      </c>
      <c r="U226" s="871">
        <v>13820</v>
      </c>
      <c r="V226" s="871">
        <v>6310</v>
      </c>
      <c r="W226" s="871">
        <v>90</v>
      </c>
    </row>
    <row r="227" spans="1:24" ht="12" hidden="1" customHeight="1">
      <c r="A227" s="120" t="s">
        <v>1001</v>
      </c>
      <c r="B227" s="120" t="s">
        <v>589</v>
      </c>
      <c r="C227" s="120" t="s">
        <v>25</v>
      </c>
      <c r="D227" s="120" t="s">
        <v>26</v>
      </c>
      <c r="E227" s="120"/>
      <c r="F227" s="101">
        <v>4</v>
      </c>
      <c r="H227" s="872" t="s">
        <v>1009</v>
      </c>
      <c r="I227" s="159" t="s">
        <v>1010</v>
      </c>
      <c r="J227" s="160"/>
      <c r="K227" s="871">
        <v>2100</v>
      </c>
      <c r="L227" s="871" t="s">
        <v>34</v>
      </c>
      <c r="M227" s="871" t="s">
        <v>34</v>
      </c>
      <c r="N227" s="871" t="s">
        <v>34</v>
      </c>
      <c r="O227" s="871" t="s">
        <v>34</v>
      </c>
      <c r="P227" s="871" t="s">
        <v>34</v>
      </c>
      <c r="Q227" s="871" t="s">
        <v>34</v>
      </c>
      <c r="R227" s="871">
        <v>2100</v>
      </c>
      <c r="S227" s="871" t="s">
        <v>34</v>
      </c>
      <c r="T227" s="871">
        <v>70</v>
      </c>
      <c r="U227" s="871">
        <v>1440</v>
      </c>
      <c r="V227" s="873">
        <v>590</v>
      </c>
      <c r="W227" s="871" t="s">
        <v>34</v>
      </c>
      <c r="X227" s="94"/>
    </row>
    <row r="228" spans="1:24" ht="12" hidden="1" customHeight="1">
      <c r="A228" s="120" t="s">
        <v>1001</v>
      </c>
      <c r="B228" s="120" t="s">
        <v>589</v>
      </c>
      <c r="C228" s="120" t="s">
        <v>25</v>
      </c>
      <c r="D228" s="120" t="s">
        <v>26</v>
      </c>
      <c r="E228" s="120"/>
      <c r="F228" s="101">
        <v>5</v>
      </c>
      <c r="H228" s="872" t="s">
        <v>1102</v>
      </c>
      <c r="I228" s="159" t="s">
        <v>1049</v>
      </c>
      <c r="J228" s="160"/>
      <c r="K228" s="871">
        <v>1970</v>
      </c>
      <c r="L228" s="871" t="s">
        <v>34</v>
      </c>
      <c r="M228" s="871" t="s">
        <v>34</v>
      </c>
      <c r="N228" s="871" t="s">
        <v>34</v>
      </c>
      <c r="O228" s="871" t="s">
        <v>34</v>
      </c>
      <c r="P228" s="871" t="s">
        <v>34</v>
      </c>
      <c r="Q228" s="871" t="s">
        <v>34</v>
      </c>
      <c r="R228" s="871">
        <v>1970</v>
      </c>
      <c r="S228" s="871" t="s">
        <v>34</v>
      </c>
      <c r="T228" s="871" t="s">
        <v>34</v>
      </c>
      <c r="U228" s="871">
        <v>360</v>
      </c>
      <c r="V228" s="873">
        <v>1620</v>
      </c>
      <c r="W228" s="871" t="s">
        <v>34</v>
      </c>
      <c r="X228" s="94"/>
    </row>
    <row r="229" spans="1:24" ht="12" hidden="1" customHeight="1">
      <c r="A229" s="120" t="s">
        <v>1001</v>
      </c>
      <c r="B229" s="120" t="s">
        <v>589</v>
      </c>
      <c r="C229" s="120" t="s">
        <v>25</v>
      </c>
      <c r="D229" s="120" t="s">
        <v>26</v>
      </c>
      <c r="E229" s="120"/>
      <c r="F229" s="101">
        <v>6</v>
      </c>
      <c r="H229" s="872" t="s">
        <v>1013</v>
      </c>
      <c r="I229" s="159" t="s">
        <v>1014</v>
      </c>
      <c r="J229" s="160"/>
      <c r="K229" s="871">
        <v>29640</v>
      </c>
      <c r="L229" s="871">
        <v>1030</v>
      </c>
      <c r="M229" s="871">
        <v>70</v>
      </c>
      <c r="N229" s="871">
        <v>970</v>
      </c>
      <c r="O229" s="871">
        <v>330</v>
      </c>
      <c r="P229" s="871">
        <v>20</v>
      </c>
      <c r="Q229" s="871">
        <v>310</v>
      </c>
      <c r="R229" s="871">
        <v>28210</v>
      </c>
      <c r="S229" s="871" t="s">
        <v>34</v>
      </c>
      <c r="T229" s="871">
        <v>13480</v>
      </c>
      <c r="U229" s="871">
        <v>10970</v>
      </c>
      <c r="V229" s="873">
        <v>3770</v>
      </c>
      <c r="W229" s="871">
        <v>60</v>
      </c>
      <c r="X229" s="94"/>
    </row>
    <row r="230" spans="1:24" ht="12" hidden="1" customHeight="1">
      <c r="A230" s="120" t="s">
        <v>1001</v>
      </c>
      <c r="B230" s="120" t="s">
        <v>589</v>
      </c>
      <c r="C230" s="120" t="s">
        <v>25</v>
      </c>
      <c r="D230" s="120" t="s">
        <v>26</v>
      </c>
      <c r="E230" s="120"/>
      <c r="F230" s="101">
        <v>7</v>
      </c>
      <c r="H230" s="872" t="s">
        <v>1015</v>
      </c>
      <c r="I230" s="159" t="s">
        <v>1103</v>
      </c>
      <c r="J230" s="160"/>
      <c r="K230" s="871">
        <v>1870</v>
      </c>
      <c r="L230" s="871">
        <v>210</v>
      </c>
      <c r="M230" s="871">
        <v>20</v>
      </c>
      <c r="N230" s="871">
        <v>190</v>
      </c>
      <c r="O230" s="871">
        <v>80</v>
      </c>
      <c r="P230" s="871" t="s">
        <v>34</v>
      </c>
      <c r="Q230" s="871">
        <v>80</v>
      </c>
      <c r="R230" s="871">
        <v>1560</v>
      </c>
      <c r="S230" s="871" t="s">
        <v>34</v>
      </c>
      <c r="T230" s="871">
        <v>170</v>
      </c>
      <c r="U230" s="871">
        <v>1050</v>
      </c>
      <c r="V230" s="871">
        <v>340</v>
      </c>
      <c r="W230" s="871">
        <v>30</v>
      </c>
      <c r="X230" s="94"/>
    </row>
    <row r="231" spans="1:24" ht="12" hidden="1" customHeight="1">
      <c r="F231" s="235"/>
      <c r="H231" s="870" t="s">
        <v>1104</v>
      </c>
      <c r="I231" s="163" t="s">
        <v>1105</v>
      </c>
      <c r="J231" s="160"/>
      <c r="K231" s="871"/>
      <c r="L231" s="871"/>
      <c r="M231" s="871"/>
      <c r="N231" s="871"/>
      <c r="O231" s="871"/>
      <c r="P231" s="871"/>
      <c r="Q231" s="871"/>
      <c r="R231" s="871"/>
      <c r="S231" s="871"/>
      <c r="T231" s="871"/>
      <c r="U231" s="871"/>
      <c r="V231" s="871"/>
      <c r="W231" s="871"/>
      <c r="X231" s="94"/>
    </row>
    <row r="232" spans="1:24" ht="12" hidden="1" customHeight="1">
      <c r="A232" s="120" t="s">
        <v>1001</v>
      </c>
      <c r="B232" s="120" t="s">
        <v>588</v>
      </c>
      <c r="C232" s="120" t="s">
        <v>25</v>
      </c>
      <c r="D232" s="120" t="s">
        <v>26</v>
      </c>
      <c r="E232" s="120"/>
      <c r="F232" s="101">
        <v>1</v>
      </c>
      <c r="H232" s="872" t="s">
        <v>1002</v>
      </c>
      <c r="I232" s="159" t="s">
        <v>1028</v>
      </c>
      <c r="J232" s="160" t="s">
        <v>1020</v>
      </c>
      <c r="K232" s="871">
        <v>85070</v>
      </c>
      <c r="L232" s="871">
        <v>25440</v>
      </c>
      <c r="M232" s="871">
        <v>140</v>
      </c>
      <c r="N232" s="871">
        <v>25300</v>
      </c>
      <c r="O232" s="871">
        <v>3990</v>
      </c>
      <c r="P232" s="871">
        <v>70</v>
      </c>
      <c r="Q232" s="871">
        <v>3910</v>
      </c>
      <c r="R232" s="871">
        <v>55600</v>
      </c>
      <c r="S232" s="871" t="s">
        <v>34</v>
      </c>
      <c r="T232" s="871">
        <v>19860</v>
      </c>
      <c r="U232" s="871">
        <v>21180</v>
      </c>
      <c r="V232" s="871">
        <v>14550</v>
      </c>
      <c r="W232" s="871">
        <v>40</v>
      </c>
      <c r="X232" s="94"/>
    </row>
    <row r="233" spans="1:24" ht="12" hidden="1" customHeight="1">
      <c r="A233" s="120" t="s">
        <v>1001</v>
      </c>
      <c r="B233" s="120" t="s">
        <v>588</v>
      </c>
      <c r="C233" s="120" t="s">
        <v>25</v>
      </c>
      <c r="D233" s="120" t="s">
        <v>26</v>
      </c>
      <c r="E233" s="120"/>
      <c r="F233" s="101">
        <v>2</v>
      </c>
      <c r="H233" s="872" t="s">
        <v>1005</v>
      </c>
      <c r="I233" s="159" t="s">
        <v>1006</v>
      </c>
      <c r="J233" s="160"/>
      <c r="K233" s="871">
        <v>36500</v>
      </c>
      <c r="L233" s="871">
        <v>21950</v>
      </c>
      <c r="M233" s="871">
        <v>120</v>
      </c>
      <c r="N233" s="871">
        <v>21830</v>
      </c>
      <c r="O233" s="871">
        <v>1450</v>
      </c>
      <c r="P233" s="871">
        <v>20</v>
      </c>
      <c r="Q233" s="871">
        <v>1430</v>
      </c>
      <c r="R233" s="871">
        <v>13080</v>
      </c>
      <c r="S233" s="871" t="s">
        <v>34</v>
      </c>
      <c r="T233" s="871">
        <v>1250</v>
      </c>
      <c r="U233" s="871">
        <v>3970</v>
      </c>
      <c r="V233" s="871">
        <v>7860</v>
      </c>
      <c r="W233" s="871">
        <v>20</v>
      </c>
      <c r="X233" s="94"/>
    </row>
    <row r="234" spans="1:24" s="94" customFormat="1" ht="12" hidden="1" customHeight="1">
      <c r="A234" s="449" t="s">
        <v>1001</v>
      </c>
      <c r="B234" s="449" t="s">
        <v>588</v>
      </c>
      <c r="C234" s="449" t="s">
        <v>25</v>
      </c>
      <c r="D234" s="449" t="s">
        <v>26</v>
      </c>
      <c r="E234" s="449"/>
      <c r="F234" s="101">
        <v>3</v>
      </c>
      <c r="H234" s="872" t="s">
        <v>1007</v>
      </c>
      <c r="I234" s="159" t="s">
        <v>1106</v>
      </c>
      <c r="J234" s="160"/>
      <c r="K234" s="871">
        <v>42090</v>
      </c>
      <c r="L234" s="871">
        <v>1410</v>
      </c>
      <c r="M234" s="871" t="s">
        <v>34</v>
      </c>
      <c r="N234" s="871">
        <v>1410</v>
      </c>
      <c r="O234" s="871">
        <v>1780</v>
      </c>
      <c r="P234" s="871">
        <v>40</v>
      </c>
      <c r="Q234" s="871">
        <v>1740</v>
      </c>
      <c r="R234" s="871">
        <v>38880</v>
      </c>
      <c r="S234" s="871" t="s">
        <v>34</v>
      </c>
      <c r="T234" s="871">
        <v>16080</v>
      </c>
      <c r="U234" s="871">
        <v>16510</v>
      </c>
      <c r="V234" s="871">
        <v>6290</v>
      </c>
      <c r="W234" s="871">
        <v>10</v>
      </c>
    </row>
    <row r="235" spans="1:24" ht="12" hidden="1" customHeight="1">
      <c r="A235" s="120" t="s">
        <v>1001</v>
      </c>
      <c r="B235" s="120" t="s">
        <v>588</v>
      </c>
      <c r="C235" s="120" t="s">
        <v>25</v>
      </c>
      <c r="D235" s="120" t="s">
        <v>26</v>
      </c>
      <c r="E235" s="120"/>
      <c r="F235" s="101">
        <v>4</v>
      </c>
      <c r="H235" s="872" t="s">
        <v>1009</v>
      </c>
      <c r="I235" s="159" t="s">
        <v>1010</v>
      </c>
      <c r="J235" s="160"/>
      <c r="K235" s="871">
        <v>3710</v>
      </c>
      <c r="L235" s="871" t="s">
        <v>34</v>
      </c>
      <c r="M235" s="871" t="s">
        <v>34</v>
      </c>
      <c r="N235" s="871" t="s">
        <v>34</v>
      </c>
      <c r="O235" s="871" t="s">
        <v>34</v>
      </c>
      <c r="P235" s="871" t="s">
        <v>34</v>
      </c>
      <c r="Q235" s="871" t="s">
        <v>34</v>
      </c>
      <c r="R235" s="871">
        <v>3710</v>
      </c>
      <c r="S235" s="871" t="s">
        <v>34</v>
      </c>
      <c r="T235" s="871" t="s">
        <v>34</v>
      </c>
      <c r="U235" s="871">
        <v>2950</v>
      </c>
      <c r="V235" s="873">
        <v>760</v>
      </c>
      <c r="W235" s="871" t="s">
        <v>34</v>
      </c>
      <c r="X235" s="94"/>
    </row>
    <row r="236" spans="1:24" ht="12" hidden="1" customHeight="1">
      <c r="A236" s="120" t="s">
        <v>1001</v>
      </c>
      <c r="B236" s="120" t="s">
        <v>588</v>
      </c>
      <c r="C236" s="120" t="s">
        <v>25</v>
      </c>
      <c r="D236" s="120" t="s">
        <v>26</v>
      </c>
      <c r="E236" s="120"/>
      <c r="F236" s="101">
        <v>5</v>
      </c>
      <c r="H236" s="872" t="s">
        <v>1102</v>
      </c>
      <c r="I236" s="159" t="s">
        <v>1012</v>
      </c>
      <c r="J236" s="160"/>
      <c r="K236" s="871">
        <v>1980</v>
      </c>
      <c r="L236" s="871" t="s">
        <v>34</v>
      </c>
      <c r="M236" s="871" t="s">
        <v>34</v>
      </c>
      <c r="N236" s="871" t="s">
        <v>34</v>
      </c>
      <c r="O236" s="871" t="s">
        <v>34</v>
      </c>
      <c r="P236" s="871" t="s">
        <v>34</v>
      </c>
      <c r="Q236" s="871" t="s">
        <v>34</v>
      </c>
      <c r="R236" s="871">
        <v>1980</v>
      </c>
      <c r="S236" s="871" t="s">
        <v>34</v>
      </c>
      <c r="T236" s="871" t="s">
        <v>34</v>
      </c>
      <c r="U236" s="871" t="s">
        <v>34</v>
      </c>
      <c r="V236" s="873">
        <v>1980</v>
      </c>
      <c r="W236" s="871" t="s">
        <v>34</v>
      </c>
      <c r="X236" s="94"/>
    </row>
    <row r="237" spans="1:24" ht="12" hidden="1" customHeight="1">
      <c r="A237" s="120" t="s">
        <v>1001</v>
      </c>
      <c r="B237" s="120" t="s">
        <v>588</v>
      </c>
      <c r="C237" s="120" t="s">
        <v>25</v>
      </c>
      <c r="D237" s="120" t="s">
        <v>26</v>
      </c>
      <c r="E237" s="120"/>
      <c r="F237" s="101">
        <v>6</v>
      </c>
      <c r="H237" s="872" t="s">
        <v>1013</v>
      </c>
      <c r="I237" s="159" t="s">
        <v>1107</v>
      </c>
      <c r="J237" s="160"/>
      <c r="K237" s="871">
        <v>34500</v>
      </c>
      <c r="L237" s="871">
        <v>1350</v>
      </c>
      <c r="M237" s="871" t="s">
        <v>34</v>
      </c>
      <c r="N237" s="871">
        <v>1350</v>
      </c>
      <c r="O237" s="871">
        <v>1710</v>
      </c>
      <c r="P237" s="871">
        <v>40</v>
      </c>
      <c r="Q237" s="871">
        <v>1670</v>
      </c>
      <c r="R237" s="871">
        <v>31430</v>
      </c>
      <c r="S237" s="871" t="s">
        <v>34</v>
      </c>
      <c r="T237" s="871">
        <v>15850</v>
      </c>
      <c r="U237" s="871">
        <v>12600</v>
      </c>
      <c r="V237" s="873">
        <v>2980</v>
      </c>
      <c r="W237" s="871">
        <v>10</v>
      </c>
      <c r="X237" s="94"/>
    </row>
    <row r="238" spans="1:24" ht="12" hidden="1" customHeight="1">
      <c r="A238" s="120" t="s">
        <v>1001</v>
      </c>
      <c r="B238" s="120" t="s">
        <v>588</v>
      </c>
      <c r="C238" s="120" t="s">
        <v>25</v>
      </c>
      <c r="D238" s="120" t="s">
        <v>26</v>
      </c>
      <c r="E238" s="120"/>
      <c r="F238" s="101">
        <v>7</v>
      </c>
      <c r="H238" s="872" t="s">
        <v>1015</v>
      </c>
      <c r="I238" s="159" t="s">
        <v>1032</v>
      </c>
      <c r="J238" s="160"/>
      <c r="K238" s="871">
        <v>1890</v>
      </c>
      <c r="L238" s="871">
        <v>60</v>
      </c>
      <c r="M238" s="871" t="s">
        <v>34</v>
      </c>
      <c r="N238" s="871">
        <v>60</v>
      </c>
      <c r="O238" s="871">
        <v>70</v>
      </c>
      <c r="P238" s="871" t="s">
        <v>34</v>
      </c>
      <c r="Q238" s="871">
        <v>70</v>
      </c>
      <c r="R238" s="871">
        <v>1760</v>
      </c>
      <c r="S238" s="871" t="s">
        <v>34</v>
      </c>
      <c r="T238" s="871">
        <v>230</v>
      </c>
      <c r="U238" s="871">
        <v>960</v>
      </c>
      <c r="V238" s="871">
        <v>570</v>
      </c>
      <c r="W238" s="871" t="s">
        <v>34</v>
      </c>
      <c r="X238" s="94"/>
    </row>
    <row r="239" spans="1:24" ht="12" hidden="1" customHeight="1">
      <c r="F239" s="235"/>
      <c r="H239" s="870" t="s">
        <v>1108</v>
      </c>
      <c r="I239" s="163" t="s">
        <v>1109</v>
      </c>
      <c r="J239" s="160"/>
      <c r="K239" s="871"/>
      <c r="L239" s="871"/>
      <c r="M239" s="871"/>
      <c r="N239" s="871"/>
      <c r="O239" s="871"/>
      <c r="P239" s="871"/>
      <c r="Q239" s="871"/>
      <c r="R239" s="871"/>
      <c r="S239" s="871"/>
      <c r="T239" s="871"/>
      <c r="U239" s="871"/>
      <c r="V239" s="871"/>
      <c r="W239" s="871"/>
      <c r="X239" s="94"/>
    </row>
    <row r="240" spans="1:24" ht="12" hidden="1" customHeight="1">
      <c r="A240" s="120" t="s">
        <v>1001</v>
      </c>
      <c r="B240" s="120" t="s">
        <v>587</v>
      </c>
      <c r="C240" s="120" t="s">
        <v>25</v>
      </c>
      <c r="D240" s="120" t="s">
        <v>26</v>
      </c>
      <c r="E240" s="120"/>
      <c r="F240" s="101">
        <v>1</v>
      </c>
      <c r="H240" s="872" t="s">
        <v>1002</v>
      </c>
      <c r="I240" s="159" t="s">
        <v>1028</v>
      </c>
      <c r="J240" s="160" t="s">
        <v>1004</v>
      </c>
      <c r="K240" s="871">
        <v>48740</v>
      </c>
      <c r="L240" s="871">
        <v>28450</v>
      </c>
      <c r="M240" s="871">
        <v>3280</v>
      </c>
      <c r="N240" s="871">
        <v>25170</v>
      </c>
      <c r="O240" s="871">
        <v>690</v>
      </c>
      <c r="P240" s="871">
        <v>140</v>
      </c>
      <c r="Q240" s="871">
        <v>560</v>
      </c>
      <c r="R240" s="871">
        <v>19560</v>
      </c>
      <c r="S240" s="871" t="s">
        <v>34</v>
      </c>
      <c r="T240" s="871">
        <v>4270</v>
      </c>
      <c r="U240" s="871">
        <v>9530</v>
      </c>
      <c r="V240" s="871">
        <v>5760</v>
      </c>
      <c r="W240" s="871">
        <v>30</v>
      </c>
      <c r="X240" s="94"/>
    </row>
    <row r="241" spans="1:24" ht="12" hidden="1" customHeight="1">
      <c r="A241" s="120" t="s">
        <v>1001</v>
      </c>
      <c r="B241" s="120" t="s">
        <v>587</v>
      </c>
      <c r="C241" s="120" t="s">
        <v>25</v>
      </c>
      <c r="D241" s="120" t="s">
        <v>26</v>
      </c>
      <c r="E241" s="120"/>
      <c r="F241" s="101">
        <v>2</v>
      </c>
      <c r="H241" s="872" t="s">
        <v>1005</v>
      </c>
      <c r="I241" s="159" t="s">
        <v>1021</v>
      </c>
      <c r="J241" s="160"/>
      <c r="K241" s="871">
        <v>33690</v>
      </c>
      <c r="L241" s="871">
        <v>26570</v>
      </c>
      <c r="M241" s="871">
        <v>2430</v>
      </c>
      <c r="N241" s="871">
        <v>24130</v>
      </c>
      <c r="O241" s="871">
        <v>200</v>
      </c>
      <c r="P241" s="871" t="s">
        <v>34</v>
      </c>
      <c r="Q241" s="871">
        <v>200</v>
      </c>
      <c r="R241" s="871">
        <v>6910</v>
      </c>
      <c r="S241" s="871" t="s">
        <v>34</v>
      </c>
      <c r="T241" s="871">
        <v>190</v>
      </c>
      <c r="U241" s="871">
        <v>2170</v>
      </c>
      <c r="V241" s="871">
        <v>4550</v>
      </c>
      <c r="W241" s="871">
        <v>10</v>
      </c>
      <c r="X241" s="94"/>
    </row>
    <row r="242" spans="1:24" s="94" customFormat="1" ht="12" hidden="1" customHeight="1">
      <c r="A242" s="449" t="s">
        <v>1001</v>
      </c>
      <c r="B242" s="449" t="s">
        <v>587</v>
      </c>
      <c r="C242" s="449" t="s">
        <v>25</v>
      </c>
      <c r="D242" s="449" t="s">
        <v>26</v>
      </c>
      <c r="E242" s="449"/>
      <c r="F242" s="101">
        <v>3</v>
      </c>
      <c r="H242" s="872" t="s">
        <v>1007</v>
      </c>
      <c r="I242" s="159" t="s">
        <v>1022</v>
      </c>
      <c r="J242" s="160"/>
      <c r="K242" s="871">
        <v>13910</v>
      </c>
      <c r="L242" s="871">
        <v>1640</v>
      </c>
      <c r="M242" s="871">
        <v>840</v>
      </c>
      <c r="N242" s="871">
        <v>800</v>
      </c>
      <c r="O242" s="871">
        <v>420</v>
      </c>
      <c r="P242" s="871">
        <v>140</v>
      </c>
      <c r="Q242" s="871">
        <v>280</v>
      </c>
      <c r="R242" s="871">
        <v>11830</v>
      </c>
      <c r="S242" s="871" t="s">
        <v>34</v>
      </c>
      <c r="T242" s="871">
        <v>3430</v>
      </c>
      <c r="U242" s="871">
        <v>7200</v>
      </c>
      <c r="V242" s="871">
        <v>1200</v>
      </c>
      <c r="W242" s="871">
        <v>20</v>
      </c>
    </row>
    <row r="243" spans="1:24" ht="12" hidden="1" customHeight="1">
      <c r="A243" s="120" t="s">
        <v>1001</v>
      </c>
      <c r="B243" s="120" t="s">
        <v>587</v>
      </c>
      <c r="C243" s="120" t="s">
        <v>25</v>
      </c>
      <c r="D243" s="120" t="s">
        <v>26</v>
      </c>
      <c r="E243" s="120"/>
      <c r="F243" s="101">
        <v>4</v>
      </c>
      <c r="H243" s="872" t="s">
        <v>1009</v>
      </c>
      <c r="I243" s="159" t="s">
        <v>1077</v>
      </c>
      <c r="J243" s="160"/>
      <c r="K243" s="871">
        <v>870</v>
      </c>
      <c r="L243" s="871">
        <v>30</v>
      </c>
      <c r="M243" s="871">
        <v>30</v>
      </c>
      <c r="N243" s="871" t="s">
        <v>34</v>
      </c>
      <c r="O243" s="871">
        <v>40</v>
      </c>
      <c r="P243" s="871">
        <v>40</v>
      </c>
      <c r="Q243" s="871" t="s">
        <v>34</v>
      </c>
      <c r="R243" s="871">
        <v>810</v>
      </c>
      <c r="S243" s="871" t="s">
        <v>34</v>
      </c>
      <c r="T243" s="871">
        <v>40</v>
      </c>
      <c r="U243" s="871">
        <v>770</v>
      </c>
      <c r="V243" s="873" t="s">
        <v>34</v>
      </c>
      <c r="W243" s="871" t="s">
        <v>34</v>
      </c>
      <c r="X243" s="94"/>
    </row>
    <row r="244" spans="1:24" ht="12" hidden="1" customHeight="1">
      <c r="A244" s="120" t="s">
        <v>1001</v>
      </c>
      <c r="B244" s="120" t="s">
        <v>587</v>
      </c>
      <c r="C244" s="120" t="s">
        <v>25</v>
      </c>
      <c r="D244" s="120" t="s">
        <v>26</v>
      </c>
      <c r="E244" s="120"/>
      <c r="F244" s="101">
        <v>5</v>
      </c>
      <c r="H244" s="872" t="s">
        <v>1102</v>
      </c>
      <c r="I244" s="159" t="s">
        <v>1049</v>
      </c>
      <c r="J244" s="160"/>
      <c r="K244" s="871">
        <v>860</v>
      </c>
      <c r="L244" s="871" t="s">
        <v>34</v>
      </c>
      <c r="M244" s="871" t="s">
        <v>34</v>
      </c>
      <c r="N244" s="871" t="s">
        <v>34</v>
      </c>
      <c r="O244" s="871" t="s">
        <v>34</v>
      </c>
      <c r="P244" s="871" t="s">
        <v>34</v>
      </c>
      <c r="Q244" s="871" t="s">
        <v>34</v>
      </c>
      <c r="R244" s="871">
        <v>860</v>
      </c>
      <c r="S244" s="871" t="s">
        <v>34</v>
      </c>
      <c r="T244" s="871" t="s">
        <v>34</v>
      </c>
      <c r="U244" s="871">
        <v>860</v>
      </c>
      <c r="V244" s="873" t="s">
        <v>34</v>
      </c>
      <c r="W244" s="871" t="s">
        <v>34</v>
      </c>
      <c r="X244" s="94"/>
    </row>
    <row r="245" spans="1:24" ht="12" hidden="1" customHeight="1">
      <c r="A245" s="120" t="s">
        <v>1001</v>
      </c>
      <c r="B245" s="120" t="s">
        <v>587</v>
      </c>
      <c r="C245" s="120" t="s">
        <v>25</v>
      </c>
      <c r="D245" s="120" t="s">
        <v>26</v>
      </c>
      <c r="E245" s="120"/>
      <c r="F245" s="101">
        <v>6</v>
      </c>
      <c r="H245" s="872" t="s">
        <v>1013</v>
      </c>
      <c r="I245" s="159" t="s">
        <v>1024</v>
      </c>
      <c r="J245" s="160"/>
      <c r="K245" s="871">
        <v>12070</v>
      </c>
      <c r="L245" s="871">
        <v>1580</v>
      </c>
      <c r="M245" s="871">
        <v>820</v>
      </c>
      <c r="N245" s="871">
        <v>770</v>
      </c>
      <c r="O245" s="871">
        <v>390</v>
      </c>
      <c r="P245" s="871">
        <v>100</v>
      </c>
      <c r="Q245" s="871">
        <v>280</v>
      </c>
      <c r="R245" s="871">
        <v>10080</v>
      </c>
      <c r="S245" s="871" t="s">
        <v>34</v>
      </c>
      <c r="T245" s="871">
        <v>3390</v>
      </c>
      <c r="U245" s="871">
        <v>5490</v>
      </c>
      <c r="V245" s="873">
        <v>1200</v>
      </c>
      <c r="W245" s="871">
        <v>20</v>
      </c>
      <c r="X245" s="94"/>
    </row>
    <row r="246" spans="1:24" ht="12" hidden="1" customHeight="1">
      <c r="A246" s="120" t="s">
        <v>1001</v>
      </c>
      <c r="B246" s="120" t="s">
        <v>587</v>
      </c>
      <c r="C246" s="120" t="s">
        <v>25</v>
      </c>
      <c r="D246" s="120" t="s">
        <v>26</v>
      </c>
      <c r="E246" s="120"/>
      <c r="F246" s="101">
        <v>7</v>
      </c>
      <c r="H246" s="872" t="s">
        <v>1015</v>
      </c>
      <c r="I246" s="159" t="s">
        <v>607</v>
      </c>
      <c r="J246" s="160"/>
      <c r="K246" s="871">
        <v>110</v>
      </c>
      <c r="L246" s="871">
        <v>30</v>
      </c>
      <c r="M246" s="871" t="s">
        <v>34</v>
      </c>
      <c r="N246" s="871">
        <v>30</v>
      </c>
      <c r="O246" s="871" t="s">
        <v>34</v>
      </c>
      <c r="P246" s="871" t="s">
        <v>34</v>
      </c>
      <c r="Q246" s="871" t="s">
        <v>34</v>
      </c>
      <c r="R246" s="871">
        <v>80</v>
      </c>
      <c r="S246" s="871" t="s">
        <v>34</v>
      </c>
      <c r="T246" s="871" t="s">
        <v>34</v>
      </c>
      <c r="U246" s="871">
        <v>80</v>
      </c>
      <c r="V246" s="871" t="s">
        <v>34</v>
      </c>
      <c r="W246" s="871" t="s">
        <v>34</v>
      </c>
      <c r="X246" s="94"/>
    </row>
    <row r="247" spans="1:24" ht="12" hidden="1" customHeight="1">
      <c r="F247" s="235"/>
      <c r="H247" s="870" t="s">
        <v>1110</v>
      </c>
      <c r="I247" s="163" t="s">
        <v>1111</v>
      </c>
      <c r="J247" s="160"/>
      <c r="K247" s="871"/>
      <c r="L247" s="871"/>
      <c r="M247" s="871"/>
      <c r="N247" s="871"/>
      <c r="O247" s="871"/>
      <c r="P247" s="871"/>
      <c r="Q247" s="871"/>
      <c r="R247" s="871"/>
      <c r="S247" s="871"/>
      <c r="T247" s="871"/>
      <c r="U247" s="871"/>
      <c r="V247" s="871"/>
      <c r="W247" s="871"/>
      <c r="X247" s="94"/>
    </row>
    <row r="248" spans="1:24" ht="12" hidden="1" customHeight="1">
      <c r="A248" s="120" t="s">
        <v>1001</v>
      </c>
      <c r="B248" s="120" t="s">
        <v>586</v>
      </c>
      <c r="C248" s="120" t="s">
        <v>25</v>
      </c>
      <c r="D248" s="120" t="s">
        <v>26</v>
      </c>
      <c r="E248" s="120"/>
      <c r="F248" s="101">
        <v>1</v>
      </c>
      <c r="H248" s="872" t="s">
        <v>1002</v>
      </c>
      <c r="I248" s="159" t="s">
        <v>1028</v>
      </c>
      <c r="J248" s="160" t="s">
        <v>1020</v>
      </c>
      <c r="K248" s="871">
        <v>111440</v>
      </c>
      <c r="L248" s="871">
        <v>34390</v>
      </c>
      <c r="M248" s="871">
        <v>1600</v>
      </c>
      <c r="N248" s="871">
        <v>32790</v>
      </c>
      <c r="O248" s="871">
        <v>2250</v>
      </c>
      <c r="P248" s="871">
        <v>370</v>
      </c>
      <c r="Q248" s="871">
        <v>1880</v>
      </c>
      <c r="R248" s="871">
        <v>74680</v>
      </c>
      <c r="S248" s="871" t="s">
        <v>34</v>
      </c>
      <c r="T248" s="871">
        <v>21320</v>
      </c>
      <c r="U248" s="871">
        <v>26370</v>
      </c>
      <c r="V248" s="871">
        <v>26990</v>
      </c>
      <c r="W248" s="871">
        <v>130</v>
      </c>
      <c r="X248" s="94"/>
    </row>
    <row r="249" spans="1:24" ht="12" hidden="1" customHeight="1">
      <c r="A249" s="120" t="s">
        <v>1001</v>
      </c>
      <c r="B249" s="120" t="s">
        <v>586</v>
      </c>
      <c r="C249" s="120" t="s">
        <v>25</v>
      </c>
      <c r="D249" s="120" t="s">
        <v>26</v>
      </c>
      <c r="E249" s="120"/>
      <c r="F249" s="101">
        <v>2</v>
      </c>
      <c r="H249" s="872" t="s">
        <v>1005</v>
      </c>
      <c r="I249" s="159" t="s">
        <v>1006</v>
      </c>
      <c r="J249" s="160"/>
      <c r="K249" s="871">
        <v>57340</v>
      </c>
      <c r="L249" s="871">
        <v>31420</v>
      </c>
      <c r="M249" s="871">
        <v>1010</v>
      </c>
      <c r="N249" s="871">
        <v>30410</v>
      </c>
      <c r="O249" s="871">
        <v>680</v>
      </c>
      <c r="P249" s="871">
        <v>40</v>
      </c>
      <c r="Q249" s="871">
        <v>640</v>
      </c>
      <c r="R249" s="871">
        <v>25150</v>
      </c>
      <c r="S249" s="871" t="s">
        <v>34</v>
      </c>
      <c r="T249" s="871">
        <v>2130</v>
      </c>
      <c r="U249" s="871">
        <v>6430</v>
      </c>
      <c r="V249" s="871">
        <v>16580</v>
      </c>
      <c r="W249" s="871">
        <v>90</v>
      </c>
      <c r="X249" s="94"/>
    </row>
    <row r="250" spans="1:24" s="94" customFormat="1" ht="12" hidden="1" customHeight="1">
      <c r="A250" s="449" t="s">
        <v>1001</v>
      </c>
      <c r="B250" s="449" t="s">
        <v>586</v>
      </c>
      <c r="C250" s="449" t="s">
        <v>25</v>
      </c>
      <c r="D250" s="449" t="s">
        <v>26</v>
      </c>
      <c r="E250" s="449"/>
      <c r="F250" s="101">
        <v>3</v>
      </c>
      <c r="H250" s="872" t="s">
        <v>1007</v>
      </c>
      <c r="I250" s="159" t="s">
        <v>1022</v>
      </c>
      <c r="J250" s="160"/>
      <c r="K250" s="871">
        <v>50100</v>
      </c>
      <c r="L250" s="871">
        <v>1240</v>
      </c>
      <c r="M250" s="871">
        <v>470</v>
      </c>
      <c r="N250" s="871">
        <v>770</v>
      </c>
      <c r="O250" s="871">
        <v>1430</v>
      </c>
      <c r="P250" s="871">
        <v>280</v>
      </c>
      <c r="Q250" s="871">
        <v>1150</v>
      </c>
      <c r="R250" s="871">
        <v>47390</v>
      </c>
      <c r="S250" s="871" t="s">
        <v>34</v>
      </c>
      <c r="T250" s="871">
        <v>17640</v>
      </c>
      <c r="U250" s="871">
        <v>19340</v>
      </c>
      <c r="V250" s="871">
        <v>10400</v>
      </c>
      <c r="W250" s="871">
        <v>40</v>
      </c>
    </row>
    <row r="251" spans="1:24" ht="12" hidden="1" customHeight="1">
      <c r="A251" s="120" t="s">
        <v>1001</v>
      </c>
      <c r="B251" s="120" t="s">
        <v>586</v>
      </c>
      <c r="C251" s="120" t="s">
        <v>25</v>
      </c>
      <c r="D251" s="120" t="s">
        <v>26</v>
      </c>
      <c r="E251" s="120"/>
      <c r="F251" s="101">
        <v>4</v>
      </c>
      <c r="H251" s="872" t="s">
        <v>1009</v>
      </c>
      <c r="I251" s="159" t="s">
        <v>1023</v>
      </c>
      <c r="J251" s="160"/>
      <c r="K251" s="871">
        <v>4790</v>
      </c>
      <c r="L251" s="871" t="s">
        <v>34</v>
      </c>
      <c r="M251" s="871" t="s">
        <v>34</v>
      </c>
      <c r="N251" s="871" t="s">
        <v>34</v>
      </c>
      <c r="O251" s="871" t="s">
        <v>34</v>
      </c>
      <c r="P251" s="871" t="s">
        <v>34</v>
      </c>
      <c r="Q251" s="871" t="s">
        <v>34</v>
      </c>
      <c r="R251" s="871">
        <v>4790</v>
      </c>
      <c r="S251" s="871" t="s">
        <v>34</v>
      </c>
      <c r="T251" s="871" t="s">
        <v>34</v>
      </c>
      <c r="U251" s="871">
        <v>3610</v>
      </c>
      <c r="V251" s="873">
        <v>1180</v>
      </c>
      <c r="W251" s="871" t="s">
        <v>34</v>
      </c>
      <c r="X251" s="94"/>
    </row>
    <row r="252" spans="1:24" ht="12" hidden="1" customHeight="1">
      <c r="A252" s="120" t="s">
        <v>1001</v>
      </c>
      <c r="B252" s="120" t="s">
        <v>586</v>
      </c>
      <c r="C252" s="120" t="s">
        <v>25</v>
      </c>
      <c r="D252" s="120" t="s">
        <v>26</v>
      </c>
      <c r="E252" s="120"/>
      <c r="F252" s="101">
        <v>5</v>
      </c>
      <c r="H252" s="872" t="s">
        <v>1036</v>
      </c>
      <c r="I252" s="159" t="s">
        <v>1057</v>
      </c>
      <c r="J252" s="160"/>
      <c r="K252" s="871">
        <v>850</v>
      </c>
      <c r="L252" s="871" t="s">
        <v>34</v>
      </c>
      <c r="M252" s="871" t="s">
        <v>34</v>
      </c>
      <c r="N252" s="871" t="s">
        <v>34</v>
      </c>
      <c r="O252" s="871" t="s">
        <v>34</v>
      </c>
      <c r="P252" s="871" t="s">
        <v>34</v>
      </c>
      <c r="Q252" s="871" t="s">
        <v>34</v>
      </c>
      <c r="R252" s="871">
        <v>850</v>
      </c>
      <c r="S252" s="871" t="s">
        <v>34</v>
      </c>
      <c r="T252" s="871" t="s">
        <v>34</v>
      </c>
      <c r="U252" s="871" t="s">
        <v>34</v>
      </c>
      <c r="V252" s="873">
        <v>850</v>
      </c>
      <c r="W252" s="871" t="s">
        <v>34</v>
      </c>
      <c r="X252" s="94"/>
    </row>
    <row r="253" spans="1:24" ht="12" hidden="1" customHeight="1">
      <c r="A253" s="120" t="s">
        <v>1001</v>
      </c>
      <c r="B253" s="120" t="s">
        <v>586</v>
      </c>
      <c r="C253" s="120" t="s">
        <v>25</v>
      </c>
      <c r="D253" s="120" t="s">
        <v>26</v>
      </c>
      <c r="E253" s="120"/>
      <c r="F253" s="101">
        <v>6</v>
      </c>
      <c r="H253" s="872" t="s">
        <v>1013</v>
      </c>
      <c r="I253" s="159" t="s">
        <v>1014</v>
      </c>
      <c r="J253" s="160"/>
      <c r="K253" s="871">
        <v>41100</v>
      </c>
      <c r="L253" s="871">
        <v>1220</v>
      </c>
      <c r="M253" s="871">
        <v>470</v>
      </c>
      <c r="N253" s="871">
        <v>750</v>
      </c>
      <c r="O253" s="871">
        <v>1360</v>
      </c>
      <c r="P253" s="871">
        <v>280</v>
      </c>
      <c r="Q253" s="871">
        <v>1080</v>
      </c>
      <c r="R253" s="871">
        <v>38490</v>
      </c>
      <c r="S253" s="871" t="s">
        <v>34</v>
      </c>
      <c r="T253" s="871">
        <v>17170</v>
      </c>
      <c r="U253" s="871">
        <v>13590</v>
      </c>
      <c r="V253" s="873">
        <v>7720</v>
      </c>
      <c r="W253" s="871">
        <v>30</v>
      </c>
      <c r="X253" s="94"/>
    </row>
    <row r="254" spans="1:24" ht="12" hidden="1" customHeight="1">
      <c r="A254" s="120" t="s">
        <v>1001</v>
      </c>
      <c r="B254" s="120" t="s">
        <v>586</v>
      </c>
      <c r="C254" s="120" t="s">
        <v>25</v>
      </c>
      <c r="D254" s="120" t="s">
        <v>26</v>
      </c>
      <c r="E254" s="120"/>
      <c r="F254" s="101">
        <v>7</v>
      </c>
      <c r="H254" s="872" t="s">
        <v>1015</v>
      </c>
      <c r="I254" s="159" t="s">
        <v>1025</v>
      </c>
      <c r="J254" s="160"/>
      <c r="K254" s="871">
        <v>3360</v>
      </c>
      <c r="L254" s="871">
        <v>20</v>
      </c>
      <c r="M254" s="871" t="s">
        <v>34</v>
      </c>
      <c r="N254" s="871">
        <v>20</v>
      </c>
      <c r="O254" s="871">
        <v>70</v>
      </c>
      <c r="P254" s="871" t="s">
        <v>34</v>
      </c>
      <c r="Q254" s="871">
        <v>70</v>
      </c>
      <c r="R254" s="871">
        <v>3260</v>
      </c>
      <c r="S254" s="871" t="s">
        <v>34</v>
      </c>
      <c r="T254" s="871">
        <v>470</v>
      </c>
      <c r="U254" s="871">
        <v>2140</v>
      </c>
      <c r="V254" s="871">
        <v>640</v>
      </c>
      <c r="W254" s="871">
        <v>10</v>
      </c>
      <c r="X254" s="94"/>
    </row>
    <row r="255" spans="1:24" ht="12" hidden="1" customHeight="1">
      <c r="F255" s="235"/>
      <c r="H255" s="870" t="s">
        <v>1112</v>
      </c>
      <c r="I255" s="163" t="s">
        <v>1113</v>
      </c>
      <c r="J255" s="160"/>
      <c r="K255" s="871"/>
      <c r="L255" s="871"/>
      <c r="M255" s="871"/>
      <c r="N255" s="871"/>
      <c r="O255" s="871"/>
      <c r="P255" s="871"/>
      <c r="Q255" s="871"/>
      <c r="R255" s="871"/>
      <c r="S255" s="871"/>
      <c r="T255" s="871"/>
      <c r="U255" s="871"/>
      <c r="V255" s="871"/>
      <c r="W255" s="871"/>
      <c r="X255" s="94"/>
    </row>
    <row r="256" spans="1:24" ht="12" hidden="1" customHeight="1">
      <c r="A256" s="120" t="s">
        <v>1001</v>
      </c>
      <c r="B256" s="120" t="s">
        <v>585</v>
      </c>
      <c r="C256" s="120" t="s">
        <v>25</v>
      </c>
      <c r="D256" s="120" t="s">
        <v>26</v>
      </c>
      <c r="E256" s="120"/>
      <c r="F256" s="101">
        <v>1</v>
      </c>
      <c r="H256" s="872" t="s">
        <v>1002</v>
      </c>
      <c r="I256" s="159" t="s">
        <v>1028</v>
      </c>
      <c r="J256" s="160" t="s">
        <v>1004</v>
      </c>
      <c r="K256" s="871">
        <v>46710</v>
      </c>
      <c r="L256" s="871">
        <v>17600</v>
      </c>
      <c r="M256" s="871">
        <v>1990</v>
      </c>
      <c r="N256" s="871">
        <v>15600</v>
      </c>
      <c r="O256" s="871">
        <v>1500</v>
      </c>
      <c r="P256" s="871">
        <v>160</v>
      </c>
      <c r="Q256" s="871">
        <v>1340</v>
      </c>
      <c r="R256" s="871">
        <v>27570</v>
      </c>
      <c r="S256" s="871" t="s">
        <v>34</v>
      </c>
      <c r="T256" s="871">
        <v>6090</v>
      </c>
      <c r="U256" s="871">
        <v>9770</v>
      </c>
      <c r="V256" s="871">
        <v>11720</v>
      </c>
      <c r="W256" s="871">
        <v>40</v>
      </c>
      <c r="X256" s="94"/>
    </row>
    <row r="257" spans="1:24" ht="12" hidden="1" customHeight="1">
      <c r="A257" s="120" t="s">
        <v>1001</v>
      </c>
      <c r="B257" s="120" t="s">
        <v>585</v>
      </c>
      <c r="C257" s="120" t="s">
        <v>25</v>
      </c>
      <c r="D257" s="120" t="s">
        <v>26</v>
      </c>
      <c r="E257" s="120"/>
      <c r="F257" s="101">
        <v>2</v>
      </c>
      <c r="H257" s="872" t="s">
        <v>1005</v>
      </c>
      <c r="I257" s="159" t="s">
        <v>1021</v>
      </c>
      <c r="J257" s="160"/>
      <c r="K257" s="871">
        <v>24370</v>
      </c>
      <c r="L257" s="871">
        <v>15620</v>
      </c>
      <c r="M257" s="871">
        <v>1020</v>
      </c>
      <c r="N257" s="871">
        <v>14590</v>
      </c>
      <c r="O257" s="871">
        <v>280</v>
      </c>
      <c r="P257" s="871" t="s">
        <v>34</v>
      </c>
      <c r="Q257" s="871">
        <v>280</v>
      </c>
      <c r="R257" s="871">
        <v>8480</v>
      </c>
      <c r="S257" s="871" t="s">
        <v>34</v>
      </c>
      <c r="T257" s="871">
        <v>260</v>
      </c>
      <c r="U257" s="871">
        <v>390</v>
      </c>
      <c r="V257" s="871">
        <v>7830</v>
      </c>
      <c r="W257" s="871" t="s">
        <v>34</v>
      </c>
      <c r="X257" s="94"/>
    </row>
    <row r="258" spans="1:24" s="94" customFormat="1" ht="12" hidden="1" customHeight="1">
      <c r="A258" s="449" t="s">
        <v>1001</v>
      </c>
      <c r="B258" s="449" t="s">
        <v>585</v>
      </c>
      <c r="C258" s="449" t="s">
        <v>25</v>
      </c>
      <c r="D258" s="449" t="s">
        <v>26</v>
      </c>
      <c r="E258" s="449"/>
      <c r="F258" s="101">
        <v>3</v>
      </c>
      <c r="H258" s="872" t="s">
        <v>1007</v>
      </c>
      <c r="I258" s="159" t="s">
        <v>1022</v>
      </c>
      <c r="J258" s="160"/>
      <c r="K258" s="871">
        <v>21450</v>
      </c>
      <c r="L258" s="871">
        <v>1690</v>
      </c>
      <c r="M258" s="871">
        <v>950</v>
      </c>
      <c r="N258" s="871">
        <v>740</v>
      </c>
      <c r="O258" s="871">
        <v>1170</v>
      </c>
      <c r="P258" s="871">
        <v>160</v>
      </c>
      <c r="Q258" s="871">
        <v>1010</v>
      </c>
      <c r="R258" s="871">
        <v>18600</v>
      </c>
      <c r="S258" s="871" t="s">
        <v>34</v>
      </c>
      <c r="T258" s="871">
        <v>5440</v>
      </c>
      <c r="U258" s="871">
        <v>9280</v>
      </c>
      <c r="V258" s="871">
        <v>3880</v>
      </c>
      <c r="W258" s="871" t="s">
        <v>34</v>
      </c>
    </row>
    <row r="259" spans="1:24" ht="12" hidden="1" customHeight="1">
      <c r="A259" s="120" t="s">
        <v>1001</v>
      </c>
      <c r="B259" s="120" t="s">
        <v>585</v>
      </c>
      <c r="C259" s="120" t="s">
        <v>25</v>
      </c>
      <c r="D259" s="120" t="s">
        <v>26</v>
      </c>
      <c r="E259" s="120"/>
      <c r="F259" s="101">
        <v>4</v>
      </c>
      <c r="H259" s="872" t="s">
        <v>1009</v>
      </c>
      <c r="I259" s="159" t="s">
        <v>1010</v>
      </c>
      <c r="J259" s="160"/>
      <c r="K259" s="871">
        <v>3740</v>
      </c>
      <c r="L259" s="871" t="s">
        <v>34</v>
      </c>
      <c r="M259" s="871" t="s">
        <v>34</v>
      </c>
      <c r="N259" s="871" t="s">
        <v>34</v>
      </c>
      <c r="O259" s="871" t="s">
        <v>34</v>
      </c>
      <c r="P259" s="871" t="s">
        <v>34</v>
      </c>
      <c r="Q259" s="871" t="s">
        <v>34</v>
      </c>
      <c r="R259" s="871">
        <v>3740</v>
      </c>
      <c r="S259" s="871" t="s">
        <v>34</v>
      </c>
      <c r="T259" s="871">
        <v>70</v>
      </c>
      <c r="U259" s="871">
        <v>1810</v>
      </c>
      <c r="V259" s="873">
        <v>1860</v>
      </c>
      <c r="W259" s="871" t="s">
        <v>34</v>
      </c>
      <c r="X259" s="94"/>
    </row>
    <row r="260" spans="1:24" ht="12" hidden="1" customHeight="1">
      <c r="A260" s="120" t="s">
        <v>1001</v>
      </c>
      <c r="B260" s="120" t="s">
        <v>585</v>
      </c>
      <c r="C260" s="120" t="s">
        <v>25</v>
      </c>
      <c r="D260" s="120" t="s">
        <v>26</v>
      </c>
      <c r="E260" s="120"/>
      <c r="F260" s="101">
        <v>5</v>
      </c>
      <c r="H260" s="872" t="s">
        <v>1036</v>
      </c>
      <c r="I260" s="159" t="s">
        <v>1012</v>
      </c>
      <c r="J260" s="160"/>
      <c r="K260" s="871">
        <v>2780</v>
      </c>
      <c r="L260" s="871" t="s">
        <v>34</v>
      </c>
      <c r="M260" s="871" t="s">
        <v>34</v>
      </c>
      <c r="N260" s="871" t="s">
        <v>34</v>
      </c>
      <c r="O260" s="871" t="s">
        <v>34</v>
      </c>
      <c r="P260" s="871" t="s">
        <v>34</v>
      </c>
      <c r="Q260" s="871" t="s">
        <v>34</v>
      </c>
      <c r="R260" s="871">
        <v>2780</v>
      </c>
      <c r="S260" s="871" t="s">
        <v>34</v>
      </c>
      <c r="T260" s="871" t="s">
        <v>34</v>
      </c>
      <c r="U260" s="871">
        <v>1270</v>
      </c>
      <c r="V260" s="873">
        <v>1510</v>
      </c>
      <c r="W260" s="871" t="s">
        <v>34</v>
      </c>
      <c r="X260" s="94"/>
    </row>
    <row r="261" spans="1:24" ht="12" hidden="1" customHeight="1">
      <c r="A261" s="120" t="s">
        <v>1001</v>
      </c>
      <c r="B261" s="120" t="s">
        <v>585</v>
      </c>
      <c r="C261" s="120" t="s">
        <v>25</v>
      </c>
      <c r="D261" s="120" t="s">
        <v>26</v>
      </c>
      <c r="E261" s="120"/>
      <c r="F261" s="101">
        <v>6</v>
      </c>
      <c r="H261" s="872" t="s">
        <v>1013</v>
      </c>
      <c r="I261" s="159" t="s">
        <v>1014</v>
      </c>
      <c r="J261" s="160"/>
      <c r="K261" s="871">
        <v>14110</v>
      </c>
      <c r="L261" s="871">
        <v>1680</v>
      </c>
      <c r="M261" s="871">
        <v>950</v>
      </c>
      <c r="N261" s="871">
        <v>730</v>
      </c>
      <c r="O261" s="871">
        <v>1080</v>
      </c>
      <c r="P261" s="871">
        <v>160</v>
      </c>
      <c r="Q261" s="871">
        <v>920</v>
      </c>
      <c r="R261" s="871">
        <v>11350</v>
      </c>
      <c r="S261" s="871" t="s">
        <v>34</v>
      </c>
      <c r="T261" s="871">
        <v>5210</v>
      </c>
      <c r="U261" s="871">
        <v>5690</v>
      </c>
      <c r="V261" s="873">
        <v>450</v>
      </c>
      <c r="W261" s="871" t="s">
        <v>34</v>
      </c>
      <c r="X261" s="94"/>
    </row>
    <row r="262" spans="1:24" ht="12" hidden="1" customHeight="1">
      <c r="A262" s="120" t="s">
        <v>1001</v>
      </c>
      <c r="B262" s="120" t="s">
        <v>585</v>
      </c>
      <c r="C262" s="120" t="s">
        <v>25</v>
      </c>
      <c r="D262" s="120" t="s">
        <v>26</v>
      </c>
      <c r="E262" s="120"/>
      <c r="F262" s="101">
        <v>7</v>
      </c>
      <c r="H262" s="872" t="s">
        <v>1015</v>
      </c>
      <c r="I262" s="159" t="s">
        <v>607</v>
      </c>
      <c r="J262" s="160"/>
      <c r="K262" s="871">
        <v>820</v>
      </c>
      <c r="L262" s="871">
        <v>10</v>
      </c>
      <c r="M262" s="871" t="s">
        <v>34</v>
      </c>
      <c r="N262" s="871">
        <v>10</v>
      </c>
      <c r="O262" s="871">
        <v>90</v>
      </c>
      <c r="P262" s="871" t="s">
        <v>34</v>
      </c>
      <c r="Q262" s="871">
        <v>90</v>
      </c>
      <c r="R262" s="871">
        <v>730</v>
      </c>
      <c r="S262" s="871" t="s">
        <v>34</v>
      </c>
      <c r="T262" s="871">
        <v>160</v>
      </c>
      <c r="U262" s="871">
        <v>510</v>
      </c>
      <c r="V262" s="871">
        <v>60</v>
      </c>
      <c r="W262" s="871" t="s">
        <v>34</v>
      </c>
      <c r="X262" s="94"/>
    </row>
    <row r="263" spans="1:24" ht="12" hidden="1" customHeight="1">
      <c r="F263" s="235"/>
      <c r="H263" s="870" t="s">
        <v>1114</v>
      </c>
      <c r="I263" s="163" t="s">
        <v>1115</v>
      </c>
      <c r="J263" s="160"/>
      <c r="K263" s="871"/>
      <c r="L263" s="871"/>
      <c r="M263" s="871"/>
      <c r="N263" s="871"/>
      <c r="O263" s="871"/>
      <c r="P263" s="871"/>
      <c r="Q263" s="871"/>
      <c r="R263" s="871"/>
      <c r="S263" s="871"/>
      <c r="T263" s="871"/>
      <c r="U263" s="871"/>
      <c r="V263" s="871"/>
      <c r="W263" s="871"/>
      <c r="X263" s="94"/>
    </row>
    <row r="264" spans="1:24" ht="12" hidden="1" customHeight="1">
      <c r="A264" s="120" t="s">
        <v>1001</v>
      </c>
      <c r="B264" s="120" t="s">
        <v>584</v>
      </c>
      <c r="C264" s="120" t="s">
        <v>25</v>
      </c>
      <c r="D264" s="120" t="s">
        <v>26</v>
      </c>
      <c r="E264" s="120"/>
      <c r="F264" s="101">
        <v>1</v>
      </c>
      <c r="H264" s="872" t="s">
        <v>1002</v>
      </c>
      <c r="I264" s="159" t="s">
        <v>1063</v>
      </c>
      <c r="J264" s="160" t="s">
        <v>1020</v>
      </c>
      <c r="K264" s="871">
        <v>107280</v>
      </c>
      <c r="L264" s="871">
        <v>29650</v>
      </c>
      <c r="M264" s="871">
        <v>620</v>
      </c>
      <c r="N264" s="871">
        <v>29030</v>
      </c>
      <c r="O264" s="871">
        <v>1380</v>
      </c>
      <c r="P264" s="871">
        <v>60</v>
      </c>
      <c r="Q264" s="871">
        <v>1320</v>
      </c>
      <c r="R264" s="871">
        <v>76130</v>
      </c>
      <c r="S264" s="871" t="s">
        <v>34</v>
      </c>
      <c r="T264" s="871">
        <v>24740</v>
      </c>
      <c r="U264" s="871">
        <v>29350</v>
      </c>
      <c r="V264" s="871">
        <v>22040</v>
      </c>
      <c r="W264" s="871">
        <v>130</v>
      </c>
      <c r="X264" s="94"/>
    </row>
    <row r="265" spans="1:24" ht="12" hidden="1" customHeight="1">
      <c r="A265" s="120" t="s">
        <v>1001</v>
      </c>
      <c r="B265" s="120" t="s">
        <v>584</v>
      </c>
      <c r="C265" s="120" t="s">
        <v>25</v>
      </c>
      <c r="D265" s="120" t="s">
        <v>26</v>
      </c>
      <c r="E265" s="120"/>
      <c r="F265" s="101">
        <v>2</v>
      </c>
      <c r="H265" s="872" t="s">
        <v>1005</v>
      </c>
      <c r="I265" s="159" t="s">
        <v>1021</v>
      </c>
      <c r="J265" s="160"/>
      <c r="K265" s="871">
        <v>47990</v>
      </c>
      <c r="L265" s="871">
        <v>25670</v>
      </c>
      <c r="M265" s="871">
        <v>390</v>
      </c>
      <c r="N265" s="871">
        <v>25270</v>
      </c>
      <c r="O265" s="871">
        <v>770</v>
      </c>
      <c r="P265" s="871" t="s">
        <v>34</v>
      </c>
      <c r="Q265" s="871">
        <v>770</v>
      </c>
      <c r="R265" s="871">
        <v>21450</v>
      </c>
      <c r="S265" s="871" t="s">
        <v>34</v>
      </c>
      <c r="T265" s="871">
        <v>1540</v>
      </c>
      <c r="U265" s="871">
        <v>6210</v>
      </c>
      <c r="V265" s="871">
        <v>13700</v>
      </c>
      <c r="W265" s="871">
        <v>100</v>
      </c>
      <c r="X265" s="94"/>
    </row>
    <row r="266" spans="1:24" s="94" customFormat="1" ht="12" hidden="1" customHeight="1">
      <c r="A266" s="449" t="s">
        <v>1001</v>
      </c>
      <c r="B266" s="449" t="s">
        <v>584</v>
      </c>
      <c r="C266" s="449" t="s">
        <v>25</v>
      </c>
      <c r="D266" s="449" t="s">
        <v>26</v>
      </c>
      <c r="E266" s="449"/>
      <c r="F266" s="101">
        <v>3</v>
      </c>
      <c r="H266" s="872" t="s">
        <v>1007</v>
      </c>
      <c r="I266" s="159" t="s">
        <v>1022</v>
      </c>
      <c r="J266" s="160"/>
      <c r="K266" s="871">
        <v>54790</v>
      </c>
      <c r="L266" s="871">
        <v>2040</v>
      </c>
      <c r="M266" s="871">
        <v>190</v>
      </c>
      <c r="N266" s="871">
        <v>1860</v>
      </c>
      <c r="O266" s="871">
        <v>450</v>
      </c>
      <c r="P266" s="871">
        <v>20</v>
      </c>
      <c r="Q266" s="871">
        <v>430</v>
      </c>
      <c r="R266" s="871">
        <v>52270</v>
      </c>
      <c r="S266" s="871" t="s">
        <v>34</v>
      </c>
      <c r="T266" s="871">
        <v>21340</v>
      </c>
      <c r="U266" s="871">
        <v>22590</v>
      </c>
      <c r="V266" s="871">
        <v>8330</v>
      </c>
      <c r="W266" s="871">
        <v>20</v>
      </c>
    </row>
    <row r="267" spans="1:24" ht="12" hidden="1" customHeight="1">
      <c r="A267" s="120" t="s">
        <v>1001</v>
      </c>
      <c r="B267" s="120" t="s">
        <v>584</v>
      </c>
      <c r="C267" s="120" t="s">
        <v>25</v>
      </c>
      <c r="D267" s="120" t="s">
        <v>26</v>
      </c>
      <c r="E267" s="120"/>
      <c r="F267" s="101">
        <v>4</v>
      </c>
      <c r="H267" s="872" t="s">
        <v>1009</v>
      </c>
      <c r="I267" s="159" t="s">
        <v>1010</v>
      </c>
      <c r="J267" s="160"/>
      <c r="K267" s="871">
        <v>5770</v>
      </c>
      <c r="L267" s="871" t="s">
        <v>34</v>
      </c>
      <c r="M267" s="871" t="s">
        <v>34</v>
      </c>
      <c r="N267" s="871" t="s">
        <v>34</v>
      </c>
      <c r="O267" s="871" t="s">
        <v>34</v>
      </c>
      <c r="P267" s="871" t="s">
        <v>34</v>
      </c>
      <c r="Q267" s="871" t="s">
        <v>34</v>
      </c>
      <c r="R267" s="871">
        <v>5770</v>
      </c>
      <c r="S267" s="871" t="s">
        <v>34</v>
      </c>
      <c r="T267" s="871" t="s">
        <v>34</v>
      </c>
      <c r="U267" s="871">
        <v>3660</v>
      </c>
      <c r="V267" s="873">
        <v>2110</v>
      </c>
      <c r="W267" s="871" t="s">
        <v>34</v>
      </c>
      <c r="X267" s="94"/>
    </row>
    <row r="268" spans="1:24" ht="12" hidden="1" customHeight="1">
      <c r="A268" s="120" t="s">
        <v>1001</v>
      </c>
      <c r="B268" s="120" t="s">
        <v>584</v>
      </c>
      <c r="C268" s="120" t="s">
        <v>25</v>
      </c>
      <c r="D268" s="120" t="s">
        <v>26</v>
      </c>
      <c r="E268" s="120"/>
      <c r="F268" s="101">
        <v>5</v>
      </c>
      <c r="H268" s="872" t="s">
        <v>1116</v>
      </c>
      <c r="I268" s="159" t="s">
        <v>1012</v>
      </c>
      <c r="J268" s="160"/>
      <c r="K268" s="871">
        <v>3520</v>
      </c>
      <c r="L268" s="871" t="s">
        <v>34</v>
      </c>
      <c r="M268" s="871" t="s">
        <v>34</v>
      </c>
      <c r="N268" s="871" t="s">
        <v>34</v>
      </c>
      <c r="O268" s="871" t="s">
        <v>34</v>
      </c>
      <c r="P268" s="871" t="s">
        <v>34</v>
      </c>
      <c r="Q268" s="871" t="s">
        <v>34</v>
      </c>
      <c r="R268" s="871">
        <v>3520</v>
      </c>
      <c r="S268" s="871" t="s">
        <v>34</v>
      </c>
      <c r="T268" s="871" t="s">
        <v>34</v>
      </c>
      <c r="U268" s="871">
        <v>2970</v>
      </c>
      <c r="V268" s="873">
        <v>550</v>
      </c>
      <c r="W268" s="871" t="s">
        <v>34</v>
      </c>
      <c r="X268" s="94"/>
    </row>
    <row r="269" spans="1:24" ht="12" hidden="1" customHeight="1">
      <c r="A269" s="120" t="s">
        <v>1001</v>
      </c>
      <c r="B269" s="120" t="s">
        <v>584</v>
      </c>
      <c r="C269" s="120" t="s">
        <v>25</v>
      </c>
      <c r="D269" s="120" t="s">
        <v>26</v>
      </c>
      <c r="E269" s="120"/>
      <c r="F269" s="101">
        <v>6</v>
      </c>
      <c r="H269" s="872" t="s">
        <v>1013</v>
      </c>
      <c r="I269" s="159" t="s">
        <v>1045</v>
      </c>
      <c r="J269" s="160"/>
      <c r="K269" s="871">
        <v>43830</v>
      </c>
      <c r="L269" s="871">
        <v>1940</v>
      </c>
      <c r="M269" s="871">
        <v>190</v>
      </c>
      <c r="N269" s="871">
        <v>1760</v>
      </c>
      <c r="O269" s="871">
        <v>430</v>
      </c>
      <c r="P269" s="871">
        <v>20</v>
      </c>
      <c r="Q269" s="871">
        <v>410</v>
      </c>
      <c r="R269" s="871">
        <v>41430</v>
      </c>
      <c r="S269" s="871" t="s">
        <v>34</v>
      </c>
      <c r="T269" s="871">
        <v>20890</v>
      </c>
      <c r="U269" s="871">
        <v>15160</v>
      </c>
      <c r="V269" s="873">
        <v>5380</v>
      </c>
      <c r="W269" s="871">
        <v>20</v>
      </c>
      <c r="X269" s="94"/>
    </row>
    <row r="270" spans="1:24" ht="12" hidden="1" customHeight="1">
      <c r="A270" s="120" t="s">
        <v>1001</v>
      </c>
      <c r="B270" s="120" t="s">
        <v>584</v>
      </c>
      <c r="C270" s="120" t="s">
        <v>25</v>
      </c>
      <c r="D270" s="120" t="s">
        <v>26</v>
      </c>
      <c r="E270" s="120"/>
      <c r="F270" s="101">
        <v>7</v>
      </c>
      <c r="H270" s="872" t="s">
        <v>1015</v>
      </c>
      <c r="I270" s="159" t="s">
        <v>1025</v>
      </c>
      <c r="J270" s="160"/>
      <c r="K270" s="871">
        <v>1670</v>
      </c>
      <c r="L270" s="871">
        <v>100</v>
      </c>
      <c r="M270" s="871" t="s">
        <v>34</v>
      </c>
      <c r="N270" s="871">
        <v>100</v>
      </c>
      <c r="O270" s="871">
        <v>20</v>
      </c>
      <c r="P270" s="871" t="s">
        <v>34</v>
      </c>
      <c r="Q270" s="871">
        <v>20</v>
      </c>
      <c r="R270" s="871">
        <v>1550</v>
      </c>
      <c r="S270" s="871" t="s">
        <v>34</v>
      </c>
      <c r="T270" s="871">
        <v>450</v>
      </c>
      <c r="U270" s="871">
        <v>800</v>
      </c>
      <c r="V270" s="871">
        <v>300</v>
      </c>
      <c r="W270" s="871" t="s">
        <v>34</v>
      </c>
      <c r="X270" s="94"/>
    </row>
    <row r="271" spans="1:24" ht="12" hidden="1" customHeight="1">
      <c r="F271" s="235"/>
      <c r="H271" s="870" t="s">
        <v>1117</v>
      </c>
      <c r="I271" s="163" t="s">
        <v>1118</v>
      </c>
      <c r="J271" s="160"/>
      <c r="K271" s="871"/>
      <c r="L271" s="871"/>
      <c r="M271" s="871"/>
      <c r="N271" s="871"/>
      <c r="O271" s="871"/>
      <c r="P271" s="871"/>
      <c r="Q271" s="871"/>
      <c r="R271" s="871"/>
      <c r="S271" s="871"/>
      <c r="T271" s="871"/>
      <c r="U271" s="871"/>
      <c r="V271" s="871"/>
      <c r="W271" s="871"/>
      <c r="X271" s="94"/>
    </row>
    <row r="272" spans="1:24" ht="12" hidden="1" customHeight="1">
      <c r="A272" s="120" t="s">
        <v>1001</v>
      </c>
      <c r="B272" s="120" t="s">
        <v>583</v>
      </c>
      <c r="C272" s="120" t="s">
        <v>25</v>
      </c>
      <c r="D272" s="120" t="s">
        <v>26</v>
      </c>
      <c r="E272" s="120"/>
      <c r="F272" s="101">
        <v>1</v>
      </c>
      <c r="H272" s="872" t="s">
        <v>1002</v>
      </c>
      <c r="I272" s="159" t="s">
        <v>1003</v>
      </c>
      <c r="J272" s="160" t="s">
        <v>1004</v>
      </c>
      <c r="K272" s="871">
        <v>204250</v>
      </c>
      <c r="L272" s="871">
        <v>94030</v>
      </c>
      <c r="M272" s="871">
        <v>2910</v>
      </c>
      <c r="N272" s="871">
        <v>91130</v>
      </c>
      <c r="O272" s="871">
        <v>5280</v>
      </c>
      <c r="P272" s="871">
        <v>220</v>
      </c>
      <c r="Q272" s="871">
        <v>5060</v>
      </c>
      <c r="R272" s="871">
        <v>104780</v>
      </c>
      <c r="S272" s="871" t="s">
        <v>34</v>
      </c>
      <c r="T272" s="871">
        <v>29090</v>
      </c>
      <c r="U272" s="871">
        <v>52470</v>
      </c>
      <c r="V272" s="871">
        <v>23220</v>
      </c>
      <c r="W272" s="871">
        <v>150</v>
      </c>
      <c r="X272" s="94"/>
    </row>
    <row r="273" spans="1:24" ht="12" hidden="1" customHeight="1">
      <c r="A273" s="120" t="s">
        <v>1001</v>
      </c>
      <c r="B273" s="120" t="s">
        <v>583</v>
      </c>
      <c r="C273" s="120" t="s">
        <v>25</v>
      </c>
      <c r="D273" s="120" t="s">
        <v>26</v>
      </c>
      <c r="E273" s="120"/>
      <c r="F273" s="101">
        <v>2</v>
      </c>
      <c r="H273" s="872" t="s">
        <v>1005</v>
      </c>
      <c r="I273" s="159" t="s">
        <v>1035</v>
      </c>
      <c r="J273" s="160"/>
      <c r="K273" s="871">
        <v>106030</v>
      </c>
      <c r="L273" s="871">
        <v>81470</v>
      </c>
      <c r="M273" s="871">
        <v>1690</v>
      </c>
      <c r="N273" s="871">
        <v>79780</v>
      </c>
      <c r="O273" s="871">
        <v>2090</v>
      </c>
      <c r="P273" s="871" t="s">
        <v>34</v>
      </c>
      <c r="Q273" s="871">
        <v>2090</v>
      </c>
      <c r="R273" s="871">
        <v>22320</v>
      </c>
      <c r="S273" s="871" t="s">
        <v>34</v>
      </c>
      <c r="T273" s="871">
        <v>1380</v>
      </c>
      <c r="U273" s="871">
        <v>7180</v>
      </c>
      <c r="V273" s="871">
        <v>13770</v>
      </c>
      <c r="W273" s="871">
        <v>150</v>
      </c>
      <c r="X273" s="94"/>
    </row>
    <row r="274" spans="1:24" s="94" customFormat="1" ht="12" hidden="1" customHeight="1">
      <c r="A274" s="449" t="s">
        <v>1001</v>
      </c>
      <c r="B274" s="449" t="s">
        <v>583</v>
      </c>
      <c r="C274" s="449" t="s">
        <v>25</v>
      </c>
      <c r="D274" s="449" t="s">
        <v>26</v>
      </c>
      <c r="E274" s="449"/>
      <c r="F274" s="101">
        <v>3</v>
      </c>
      <c r="H274" s="872" t="s">
        <v>1007</v>
      </c>
      <c r="I274" s="159" t="s">
        <v>1022</v>
      </c>
      <c r="J274" s="160"/>
      <c r="K274" s="871">
        <v>78510</v>
      </c>
      <c r="L274" s="871">
        <v>3930</v>
      </c>
      <c r="M274" s="871">
        <v>850</v>
      </c>
      <c r="N274" s="871">
        <v>3080</v>
      </c>
      <c r="O274" s="871">
        <v>2020</v>
      </c>
      <c r="P274" s="871">
        <v>140</v>
      </c>
      <c r="Q274" s="871">
        <v>1880</v>
      </c>
      <c r="R274" s="871">
        <v>72560</v>
      </c>
      <c r="S274" s="871" t="s">
        <v>34</v>
      </c>
      <c r="T274" s="871">
        <v>21760</v>
      </c>
      <c r="U274" s="871">
        <v>42550</v>
      </c>
      <c r="V274" s="871">
        <v>8240</v>
      </c>
      <c r="W274" s="871" t="s">
        <v>34</v>
      </c>
    </row>
    <row r="275" spans="1:24" ht="12" hidden="1" customHeight="1">
      <c r="A275" s="120" t="s">
        <v>1001</v>
      </c>
      <c r="B275" s="120" t="s">
        <v>583</v>
      </c>
      <c r="C275" s="120" t="s">
        <v>25</v>
      </c>
      <c r="D275" s="120" t="s">
        <v>26</v>
      </c>
      <c r="E275" s="120"/>
      <c r="F275" s="101">
        <v>4</v>
      </c>
      <c r="H275" s="872" t="s">
        <v>1009</v>
      </c>
      <c r="I275" s="159" t="s">
        <v>1010</v>
      </c>
      <c r="J275" s="160"/>
      <c r="K275" s="871">
        <v>10670</v>
      </c>
      <c r="L275" s="871" t="s">
        <v>34</v>
      </c>
      <c r="M275" s="871" t="s">
        <v>34</v>
      </c>
      <c r="N275" s="871" t="s">
        <v>34</v>
      </c>
      <c r="O275" s="871">
        <v>20</v>
      </c>
      <c r="P275" s="871" t="s">
        <v>34</v>
      </c>
      <c r="Q275" s="871">
        <v>20</v>
      </c>
      <c r="R275" s="871">
        <v>10640</v>
      </c>
      <c r="S275" s="871" t="s">
        <v>34</v>
      </c>
      <c r="T275" s="871" t="s">
        <v>34</v>
      </c>
      <c r="U275" s="871">
        <v>7930</v>
      </c>
      <c r="V275" s="873">
        <v>2710</v>
      </c>
      <c r="W275" s="871" t="s">
        <v>34</v>
      </c>
      <c r="X275" s="94"/>
    </row>
    <row r="276" spans="1:24" ht="12" hidden="1" customHeight="1">
      <c r="A276" s="120" t="s">
        <v>1001</v>
      </c>
      <c r="B276" s="120" t="s">
        <v>583</v>
      </c>
      <c r="C276" s="120" t="s">
        <v>25</v>
      </c>
      <c r="D276" s="120" t="s">
        <v>26</v>
      </c>
      <c r="E276" s="120"/>
      <c r="F276" s="101">
        <v>5</v>
      </c>
      <c r="H276" s="872" t="s">
        <v>1119</v>
      </c>
      <c r="I276" s="159" t="s">
        <v>1012</v>
      </c>
      <c r="J276" s="160"/>
      <c r="K276" s="871">
        <v>19990</v>
      </c>
      <c r="L276" s="871" t="s">
        <v>34</v>
      </c>
      <c r="M276" s="871" t="s">
        <v>34</v>
      </c>
      <c r="N276" s="871" t="s">
        <v>34</v>
      </c>
      <c r="O276" s="871" t="s">
        <v>34</v>
      </c>
      <c r="P276" s="871" t="s">
        <v>34</v>
      </c>
      <c r="Q276" s="871" t="s">
        <v>34</v>
      </c>
      <c r="R276" s="871">
        <v>19990</v>
      </c>
      <c r="S276" s="871" t="s">
        <v>34</v>
      </c>
      <c r="T276" s="871" t="s">
        <v>34</v>
      </c>
      <c r="U276" s="871">
        <v>19630</v>
      </c>
      <c r="V276" s="873">
        <v>370</v>
      </c>
      <c r="W276" s="871" t="s">
        <v>34</v>
      </c>
      <c r="X276" s="94"/>
    </row>
    <row r="277" spans="1:24" ht="12" hidden="1" customHeight="1">
      <c r="A277" s="120" t="s">
        <v>1001</v>
      </c>
      <c r="B277" s="120" t="s">
        <v>583</v>
      </c>
      <c r="C277" s="120" t="s">
        <v>25</v>
      </c>
      <c r="D277" s="120" t="s">
        <v>26</v>
      </c>
      <c r="E277" s="120"/>
      <c r="F277" s="101">
        <v>6</v>
      </c>
      <c r="H277" s="872" t="s">
        <v>1013</v>
      </c>
      <c r="I277" s="159" t="s">
        <v>1014</v>
      </c>
      <c r="J277" s="160"/>
      <c r="K277" s="871">
        <v>46620</v>
      </c>
      <c r="L277" s="871">
        <v>3730</v>
      </c>
      <c r="M277" s="871">
        <v>850</v>
      </c>
      <c r="N277" s="871">
        <v>2880</v>
      </c>
      <c r="O277" s="871">
        <v>1910</v>
      </c>
      <c r="P277" s="871">
        <v>140</v>
      </c>
      <c r="Q277" s="871">
        <v>1760</v>
      </c>
      <c r="R277" s="871">
        <v>40980</v>
      </c>
      <c r="S277" s="871" t="s">
        <v>34</v>
      </c>
      <c r="T277" s="871">
        <v>21380</v>
      </c>
      <c r="U277" s="871">
        <v>14500</v>
      </c>
      <c r="V277" s="873">
        <v>5100</v>
      </c>
      <c r="W277" s="871" t="s">
        <v>34</v>
      </c>
      <c r="X277" s="94"/>
    </row>
    <row r="278" spans="1:24" ht="12" hidden="1" customHeight="1">
      <c r="A278" s="120" t="s">
        <v>1001</v>
      </c>
      <c r="B278" s="120" t="s">
        <v>583</v>
      </c>
      <c r="C278" s="120" t="s">
        <v>25</v>
      </c>
      <c r="D278" s="120" t="s">
        <v>26</v>
      </c>
      <c r="E278" s="120"/>
      <c r="F278" s="101">
        <v>7</v>
      </c>
      <c r="H278" s="872" t="s">
        <v>1015</v>
      </c>
      <c r="I278" s="159" t="s">
        <v>1103</v>
      </c>
      <c r="J278" s="160"/>
      <c r="K278" s="871">
        <v>1230</v>
      </c>
      <c r="L278" s="871">
        <v>200</v>
      </c>
      <c r="M278" s="871" t="s">
        <v>34</v>
      </c>
      <c r="N278" s="871">
        <v>200</v>
      </c>
      <c r="O278" s="871">
        <v>100</v>
      </c>
      <c r="P278" s="871" t="s">
        <v>34</v>
      </c>
      <c r="Q278" s="871">
        <v>100</v>
      </c>
      <c r="R278" s="871">
        <v>940</v>
      </c>
      <c r="S278" s="871" t="s">
        <v>34</v>
      </c>
      <c r="T278" s="871">
        <v>380</v>
      </c>
      <c r="U278" s="871">
        <v>500</v>
      </c>
      <c r="V278" s="871">
        <v>60</v>
      </c>
      <c r="W278" s="871" t="s">
        <v>34</v>
      </c>
      <c r="X278" s="94"/>
    </row>
    <row r="279" spans="1:24" ht="12" hidden="1" customHeight="1">
      <c r="F279" s="235"/>
      <c r="H279" s="870" t="s">
        <v>1120</v>
      </c>
      <c r="I279" s="163" t="s">
        <v>1121</v>
      </c>
      <c r="J279" s="160"/>
      <c r="K279" s="871"/>
      <c r="L279" s="871"/>
      <c r="M279" s="871"/>
      <c r="N279" s="871"/>
      <c r="O279" s="871"/>
      <c r="P279" s="871"/>
      <c r="Q279" s="871"/>
      <c r="R279" s="871"/>
      <c r="S279" s="871"/>
      <c r="T279" s="871"/>
      <c r="U279" s="871"/>
      <c r="V279" s="871"/>
      <c r="W279" s="871"/>
      <c r="X279" s="94"/>
    </row>
    <row r="280" spans="1:24" ht="12" hidden="1" customHeight="1">
      <c r="A280" s="120" t="s">
        <v>1001</v>
      </c>
      <c r="B280" s="120" t="s">
        <v>582</v>
      </c>
      <c r="C280" s="120" t="s">
        <v>25</v>
      </c>
      <c r="D280" s="120" t="s">
        <v>26</v>
      </c>
      <c r="E280" s="120"/>
      <c r="F280" s="101">
        <v>1</v>
      </c>
      <c r="H280" s="872" t="s">
        <v>1002</v>
      </c>
      <c r="I280" s="159" t="s">
        <v>1028</v>
      </c>
      <c r="J280" s="160" t="s">
        <v>1020</v>
      </c>
      <c r="K280" s="871">
        <v>56170</v>
      </c>
      <c r="L280" s="871">
        <v>19180</v>
      </c>
      <c r="M280" s="871">
        <v>590</v>
      </c>
      <c r="N280" s="871">
        <v>18580</v>
      </c>
      <c r="O280" s="871">
        <v>840</v>
      </c>
      <c r="P280" s="871">
        <v>50</v>
      </c>
      <c r="Q280" s="871">
        <v>790</v>
      </c>
      <c r="R280" s="871">
        <v>36140</v>
      </c>
      <c r="S280" s="871">
        <v>20</v>
      </c>
      <c r="T280" s="871">
        <v>17330</v>
      </c>
      <c r="U280" s="871">
        <v>11060</v>
      </c>
      <c r="V280" s="871">
        <v>7720</v>
      </c>
      <c r="W280" s="871">
        <v>20</v>
      </c>
      <c r="X280" s="94"/>
    </row>
    <row r="281" spans="1:24" ht="12" hidden="1" customHeight="1">
      <c r="A281" s="120" t="s">
        <v>1001</v>
      </c>
      <c r="B281" s="120" t="s">
        <v>582</v>
      </c>
      <c r="C281" s="120" t="s">
        <v>25</v>
      </c>
      <c r="D281" s="120" t="s">
        <v>26</v>
      </c>
      <c r="E281" s="120"/>
      <c r="F281" s="101">
        <v>2</v>
      </c>
      <c r="H281" s="872" t="s">
        <v>1005</v>
      </c>
      <c r="I281" s="159" t="s">
        <v>1021</v>
      </c>
      <c r="J281" s="160"/>
      <c r="K281" s="871">
        <v>24000</v>
      </c>
      <c r="L281" s="871">
        <v>16190</v>
      </c>
      <c r="M281" s="871">
        <v>330</v>
      </c>
      <c r="N281" s="871">
        <v>15860</v>
      </c>
      <c r="O281" s="871">
        <v>260</v>
      </c>
      <c r="P281" s="871" t="s">
        <v>34</v>
      </c>
      <c r="Q281" s="871">
        <v>260</v>
      </c>
      <c r="R281" s="871">
        <v>7540</v>
      </c>
      <c r="S281" s="871" t="s">
        <v>34</v>
      </c>
      <c r="T281" s="871">
        <v>570</v>
      </c>
      <c r="U281" s="871">
        <v>2440</v>
      </c>
      <c r="V281" s="871">
        <v>4530</v>
      </c>
      <c r="W281" s="871" t="s">
        <v>34</v>
      </c>
      <c r="X281" s="94"/>
    </row>
    <row r="282" spans="1:24" s="94" customFormat="1" ht="12" hidden="1" customHeight="1">
      <c r="A282" s="449" t="s">
        <v>1001</v>
      </c>
      <c r="B282" s="449" t="s">
        <v>582</v>
      </c>
      <c r="C282" s="449" t="s">
        <v>25</v>
      </c>
      <c r="D282" s="449" t="s">
        <v>26</v>
      </c>
      <c r="E282" s="449"/>
      <c r="F282" s="101">
        <v>3</v>
      </c>
      <c r="H282" s="872" t="s">
        <v>1007</v>
      </c>
      <c r="I282" s="159" t="s">
        <v>1022</v>
      </c>
      <c r="J282" s="160"/>
      <c r="K282" s="871">
        <v>29320</v>
      </c>
      <c r="L282" s="871">
        <v>970</v>
      </c>
      <c r="M282" s="871">
        <v>200</v>
      </c>
      <c r="N282" s="871">
        <v>770</v>
      </c>
      <c r="O282" s="871">
        <v>410</v>
      </c>
      <c r="P282" s="871">
        <v>20</v>
      </c>
      <c r="Q282" s="871">
        <v>400</v>
      </c>
      <c r="R282" s="871">
        <v>27920</v>
      </c>
      <c r="S282" s="871">
        <v>20</v>
      </c>
      <c r="T282" s="871">
        <v>16160</v>
      </c>
      <c r="U282" s="871">
        <v>8550</v>
      </c>
      <c r="V282" s="871">
        <v>3190</v>
      </c>
      <c r="W282" s="871">
        <v>20</v>
      </c>
    </row>
    <row r="283" spans="1:24" ht="12" hidden="1" customHeight="1">
      <c r="A283" s="120" t="s">
        <v>1001</v>
      </c>
      <c r="B283" s="120" t="s">
        <v>582</v>
      </c>
      <c r="C283" s="120" t="s">
        <v>25</v>
      </c>
      <c r="D283" s="120" t="s">
        <v>26</v>
      </c>
      <c r="E283" s="120"/>
      <c r="F283" s="101">
        <v>4</v>
      </c>
      <c r="H283" s="872" t="s">
        <v>1009</v>
      </c>
      <c r="I283" s="159" t="s">
        <v>1010</v>
      </c>
      <c r="J283" s="160"/>
      <c r="K283" s="871">
        <v>1100</v>
      </c>
      <c r="L283" s="871" t="s">
        <v>34</v>
      </c>
      <c r="M283" s="871" t="s">
        <v>34</v>
      </c>
      <c r="N283" s="871" t="s">
        <v>34</v>
      </c>
      <c r="O283" s="871" t="s">
        <v>34</v>
      </c>
      <c r="P283" s="871" t="s">
        <v>34</v>
      </c>
      <c r="Q283" s="871" t="s">
        <v>34</v>
      </c>
      <c r="R283" s="871">
        <v>1100</v>
      </c>
      <c r="S283" s="871" t="s">
        <v>34</v>
      </c>
      <c r="T283" s="871">
        <v>100</v>
      </c>
      <c r="U283" s="871">
        <v>1000</v>
      </c>
      <c r="V283" s="873" t="s">
        <v>34</v>
      </c>
      <c r="W283" s="871" t="s">
        <v>34</v>
      </c>
      <c r="X283" s="94"/>
    </row>
    <row r="284" spans="1:24" ht="12" hidden="1" customHeight="1">
      <c r="A284" s="120" t="s">
        <v>1001</v>
      </c>
      <c r="B284" s="120" t="s">
        <v>582</v>
      </c>
      <c r="C284" s="120" t="s">
        <v>25</v>
      </c>
      <c r="D284" s="120" t="s">
        <v>26</v>
      </c>
      <c r="E284" s="120"/>
      <c r="F284" s="101">
        <v>5</v>
      </c>
      <c r="H284" s="872" t="s">
        <v>1036</v>
      </c>
      <c r="I284" s="159" t="s">
        <v>1012</v>
      </c>
      <c r="J284" s="160"/>
      <c r="K284" s="871">
        <v>2100</v>
      </c>
      <c r="L284" s="871" t="s">
        <v>34</v>
      </c>
      <c r="M284" s="871" t="s">
        <v>34</v>
      </c>
      <c r="N284" s="871" t="s">
        <v>34</v>
      </c>
      <c r="O284" s="871" t="s">
        <v>34</v>
      </c>
      <c r="P284" s="871" t="s">
        <v>34</v>
      </c>
      <c r="Q284" s="871" t="s">
        <v>34</v>
      </c>
      <c r="R284" s="871">
        <v>2100</v>
      </c>
      <c r="S284" s="871" t="s">
        <v>34</v>
      </c>
      <c r="T284" s="871" t="s">
        <v>34</v>
      </c>
      <c r="U284" s="871">
        <v>1610</v>
      </c>
      <c r="V284" s="873">
        <v>490</v>
      </c>
      <c r="W284" s="871" t="s">
        <v>34</v>
      </c>
      <c r="X284" s="94"/>
    </row>
    <row r="285" spans="1:24" ht="12" hidden="1" customHeight="1">
      <c r="A285" s="120" t="s">
        <v>1001</v>
      </c>
      <c r="B285" s="120" t="s">
        <v>582</v>
      </c>
      <c r="C285" s="120" t="s">
        <v>25</v>
      </c>
      <c r="D285" s="120" t="s">
        <v>26</v>
      </c>
      <c r="E285" s="120"/>
      <c r="F285" s="101">
        <v>6</v>
      </c>
      <c r="H285" s="872" t="s">
        <v>1013</v>
      </c>
      <c r="I285" s="159" t="s">
        <v>1107</v>
      </c>
      <c r="J285" s="160"/>
      <c r="K285" s="871">
        <v>24330</v>
      </c>
      <c r="L285" s="871">
        <v>900</v>
      </c>
      <c r="M285" s="871">
        <v>200</v>
      </c>
      <c r="N285" s="871">
        <v>700</v>
      </c>
      <c r="O285" s="871">
        <v>410</v>
      </c>
      <c r="P285" s="871">
        <v>20</v>
      </c>
      <c r="Q285" s="871">
        <v>400</v>
      </c>
      <c r="R285" s="871">
        <v>23020</v>
      </c>
      <c r="S285" s="871">
        <v>20</v>
      </c>
      <c r="T285" s="871">
        <v>15760</v>
      </c>
      <c r="U285" s="871">
        <v>5460</v>
      </c>
      <c r="V285" s="873">
        <v>1780</v>
      </c>
      <c r="W285" s="871" t="s">
        <v>34</v>
      </c>
      <c r="X285" s="94"/>
    </row>
    <row r="286" spans="1:24" ht="12" hidden="1" customHeight="1">
      <c r="A286" s="120" t="s">
        <v>1001</v>
      </c>
      <c r="B286" s="120" t="s">
        <v>582</v>
      </c>
      <c r="C286" s="120" t="s">
        <v>25</v>
      </c>
      <c r="D286" s="120" t="s">
        <v>26</v>
      </c>
      <c r="E286" s="120"/>
      <c r="F286" s="101">
        <v>7</v>
      </c>
      <c r="H286" s="872" t="s">
        <v>1015</v>
      </c>
      <c r="I286" s="159" t="s">
        <v>1025</v>
      </c>
      <c r="J286" s="160"/>
      <c r="K286" s="871">
        <v>1780</v>
      </c>
      <c r="L286" s="871">
        <v>70</v>
      </c>
      <c r="M286" s="871" t="s">
        <v>34</v>
      </c>
      <c r="N286" s="871">
        <v>70</v>
      </c>
      <c r="O286" s="871" t="s">
        <v>34</v>
      </c>
      <c r="P286" s="871" t="s">
        <v>34</v>
      </c>
      <c r="Q286" s="871" t="s">
        <v>34</v>
      </c>
      <c r="R286" s="871">
        <v>1700</v>
      </c>
      <c r="S286" s="871" t="s">
        <v>34</v>
      </c>
      <c r="T286" s="871">
        <v>300</v>
      </c>
      <c r="U286" s="871">
        <v>480</v>
      </c>
      <c r="V286" s="871">
        <v>920</v>
      </c>
      <c r="W286" s="871">
        <v>20</v>
      </c>
      <c r="X286" s="94"/>
    </row>
    <row r="287" spans="1:24" ht="12" hidden="1" customHeight="1">
      <c r="F287" s="235"/>
      <c r="H287" s="870" t="s">
        <v>1122</v>
      </c>
      <c r="I287" s="163" t="s">
        <v>1123</v>
      </c>
      <c r="J287" s="160"/>
      <c r="K287" s="871"/>
      <c r="L287" s="871"/>
      <c r="M287" s="871"/>
      <c r="N287" s="871"/>
      <c r="O287" s="871"/>
      <c r="P287" s="871"/>
      <c r="Q287" s="871"/>
      <c r="R287" s="871"/>
      <c r="S287" s="871"/>
      <c r="T287" s="871"/>
      <c r="U287" s="871"/>
      <c r="V287" s="871"/>
      <c r="W287" s="871"/>
      <c r="X287" s="94"/>
    </row>
    <row r="288" spans="1:24" ht="12" hidden="1" customHeight="1">
      <c r="A288" s="120" t="s">
        <v>1001</v>
      </c>
      <c r="B288" s="120" t="s">
        <v>581</v>
      </c>
      <c r="C288" s="120" t="s">
        <v>25</v>
      </c>
      <c r="D288" s="120" t="s">
        <v>26</v>
      </c>
      <c r="E288" s="120"/>
      <c r="F288" s="101">
        <v>1</v>
      </c>
      <c r="H288" s="872" t="s">
        <v>1002</v>
      </c>
      <c r="I288" s="159" t="s">
        <v>1028</v>
      </c>
      <c r="J288" s="160" t="s">
        <v>80</v>
      </c>
      <c r="K288" s="871">
        <v>80280</v>
      </c>
      <c r="L288" s="871">
        <v>32540</v>
      </c>
      <c r="M288" s="871">
        <v>1150</v>
      </c>
      <c r="N288" s="871">
        <v>31390</v>
      </c>
      <c r="O288" s="871">
        <v>1510</v>
      </c>
      <c r="P288" s="871">
        <v>280</v>
      </c>
      <c r="Q288" s="871">
        <v>1240</v>
      </c>
      <c r="R288" s="871">
        <v>46190</v>
      </c>
      <c r="S288" s="871" t="s">
        <v>34</v>
      </c>
      <c r="T288" s="871">
        <v>13680</v>
      </c>
      <c r="U288" s="871">
        <v>21690</v>
      </c>
      <c r="V288" s="871">
        <v>10820</v>
      </c>
      <c r="W288" s="871">
        <v>40</v>
      </c>
      <c r="X288" s="94"/>
    </row>
    <row r="289" spans="1:24" ht="12" hidden="1" customHeight="1">
      <c r="A289" s="120" t="s">
        <v>1001</v>
      </c>
      <c r="B289" s="120" t="s">
        <v>581</v>
      </c>
      <c r="C289" s="120" t="s">
        <v>25</v>
      </c>
      <c r="D289" s="120" t="s">
        <v>26</v>
      </c>
      <c r="E289" s="120"/>
      <c r="F289" s="101">
        <v>2</v>
      </c>
      <c r="H289" s="872" t="s">
        <v>1005</v>
      </c>
      <c r="I289" s="159" t="s">
        <v>1021</v>
      </c>
      <c r="J289" s="160"/>
      <c r="K289" s="871">
        <v>40100</v>
      </c>
      <c r="L289" s="871">
        <v>29130</v>
      </c>
      <c r="M289" s="871">
        <v>630</v>
      </c>
      <c r="N289" s="871">
        <v>28490</v>
      </c>
      <c r="O289" s="871">
        <v>570</v>
      </c>
      <c r="P289" s="871">
        <v>20</v>
      </c>
      <c r="Q289" s="871">
        <v>550</v>
      </c>
      <c r="R289" s="871">
        <v>10400</v>
      </c>
      <c r="S289" s="871" t="s">
        <v>34</v>
      </c>
      <c r="T289" s="871">
        <v>950</v>
      </c>
      <c r="U289" s="871">
        <v>2720</v>
      </c>
      <c r="V289" s="871">
        <v>6720</v>
      </c>
      <c r="W289" s="871" t="s">
        <v>34</v>
      </c>
      <c r="X289" s="94"/>
    </row>
    <row r="290" spans="1:24" s="94" customFormat="1" ht="12" hidden="1" customHeight="1">
      <c r="A290" s="449" t="s">
        <v>1001</v>
      </c>
      <c r="B290" s="449" t="s">
        <v>581</v>
      </c>
      <c r="C290" s="449" t="s">
        <v>25</v>
      </c>
      <c r="D290" s="449" t="s">
        <v>26</v>
      </c>
      <c r="E290" s="449"/>
      <c r="F290" s="101">
        <v>3</v>
      </c>
      <c r="H290" s="872" t="s">
        <v>1007</v>
      </c>
      <c r="I290" s="159" t="s">
        <v>1022</v>
      </c>
      <c r="J290" s="160"/>
      <c r="K290" s="871">
        <v>36210</v>
      </c>
      <c r="L290" s="871">
        <v>1480</v>
      </c>
      <c r="M290" s="871">
        <v>380</v>
      </c>
      <c r="N290" s="871">
        <v>1100</v>
      </c>
      <c r="O290" s="871">
        <v>780</v>
      </c>
      <c r="P290" s="871">
        <v>230</v>
      </c>
      <c r="Q290" s="871">
        <v>560</v>
      </c>
      <c r="R290" s="871">
        <v>33910</v>
      </c>
      <c r="S290" s="871" t="s">
        <v>34</v>
      </c>
      <c r="T290" s="871">
        <v>11520</v>
      </c>
      <c r="U290" s="871">
        <v>18330</v>
      </c>
      <c r="V290" s="871">
        <v>4060</v>
      </c>
      <c r="W290" s="871">
        <v>40</v>
      </c>
    </row>
    <row r="291" spans="1:24" ht="12" hidden="1" customHeight="1">
      <c r="A291" s="120" t="s">
        <v>1001</v>
      </c>
      <c r="B291" s="120" t="s">
        <v>581</v>
      </c>
      <c r="C291" s="120" t="s">
        <v>25</v>
      </c>
      <c r="D291" s="120" t="s">
        <v>26</v>
      </c>
      <c r="E291" s="120"/>
      <c r="F291" s="101">
        <v>4</v>
      </c>
      <c r="H291" s="872" t="s">
        <v>1009</v>
      </c>
      <c r="I291" s="159" t="s">
        <v>1010</v>
      </c>
      <c r="J291" s="160"/>
      <c r="K291" s="871">
        <v>4630</v>
      </c>
      <c r="L291" s="871" t="s">
        <v>34</v>
      </c>
      <c r="M291" s="871" t="s">
        <v>34</v>
      </c>
      <c r="N291" s="871" t="s">
        <v>34</v>
      </c>
      <c r="O291" s="871" t="s">
        <v>34</v>
      </c>
      <c r="P291" s="871" t="s">
        <v>34</v>
      </c>
      <c r="Q291" s="871" t="s">
        <v>34</v>
      </c>
      <c r="R291" s="871">
        <v>4630</v>
      </c>
      <c r="S291" s="871" t="s">
        <v>34</v>
      </c>
      <c r="T291" s="871" t="s">
        <v>34</v>
      </c>
      <c r="U291" s="871">
        <v>3370</v>
      </c>
      <c r="V291" s="873">
        <v>1270</v>
      </c>
      <c r="W291" s="871" t="s">
        <v>34</v>
      </c>
      <c r="X291" s="94"/>
    </row>
    <row r="292" spans="1:24" ht="12" hidden="1" customHeight="1">
      <c r="A292" s="120" t="s">
        <v>1001</v>
      </c>
      <c r="B292" s="120" t="s">
        <v>581</v>
      </c>
      <c r="C292" s="120" t="s">
        <v>25</v>
      </c>
      <c r="D292" s="120" t="s">
        <v>26</v>
      </c>
      <c r="E292" s="120"/>
      <c r="F292" s="101">
        <v>5</v>
      </c>
      <c r="H292" s="872" t="s">
        <v>1036</v>
      </c>
      <c r="I292" s="159" t="s">
        <v>1069</v>
      </c>
      <c r="J292" s="160"/>
      <c r="K292" s="871">
        <v>2270</v>
      </c>
      <c r="L292" s="871" t="s">
        <v>34</v>
      </c>
      <c r="M292" s="871" t="s">
        <v>34</v>
      </c>
      <c r="N292" s="871" t="s">
        <v>34</v>
      </c>
      <c r="O292" s="871" t="s">
        <v>34</v>
      </c>
      <c r="P292" s="871" t="s">
        <v>34</v>
      </c>
      <c r="Q292" s="871" t="s">
        <v>34</v>
      </c>
      <c r="R292" s="871">
        <v>2270</v>
      </c>
      <c r="S292" s="871" t="s">
        <v>34</v>
      </c>
      <c r="T292" s="871" t="s">
        <v>34</v>
      </c>
      <c r="U292" s="871">
        <v>1840</v>
      </c>
      <c r="V292" s="873">
        <v>430</v>
      </c>
      <c r="W292" s="871" t="s">
        <v>34</v>
      </c>
      <c r="X292" s="94"/>
    </row>
    <row r="293" spans="1:24" ht="12" hidden="1" customHeight="1">
      <c r="A293" s="120" t="s">
        <v>1001</v>
      </c>
      <c r="B293" s="120" t="s">
        <v>581</v>
      </c>
      <c r="C293" s="120" t="s">
        <v>25</v>
      </c>
      <c r="D293" s="120" t="s">
        <v>26</v>
      </c>
      <c r="E293" s="120"/>
      <c r="F293" s="101">
        <v>6</v>
      </c>
      <c r="H293" s="872" t="s">
        <v>1013</v>
      </c>
      <c r="I293" s="159" t="s">
        <v>1014</v>
      </c>
      <c r="J293" s="160"/>
      <c r="K293" s="871">
        <v>27760</v>
      </c>
      <c r="L293" s="871">
        <v>1440</v>
      </c>
      <c r="M293" s="871">
        <v>380</v>
      </c>
      <c r="N293" s="871">
        <v>1060</v>
      </c>
      <c r="O293" s="871">
        <v>720</v>
      </c>
      <c r="P293" s="871">
        <v>230</v>
      </c>
      <c r="Q293" s="871">
        <v>500</v>
      </c>
      <c r="R293" s="871">
        <v>25560</v>
      </c>
      <c r="S293" s="871" t="s">
        <v>34</v>
      </c>
      <c r="T293" s="871">
        <v>11340</v>
      </c>
      <c r="U293" s="871">
        <v>12400</v>
      </c>
      <c r="V293" s="873">
        <v>1820</v>
      </c>
      <c r="W293" s="871">
        <v>40</v>
      </c>
      <c r="X293" s="94"/>
    </row>
    <row r="294" spans="1:24" ht="12" hidden="1" customHeight="1">
      <c r="A294" s="120" t="s">
        <v>1001</v>
      </c>
      <c r="B294" s="120" t="s">
        <v>581</v>
      </c>
      <c r="C294" s="120" t="s">
        <v>25</v>
      </c>
      <c r="D294" s="120" t="s">
        <v>26</v>
      </c>
      <c r="E294" s="120"/>
      <c r="F294" s="101">
        <v>7</v>
      </c>
      <c r="H294" s="872" t="s">
        <v>1015</v>
      </c>
      <c r="I294" s="159" t="s">
        <v>1025</v>
      </c>
      <c r="J294" s="160"/>
      <c r="K294" s="871">
        <v>1550</v>
      </c>
      <c r="L294" s="871">
        <v>40</v>
      </c>
      <c r="M294" s="871" t="s">
        <v>34</v>
      </c>
      <c r="N294" s="871">
        <v>40</v>
      </c>
      <c r="O294" s="871">
        <v>60</v>
      </c>
      <c r="P294" s="871" t="s">
        <v>34</v>
      </c>
      <c r="Q294" s="871">
        <v>60</v>
      </c>
      <c r="R294" s="871">
        <v>1450</v>
      </c>
      <c r="S294" s="871" t="s">
        <v>34</v>
      </c>
      <c r="T294" s="871">
        <v>180</v>
      </c>
      <c r="U294" s="871">
        <v>730</v>
      </c>
      <c r="V294" s="871">
        <v>540</v>
      </c>
      <c r="W294" s="871" t="s">
        <v>34</v>
      </c>
      <c r="X294" s="94"/>
    </row>
    <row r="295" spans="1:24" ht="12" hidden="1" customHeight="1">
      <c r="F295" s="235"/>
      <c r="H295" s="870" t="s">
        <v>1124</v>
      </c>
      <c r="I295" s="163" t="s">
        <v>1125</v>
      </c>
      <c r="J295" s="160"/>
      <c r="K295" s="871"/>
      <c r="L295" s="871"/>
      <c r="M295" s="871"/>
      <c r="N295" s="871"/>
      <c r="O295" s="871"/>
      <c r="P295" s="871"/>
      <c r="Q295" s="871"/>
      <c r="R295" s="871"/>
      <c r="S295" s="871"/>
      <c r="T295" s="871"/>
      <c r="U295" s="871"/>
      <c r="V295" s="871"/>
      <c r="W295" s="871"/>
      <c r="X295" s="94"/>
    </row>
    <row r="296" spans="1:24" ht="12" hidden="1" customHeight="1">
      <c r="A296" s="120" t="s">
        <v>1001</v>
      </c>
      <c r="B296" s="120" t="s">
        <v>580</v>
      </c>
      <c r="C296" s="120" t="s">
        <v>25</v>
      </c>
      <c r="D296" s="120" t="s">
        <v>26</v>
      </c>
      <c r="E296" s="120"/>
      <c r="F296" s="101">
        <v>1</v>
      </c>
      <c r="H296" s="872" t="s">
        <v>1002</v>
      </c>
      <c r="I296" s="159" t="s">
        <v>1028</v>
      </c>
      <c r="J296" s="160" t="s">
        <v>1073</v>
      </c>
      <c r="K296" s="871">
        <v>77910</v>
      </c>
      <c r="L296" s="871">
        <v>30650</v>
      </c>
      <c r="M296" s="871">
        <v>990</v>
      </c>
      <c r="N296" s="871">
        <v>29660</v>
      </c>
      <c r="O296" s="871">
        <v>1620</v>
      </c>
      <c r="P296" s="871">
        <v>120</v>
      </c>
      <c r="Q296" s="871">
        <v>1500</v>
      </c>
      <c r="R296" s="871">
        <v>45610</v>
      </c>
      <c r="S296" s="871" t="s">
        <v>34</v>
      </c>
      <c r="T296" s="871">
        <v>15570</v>
      </c>
      <c r="U296" s="871">
        <v>18050</v>
      </c>
      <c r="V296" s="871">
        <v>11990</v>
      </c>
      <c r="W296" s="871">
        <v>30</v>
      </c>
      <c r="X296" s="94"/>
    </row>
    <row r="297" spans="1:24" ht="12" hidden="1" customHeight="1">
      <c r="A297" s="120" t="s">
        <v>1001</v>
      </c>
      <c r="B297" s="120" t="s">
        <v>580</v>
      </c>
      <c r="C297" s="120" t="s">
        <v>25</v>
      </c>
      <c r="D297" s="120" t="s">
        <v>26</v>
      </c>
      <c r="E297" s="120"/>
      <c r="F297" s="101">
        <v>2</v>
      </c>
      <c r="H297" s="872" t="s">
        <v>1005</v>
      </c>
      <c r="I297" s="159" t="s">
        <v>1006</v>
      </c>
      <c r="J297" s="160"/>
      <c r="K297" s="871">
        <v>39980</v>
      </c>
      <c r="L297" s="871">
        <v>29480</v>
      </c>
      <c r="M297" s="871">
        <v>690</v>
      </c>
      <c r="N297" s="871">
        <v>28790</v>
      </c>
      <c r="O297" s="871">
        <v>500</v>
      </c>
      <c r="P297" s="871">
        <v>20</v>
      </c>
      <c r="Q297" s="871">
        <v>480</v>
      </c>
      <c r="R297" s="871">
        <v>9970</v>
      </c>
      <c r="S297" s="871" t="s">
        <v>34</v>
      </c>
      <c r="T297" s="871">
        <v>690</v>
      </c>
      <c r="U297" s="871">
        <v>3180</v>
      </c>
      <c r="V297" s="871">
        <v>6110</v>
      </c>
      <c r="W297" s="871">
        <v>30</v>
      </c>
      <c r="X297" s="94"/>
    </row>
    <row r="298" spans="1:24" s="94" customFormat="1" ht="12" hidden="1" customHeight="1">
      <c r="A298" s="449" t="s">
        <v>1001</v>
      </c>
      <c r="B298" s="449" t="s">
        <v>580</v>
      </c>
      <c r="C298" s="449" t="s">
        <v>25</v>
      </c>
      <c r="D298" s="449" t="s">
        <v>26</v>
      </c>
      <c r="E298" s="449"/>
      <c r="F298" s="101">
        <v>3</v>
      </c>
      <c r="H298" s="872" t="s">
        <v>1007</v>
      </c>
      <c r="I298" s="159" t="s">
        <v>1022</v>
      </c>
      <c r="J298" s="160"/>
      <c r="K298" s="871">
        <v>36550</v>
      </c>
      <c r="L298" s="871">
        <v>920</v>
      </c>
      <c r="M298" s="871">
        <v>280</v>
      </c>
      <c r="N298" s="871">
        <v>640</v>
      </c>
      <c r="O298" s="871">
        <v>1020</v>
      </c>
      <c r="P298" s="871">
        <v>90</v>
      </c>
      <c r="Q298" s="871">
        <v>930</v>
      </c>
      <c r="R298" s="871">
        <v>34610</v>
      </c>
      <c r="S298" s="871" t="s">
        <v>34</v>
      </c>
      <c r="T298" s="871">
        <v>14020</v>
      </c>
      <c r="U298" s="871">
        <v>14710</v>
      </c>
      <c r="V298" s="871">
        <v>5880</v>
      </c>
      <c r="W298" s="871" t="s">
        <v>34</v>
      </c>
    </row>
    <row r="299" spans="1:24" ht="12" hidden="1" customHeight="1">
      <c r="A299" s="120" t="s">
        <v>1001</v>
      </c>
      <c r="B299" s="120" t="s">
        <v>580</v>
      </c>
      <c r="C299" s="120" t="s">
        <v>25</v>
      </c>
      <c r="D299" s="120" t="s">
        <v>26</v>
      </c>
      <c r="E299" s="120"/>
      <c r="F299" s="101">
        <v>4</v>
      </c>
      <c r="H299" s="872" t="s">
        <v>1009</v>
      </c>
      <c r="I299" s="159" t="s">
        <v>1010</v>
      </c>
      <c r="J299" s="160"/>
      <c r="K299" s="871">
        <v>3730</v>
      </c>
      <c r="L299" s="871" t="s">
        <v>34</v>
      </c>
      <c r="M299" s="871" t="s">
        <v>34</v>
      </c>
      <c r="N299" s="871" t="s">
        <v>34</v>
      </c>
      <c r="O299" s="871" t="s">
        <v>34</v>
      </c>
      <c r="P299" s="871" t="s">
        <v>34</v>
      </c>
      <c r="Q299" s="871" t="s">
        <v>34</v>
      </c>
      <c r="R299" s="871">
        <v>3730</v>
      </c>
      <c r="S299" s="871" t="s">
        <v>34</v>
      </c>
      <c r="T299" s="871" t="s">
        <v>34</v>
      </c>
      <c r="U299" s="871">
        <v>2710</v>
      </c>
      <c r="V299" s="873">
        <v>1010</v>
      </c>
      <c r="W299" s="871" t="s">
        <v>34</v>
      </c>
      <c r="X299" s="94"/>
    </row>
    <row r="300" spans="1:24" ht="12" hidden="1" customHeight="1">
      <c r="A300" s="120" t="s">
        <v>1001</v>
      </c>
      <c r="B300" s="120" t="s">
        <v>580</v>
      </c>
      <c r="C300" s="120" t="s">
        <v>25</v>
      </c>
      <c r="D300" s="120" t="s">
        <v>26</v>
      </c>
      <c r="E300" s="120"/>
      <c r="F300" s="101">
        <v>5</v>
      </c>
      <c r="H300" s="872" t="s">
        <v>1056</v>
      </c>
      <c r="I300" s="159" t="s">
        <v>1126</v>
      </c>
      <c r="J300" s="160"/>
      <c r="K300" s="871">
        <v>4460</v>
      </c>
      <c r="L300" s="871" t="s">
        <v>34</v>
      </c>
      <c r="M300" s="871" t="s">
        <v>34</v>
      </c>
      <c r="N300" s="871" t="s">
        <v>34</v>
      </c>
      <c r="O300" s="871" t="s">
        <v>34</v>
      </c>
      <c r="P300" s="871" t="s">
        <v>34</v>
      </c>
      <c r="Q300" s="871" t="s">
        <v>34</v>
      </c>
      <c r="R300" s="871">
        <v>4460</v>
      </c>
      <c r="S300" s="871" t="s">
        <v>34</v>
      </c>
      <c r="T300" s="871" t="s">
        <v>34</v>
      </c>
      <c r="U300" s="871">
        <v>2250</v>
      </c>
      <c r="V300" s="873">
        <v>2200</v>
      </c>
      <c r="W300" s="871" t="s">
        <v>34</v>
      </c>
      <c r="X300" s="94"/>
    </row>
    <row r="301" spans="1:24" ht="12" hidden="1" customHeight="1">
      <c r="A301" s="120" t="s">
        <v>1001</v>
      </c>
      <c r="B301" s="120" t="s">
        <v>580</v>
      </c>
      <c r="C301" s="120" t="s">
        <v>25</v>
      </c>
      <c r="D301" s="120" t="s">
        <v>26</v>
      </c>
      <c r="E301" s="120"/>
      <c r="F301" s="101">
        <v>6</v>
      </c>
      <c r="H301" s="872" t="s">
        <v>1013</v>
      </c>
      <c r="I301" s="159" t="s">
        <v>1014</v>
      </c>
      <c r="J301" s="160"/>
      <c r="K301" s="871">
        <v>26470</v>
      </c>
      <c r="L301" s="871">
        <v>900</v>
      </c>
      <c r="M301" s="871">
        <v>280</v>
      </c>
      <c r="N301" s="871">
        <v>610</v>
      </c>
      <c r="O301" s="871">
        <v>910</v>
      </c>
      <c r="P301" s="871">
        <v>90</v>
      </c>
      <c r="Q301" s="871">
        <v>820</v>
      </c>
      <c r="R301" s="871">
        <v>24660</v>
      </c>
      <c r="S301" s="871" t="s">
        <v>34</v>
      </c>
      <c r="T301" s="871">
        <v>13860</v>
      </c>
      <c r="U301" s="871">
        <v>8430</v>
      </c>
      <c r="V301" s="873">
        <v>2370</v>
      </c>
      <c r="W301" s="871" t="s">
        <v>34</v>
      </c>
      <c r="X301" s="94"/>
    </row>
    <row r="302" spans="1:24" ht="12" hidden="1" customHeight="1">
      <c r="A302" s="120" t="s">
        <v>1001</v>
      </c>
      <c r="B302" s="120" t="s">
        <v>580</v>
      </c>
      <c r="C302" s="120" t="s">
        <v>25</v>
      </c>
      <c r="D302" s="120" t="s">
        <v>26</v>
      </c>
      <c r="E302" s="120"/>
      <c r="F302" s="101">
        <v>7</v>
      </c>
      <c r="H302" s="872" t="s">
        <v>1015</v>
      </c>
      <c r="I302" s="159" t="s">
        <v>1025</v>
      </c>
      <c r="J302" s="160"/>
      <c r="K302" s="871">
        <v>1900</v>
      </c>
      <c r="L302" s="871">
        <v>20</v>
      </c>
      <c r="M302" s="871" t="s">
        <v>34</v>
      </c>
      <c r="N302" s="871">
        <v>20</v>
      </c>
      <c r="O302" s="871">
        <v>100</v>
      </c>
      <c r="P302" s="871" t="s">
        <v>34</v>
      </c>
      <c r="Q302" s="871">
        <v>100</v>
      </c>
      <c r="R302" s="871">
        <v>1770</v>
      </c>
      <c r="S302" s="871" t="s">
        <v>34</v>
      </c>
      <c r="T302" s="871">
        <v>170</v>
      </c>
      <c r="U302" s="871">
        <v>1320</v>
      </c>
      <c r="V302" s="871">
        <v>290</v>
      </c>
      <c r="W302" s="871" t="s">
        <v>34</v>
      </c>
      <c r="X302" s="94"/>
    </row>
    <row r="303" spans="1:24" ht="12" hidden="1" customHeight="1">
      <c r="F303" s="235"/>
      <c r="H303" s="870" t="s">
        <v>1127</v>
      </c>
      <c r="I303" s="163" t="s">
        <v>1128</v>
      </c>
      <c r="J303" s="160"/>
      <c r="K303" s="871"/>
      <c r="L303" s="871"/>
      <c r="M303" s="871"/>
      <c r="N303" s="871"/>
      <c r="O303" s="871"/>
      <c r="P303" s="871"/>
      <c r="Q303" s="871"/>
      <c r="R303" s="871"/>
      <c r="S303" s="871"/>
      <c r="T303" s="871"/>
      <c r="U303" s="871"/>
      <c r="V303" s="871"/>
      <c r="W303" s="871"/>
      <c r="X303" s="94"/>
    </row>
    <row r="304" spans="1:24" ht="12" hidden="1" customHeight="1">
      <c r="A304" s="120" t="s">
        <v>1001</v>
      </c>
      <c r="B304" s="120" t="s">
        <v>579</v>
      </c>
      <c r="C304" s="120" t="s">
        <v>25</v>
      </c>
      <c r="D304" s="120" t="s">
        <v>26</v>
      </c>
      <c r="E304" s="120"/>
      <c r="F304" s="101">
        <v>1</v>
      </c>
      <c r="H304" s="872" t="s">
        <v>1002</v>
      </c>
      <c r="I304" s="159" t="s">
        <v>1028</v>
      </c>
      <c r="J304" s="160" t="s">
        <v>1129</v>
      </c>
      <c r="K304" s="871">
        <v>63500</v>
      </c>
      <c r="L304" s="871">
        <v>27300</v>
      </c>
      <c r="M304" s="871">
        <v>780</v>
      </c>
      <c r="N304" s="871">
        <v>26530</v>
      </c>
      <c r="O304" s="871">
        <v>670</v>
      </c>
      <c r="P304" s="871">
        <v>70</v>
      </c>
      <c r="Q304" s="871">
        <v>600</v>
      </c>
      <c r="R304" s="871">
        <v>35450</v>
      </c>
      <c r="S304" s="871" t="s">
        <v>34</v>
      </c>
      <c r="T304" s="871">
        <v>8490</v>
      </c>
      <c r="U304" s="871">
        <v>12950</v>
      </c>
      <c r="V304" s="871">
        <v>14000</v>
      </c>
      <c r="W304" s="871">
        <v>80</v>
      </c>
      <c r="X304" s="94"/>
    </row>
    <row r="305" spans="1:24" ht="12" hidden="1" customHeight="1">
      <c r="A305" s="120" t="s">
        <v>1001</v>
      </c>
      <c r="B305" s="120" t="s">
        <v>579</v>
      </c>
      <c r="C305" s="120" t="s">
        <v>25</v>
      </c>
      <c r="D305" s="120" t="s">
        <v>26</v>
      </c>
      <c r="E305" s="120"/>
      <c r="F305" s="101">
        <v>2</v>
      </c>
      <c r="H305" s="872" t="s">
        <v>1005</v>
      </c>
      <c r="I305" s="159" t="s">
        <v>1021</v>
      </c>
      <c r="J305" s="160"/>
      <c r="K305" s="871">
        <v>36410</v>
      </c>
      <c r="L305" s="871">
        <v>25530</v>
      </c>
      <c r="M305" s="871">
        <v>500</v>
      </c>
      <c r="N305" s="871">
        <v>25030</v>
      </c>
      <c r="O305" s="871">
        <v>90</v>
      </c>
      <c r="P305" s="871" t="s">
        <v>34</v>
      </c>
      <c r="Q305" s="871">
        <v>90</v>
      </c>
      <c r="R305" s="871">
        <v>10750</v>
      </c>
      <c r="S305" s="871" t="s">
        <v>34</v>
      </c>
      <c r="T305" s="871">
        <v>340</v>
      </c>
      <c r="U305" s="871">
        <v>3110</v>
      </c>
      <c r="V305" s="871">
        <v>7300</v>
      </c>
      <c r="W305" s="871">
        <v>50</v>
      </c>
      <c r="X305" s="94"/>
    </row>
    <row r="306" spans="1:24" s="94" customFormat="1" ht="12" hidden="1" customHeight="1">
      <c r="A306" s="449" t="s">
        <v>1001</v>
      </c>
      <c r="B306" s="449" t="s">
        <v>579</v>
      </c>
      <c r="C306" s="449" t="s">
        <v>25</v>
      </c>
      <c r="D306" s="449" t="s">
        <v>26</v>
      </c>
      <c r="E306" s="449"/>
      <c r="F306" s="101">
        <v>3</v>
      </c>
      <c r="H306" s="872" t="s">
        <v>1007</v>
      </c>
      <c r="I306" s="159" t="s">
        <v>1022</v>
      </c>
      <c r="J306" s="160"/>
      <c r="K306" s="871">
        <v>25730</v>
      </c>
      <c r="L306" s="871">
        <v>1080</v>
      </c>
      <c r="M306" s="871">
        <v>240</v>
      </c>
      <c r="N306" s="871">
        <v>850</v>
      </c>
      <c r="O306" s="871">
        <v>510</v>
      </c>
      <c r="P306" s="871">
        <v>70</v>
      </c>
      <c r="Q306" s="871">
        <v>440</v>
      </c>
      <c r="R306" s="871">
        <v>24110</v>
      </c>
      <c r="S306" s="871" t="s">
        <v>34</v>
      </c>
      <c r="T306" s="871">
        <v>7730</v>
      </c>
      <c r="U306" s="871">
        <v>9680</v>
      </c>
      <c r="V306" s="871">
        <v>6700</v>
      </c>
      <c r="W306" s="871">
        <v>30</v>
      </c>
    </row>
    <row r="307" spans="1:24" ht="12" hidden="1" customHeight="1">
      <c r="A307" s="120" t="s">
        <v>1001</v>
      </c>
      <c r="B307" s="120" t="s">
        <v>579</v>
      </c>
      <c r="C307" s="120" t="s">
        <v>25</v>
      </c>
      <c r="D307" s="120" t="s">
        <v>26</v>
      </c>
      <c r="E307" s="120"/>
      <c r="F307" s="101">
        <v>4</v>
      </c>
      <c r="H307" s="872" t="s">
        <v>1009</v>
      </c>
      <c r="I307" s="159" t="s">
        <v>1010</v>
      </c>
      <c r="J307" s="160"/>
      <c r="K307" s="871">
        <v>5900</v>
      </c>
      <c r="L307" s="871" t="s">
        <v>34</v>
      </c>
      <c r="M307" s="871" t="s">
        <v>34</v>
      </c>
      <c r="N307" s="871" t="s">
        <v>34</v>
      </c>
      <c r="O307" s="871" t="s">
        <v>34</v>
      </c>
      <c r="P307" s="871" t="s">
        <v>34</v>
      </c>
      <c r="Q307" s="871" t="s">
        <v>34</v>
      </c>
      <c r="R307" s="871">
        <v>5900</v>
      </c>
      <c r="S307" s="871" t="s">
        <v>34</v>
      </c>
      <c r="T307" s="871" t="s">
        <v>34</v>
      </c>
      <c r="U307" s="871">
        <v>2350</v>
      </c>
      <c r="V307" s="873">
        <v>3540</v>
      </c>
      <c r="W307" s="871" t="s">
        <v>34</v>
      </c>
      <c r="X307" s="94"/>
    </row>
    <row r="308" spans="1:24" ht="12" hidden="1" customHeight="1">
      <c r="A308" s="120" t="s">
        <v>1001</v>
      </c>
      <c r="B308" s="120" t="s">
        <v>579</v>
      </c>
      <c r="C308" s="120" t="s">
        <v>25</v>
      </c>
      <c r="D308" s="120" t="s">
        <v>26</v>
      </c>
      <c r="E308" s="120"/>
      <c r="F308" s="101">
        <v>5</v>
      </c>
      <c r="H308" s="872" t="s">
        <v>1036</v>
      </c>
      <c r="I308" s="159" t="s">
        <v>1078</v>
      </c>
      <c r="J308" s="160"/>
      <c r="K308" s="871">
        <v>1890</v>
      </c>
      <c r="L308" s="871" t="s">
        <v>34</v>
      </c>
      <c r="M308" s="871" t="s">
        <v>34</v>
      </c>
      <c r="N308" s="871" t="s">
        <v>34</v>
      </c>
      <c r="O308" s="871" t="s">
        <v>34</v>
      </c>
      <c r="P308" s="871" t="s">
        <v>34</v>
      </c>
      <c r="Q308" s="871" t="s">
        <v>34</v>
      </c>
      <c r="R308" s="871">
        <v>1890</v>
      </c>
      <c r="S308" s="871" t="s">
        <v>34</v>
      </c>
      <c r="T308" s="871" t="s">
        <v>34</v>
      </c>
      <c r="U308" s="871">
        <v>860</v>
      </c>
      <c r="V308" s="873">
        <v>1020</v>
      </c>
      <c r="W308" s="871" t="s">
        <v>34</v>
      </c>
      <c r="X308" s="94"/>
    </row>
    <row r="309" spans="1:24" ht="12" hidden="1" customHeight="1">
      <c r="A309" s="120" t="s">
        <v>1001</v>
      </c>
      <c r="B309" s="120" t="s">
        <v>579</v>
      </c>
      <c r="C309" s="120" t="s">
        <v>25</v>
      </c>
      <c r="D309" s="120" t="s">
        <v>26</v>
      </c>
      <c r="E309" s="120"/>
      <c r="F309" s="101">
        <v>6</v>
      </c>
      <c r="H309" s="872" t="s">
        <v>1013</v>
      </c>
      <c r="I309" s="159" t="s">
        <v>1014</v>
      </c>
      <c r="J309" s="160"/>
      <c r="K309" s="871">
        <v>17030</v>
      </c>
      <c r="L309" s="871">
        <v>1060</v>
      </c>
      <c r="M309" s="871">
        <v>240</v>
      </c>
      <c r="N309" s="871">
        <v>820</v>
      </c>
      <c r="O309" s="871">
        <v>510</v>
      </c>
      <c r="P309" s="871">
        <v>70</v>
      </c>
      <c r="Q309" s="871">
        <v>440</v>
      </c>
      <c r="R309" s="871">
        <v>15430</v>
      </c>
      <c r="S309" s="871" t="s">
        <v>34</v>
      </c>
      <c r="T309" s="871">
        <v>7660</v>
      </c>
      <c r="U309" s="871">
        <v>5700</v>
      </c>
      <c r="V309" s="873">
        <v>2070</v>
      </c>
      <c r="W309" s="871">
        <v>30</v>
      </c>
      <c r="X309" s="94"/>
    </row>
    <row r="310" spans="1:24" ht="12" hidden="1" customHeight="1">
      <c r="A310" s="120" t="s">
        <v>1001</v>
      </c>
      <c r="B310" s="120" t="s">
        <v>579</v>
      </c>
      <c r="C310" s="120" t="s">
        <v>25</v>
      </c>
      <c r="D310" s="120" t="s">
        <v>26</v>
      </c>
      <c r="E310" s="120"/>
      <c r="F310" s="101">
        <v>7</v>
      </c>
      <c r="H310" s="872" t="s">
        <v>1015</v>
      </c>
      <c r="I310" s="159" t="s">
        <v>607</v>
      </c>
      <c r="J310" s="160"/>
      <c r="K310" s="871">
        <v>920</v>
      </c>
      <c r="L310" s="871">
        <v>20</v>
      </c>
      <c r="M310" s="871" t="s">
        <v>34</v>
      </c>
      <c r="N310" s="871">
        <v>20</v>
      </c>
      <c r="O310" s="871" t="s">
        <v>34</v>
      </c>
      <c r="P310" s="871" t="s">
        <v>34</v>
      </c>
      <c r="Q310" s="871" t="s">
        <v>34</v>
      </c>
      <c r="R310" s="871">
        <v>890</v>
      </c>
      <c r="S310" s="871" t="s">
        <v>34</v>
      </c>
      <c r="T310" s="871">
        <v>70</v>
      </c>
      <c r="U310" s="871">
        <v>760</v>
      </c>
      <c r="V310" s="871">
        <v>70</v>
      </c>
      <c r="W310" s="871" t="s">
        <v>34</v>
      </c>
      <c r="X310" s="94"/>
    </row>
    <row r="311" spans="1:24" ht="12" hidden="1" customHeight="1">
      <c r="F311" s="235"/>
      <c r="H311" s="870" t="s">
        <v>1130</v>
      </c>
      <c r="I311" s="163" t="s">
        <v>1131</v>
      </c>
      <c r="J311" s="160"/>
      <c r="K311" s="871"/>
      <c r="L311" s="871"/>
      <c r="M311" s="871"/>
      <c r="N311" s="871"/>
      <c r="O311" s="871"/>
      <c r="P311" s="871"/>
      <c r="Q311" s="871"/>
      <c r="R311" s="871"/>
      <c r="S311" s="871"/>
      <c r="T311" s="871"/>
      <c r="U311" s="871"/>
      <c r="V311" s="871"/>
      <c r="W311" s="871"/>
      <c r="X311" s="94"/>
    </row>
    <row r="312" spans="1:24" ht="12" hidden="1" customHeight="1">
      <c r="A312" s="120" t="s">
        <v>1001</v>
      </c>
      <c r="B312" s="120" t="s">
        <v>578</v>
      </c>
      <c r="C312" s="120" t="s">
        <v>25</v>
      </c>
      <c r="D312" s="120" t="s">
        <v>26</v>
      </c>
      <c r="E312" s="120"/>
      <c r="F312" s="101">
        <v>1</v>
      </c>
      <c r="H312" s="872" t="s">
        <v>1002</v>
      </c>
      <c r="I312" s="159" t="s">
        <v>1028</v>
      </c>
      <c r="J312" s="160" t="s">
        <v>1020</v>
      </c>
      <c r="K312" s="871">
        <v>60970</v>
      </c>
      <c r="L312" s="871">
        <v>23030</v>
      </c>
      <c r="M312" s="871">
        <v>780</v>
      </c>
      <c r="N312" s="871">
        <v>22260</v>
      </c>
      <c r="O312" s="871">
        <v>1140</v>
      </c>
      <c r="P312" s="871">
        <v>60</v>
      </c>
      <c r="Q312" s="871">
        <v>1080</v>
      </c>
      <c r="R312" s="871">
        <v>36730</v>
      </c>
      <c r="S312" s="871" t="s">
        <v>34</v>
      </c>
      <c r="T312" s="871">
        <v>12560</v>
      </c>
      <c r="U312" s="871">
        <v>11630</v>
      </c>
      <c r="V312" s="871">
        <v>12540</v>
      </c>
      <c r="W312" s="871">
        <v>70</v>
      </c>
      <c r="X312" s="94"/>
    </row>
    <row r="313" spans="1:24" ht="12" hidden="1" customHeight="1">
      <c r="A313" s="120" t="s">
        <v>1001</v>
      </c>
      <c r="B313" s="120" t="s">
        <v>578</v>
      </c>
      <c r="C313" s="120" t="s">
        <v>25</v>
      </c>
      <c r="D313" s="120" t="s">
        <v>26</v>
      </c>
      <c r="E313" s="120"/>
      <c r="F313" s="101">
        <v>2</v>
      </c>
      <c r="H313" s="872" t="s">
        <v>1005</v>
      </c>
      <c r="I313" s="159" t="s">
        <v>1021</v>
      </c>
      <c r="J313" s="160"/>
      <c r="K313" s="871">
        <v>29400</v>
      </c>
      <c r="L313" s="871">
        <v>20810</v>
      </c>
      <c r="M313" s="871">
        <v>550</v>
      </c>
      <c r="N313" s="871">
        <v>20260</v>
      </c>
      <c r="O313" s="871">
        <v>400</v>
      </c>
      <c r="P313" s="871" t="s">
        <v>34</v>
      </c>
      <c r="Q313" s="871">
        <v>400</v>
      </c>
      <c r="R313" s="871">
        <v>8170</v>
      </c>
      <c r="S313" s="871" t="s">
        <v>34</v>
      </c>
      <c r="T313" s="871">
        <v>620</v>
      </c>
      <c r="U313" s="871">
        <v>2040</v>
      </c>
      <c r="V313" s="871">
        <v>5510</v>
      </c>
      <c r="W313" s="871">
        <v>30</v>
      </c>
      <c r="X313" s="94"/>
    </row>
    <row r="314" spans="1:24" s="94" customFormat="1" ht="12" hidden="1" customHeight="1">
      <c r="A314" s="449" t="s">
        <v>1001</v>
      </c>
      <c r="B314" s="449" t="s">
        <v>578</v>
      </c>
      <c r="C314" s="449" t="s">
        <v>25</v>
      </c>
      <c r="D314" s="449" t="s">
        <v>26</v>
      </c>
      <c r="E314" s="449"/>
      <c r="F314" s="101">
        <v>3</v>
      </c>
      <c r="H314" s="872" t="s">
        <v>1007</v>
      </c>
      <c r="I314" s="159" t="s">
        <v>1022</v>
      </c>
      <c r="J314" s="160"/>
      <c r="K314" s="871">
        <v>28840</v>
      </c>
      <c r="L314" s="871">
        <v>1370</v>
      </c>
      <c r="M314" s="871">
        <v>170</v>
      </c>
      <c r="N314" s="871">
        <v>1200</v>
      </c>
      <c r="O314" s="871">
        <v>570</v>
      </c>
      <c r="P314" s="871">
        <v>60</v>
      </c>
      <c r="Q314" s="871">
        <v>510</v>
      </c>
      <c r="R314" s="871">
        <v>26850</v>
      </c>
      <c r="S314" s="871" t="s">
        <v>34</v>
      </c>
      <c r="T314" s="871">
        <v>10720</v>
      </c>
      <c r="U314" s="871">
        <v>9220</v>
      </c>
      <c r="V314" s="871">
        <v>6920</v>
      </c>
      <c r="W314" s="871">
        <v>50</v>
      </c>
    </row>
    <row r="315" spans="1:24" ht="12" hidden="1" customHeight="1">
      <c r="A315" s="120" t="s">
        <v>1001</v>
      </c>
      <c r="B315" s="120" t="s">
        <v>578</v>
      </c>
      <c r="C315" s="120" t="s">
        <v>25</v>
      </c>
      <c r="D315" s="120" t="s">
        <v>26</v>
      </c>
      <c r="E315" s="120"/>
      <c r="F315" s="101">
        <v>4</v>
      </c>
      <c r="H315" s="872" t="s">
        <v>1009</v>
      </c>
      <c r="I315" s="159" t="s">
        <v>1010</v>
      </c>
      <c r="J315" s="160"/>
      <c r="K315" s="871">
        <v>1730</v>
      </c>
      <c r="L315" s="871" t="s">
        <v>34</v>
      </c>
      <c r="M315" s="871" t="s">
        <v>34</v>
      </c>
      <c r="N315" s="871" t="s">
        <v>34</v>
      </c>
      <c r="O315" s="871" t="s">
        <v>34</v>
      </c>
      <c r="P315" s="871" t="s">
        <v>34</v>
      </c>
      <c r="Q315" s="871" t="s">
        <v>34</v>
      </c>
      <c r="R315" s="871">
        <v>1730</v>
      </c>
      <c r="S315" s="871" t="s">
        <v>34</v>
      </c>
      <c r="T315" s="871" t="s">
        <v>34</v>
      </c>
      <c r="U315" s="871">
        <v>680</v>
      </c>
      <c r="V315" s="873">
        <v>1060</v>
      </c>
      <c r="W315" s="871" t="s">
        <v>34</v>
      </c>
      <c r="X315" s="94"/>
    </row>
    <row r="316" spans="1:24" ht="12" hidden="1" customHeight="1">
      <c r="A316" s="120" t="s">
        <v>1001</v>
      </c>
      <c r="B316" s="120" t="s">
        <v>578</v>
      </c>
      <c r="C316" s="120" t="s">
        <v>25</v>
      </c>
      <c r="D316" s="120" t="s">
        <v>26</v>
      </c>
      <c r="E316" s="120"/>
      <c r="F316" s="101">
        <v>5</v>
      </c>
      <c r="H316" s="872" t="s">
        <v>1036</v>
      </c>
      <c r="I316" s="159" t="s">
        <v>1012</v>
      </c>
      <c r="J316" s="160"/>
      <c r="K316" s="871">
        <v>1070</v>
      </c>
      <c r="L316" s="871" t="s">
        <v>34</v>
      </c>
      <c r="M316" s="871" t="s">
        <v>34</v>
      </c>
      <c r="N316" s="871" t="s">
        <v>34</v>
      </c>
      <c r="O316" s="871" t="s">
        <v>34</v>
      </c>
      <c r="P316" s="871" t="s">
        <v>34</v>
      </c>
      <c r="Q316" s="871" t="s">
        <v>34</v>
      </c>
      <c r="R316" s="871">
        <v>1070</v>
      </c>
      <c r="S316" s="871" t="s">
        <v>34</v>
      </c>
      <c r="T316" s="871" t="s">
        <v>34</v>
      </c>
      <c r="U316" s="871" t="s">
        <v>34</v>
      </c>
      <c r="V316" s="873">
        <v>1070</v>
      </c>
      <c r="W316" s="871" t="s">
        <v>34</v>
      </c>
      <c r="X316" s="94"/>
    </row>
    <row r="317" spans="1:24" ht="12" hidden="1" customHeight="1">
      <c r="A317" s="120" t="s">
        <v>1001</v>
      </c>
      <c r="B317" s="120" t="s">
        <v>578</v>
      </c>
      <c r="C317" s="120" t="s">
        <v>25</v>
      </c>
      <c r="D317" s="120" t="s">
        <v>26</v>
      </c>
      <c r="E317" s="120"/>
      <c r="F317" s="101">
        <v>6</v>
      </c>
      <c r="H317" s="872" t="s">
        <v>1013</v>
      </c>
      <c r="I317" s="159" t="s">
        <v>1014</v>
      </c>
      <c r="J317" s="160"/>
      <c r="K317" s="871">
        <v>24420</v>
      </c>
      <c r="L317" s="871">
        <v>1250</v>
      </c>
      <c r="M317" s="871">
        <v>170</v>
      </c>
      <c r="N317" s="871">
        <v>1090</v>
      </c>
      <c r="O317" s="871">
        <v>550</v>
      </c>
      <c r="P317" s="871">
        <v>60</v>
      </c>
      <c r="Q317" s="871">
        <v>490</v>
      </c>
      <c r="R317" s="871">
        <v>22570</v>
      </c>
      <c r="S317" s="871" t="s">
        <v>34</v>
      </c>
      <c r="T317" s="871">
        <v>10510</v>
      </c>
      <c r="U317" s="871">
        <v>7460</v>
      </c>
      <c r="V317" s="873">
        <v>4600</v>
      </c>
      <c r="W317" s="871">
        <v>50</v>
      </c>
      <c r="X317" s="94"/>
    </row>
    <row r="318" spans="1:24" ht="12" hidden="1" customHeight="1">
      <c r="A318" s="120" t="s">
        <v>1001</v>
      </c>
      <c r="B318" s="120" t="s">
        <v>578</v>
      </c>
      <c r="C318" s="120" t="s">
        <v>25</v>
      </c>
      <c r="D318" s="120" t="s">
        <v>26</v>
      </c>
      <c r="E318" s="120"/>
      <c r="F318" s="101">
        <v>7</v>
      </c>
      <c r="H318" s="872" t="s">
        <v>1015</v>
      </c>
      <c r="I318" s="159" t="s">
        <v>1025</v>
      </c>
      <c r="J318" s="160"/>
      <c r="K318" s="871">
        <v>1620</v>
      </c>
      <c r="L318" s="871">
        <v>110</v>
      </c>
      <c r="M318" s="871" t="s">
        <v>34</v>
      </c>
      <c r="N318" s="871">
        <v>110</v>
      </c>
      <c r="O318" s="871">
        <v>20</v>
      </c>
      <c r="P318" s="871" t="s">
        <v>34</v>
      </c>
      <c r="Q318" s="871">
        <v>20</v>
      </c>
      <c r="R318" s="871">
        <v>1490</v>
      </c>
      <c r="S318" s="871" t="s">
        <v>34</v>
      </c>
      <c r="T318" s="871">
        <v>220</v>
      </c>
      <c r="U318" s="871">
        <v>1080</v>
      </c>
      <c r="V318" s="871">
        <v>190</v>
      </c>
      <c r="W318" s="871" t="s">
        <v>34</v>
      </c>
      <c r="X318" s="94"/>
    </row>
    <row r="319" spans="1:24" ht="12" hidden="1" customHeight="1">
      <c r="F319" s="235"/>
      <c r="H319" s="870" t="s">
        <v>1132</v>
      </c>
      <c r="I319" s="163" t="s">
        <v>1133</v>
      </c>
      <c r="J319" s="160"/>
      <c r="K319" s="871"/>
      <c r="L319" s="871"/>
      <c r="M319" s="871"/>
      <c r="N319" s="871"/>
      <c r="O319" s="871"/>
      <c r="P319" s="871"/>
      <c r="Q319" s="871"/>
      <c r="R319" s="871"/>
      <c r="S319" s="871"/>
      <c r="T319" s="871"/>
      <c r="U319" s="871"/>
      <c r="V319" s="871"/>
      <c r="W319" s="871"/>
      <c r="X319" s="94"/>
    </row>
    <row r="320" spans="1:24" ht="12" hidden="1" customHeight="1">
      <c r="A320" s="120" t="s">
        <v>1001</v>
      </c>
      <c r="B320" s="120" t="s">
        <v>577</v>
      </c>
      <c r="C320" s="120" t="s">
        <v>25</v>
      </c>
      <c r="D320" s="120" t="s">
        <v>26</v>
      </c>
      <c r="E320" s="120"/>
      <c r="F320" s="101">
        <v>1</v>
      </c>
      <c r="H320" s="872" t="s">
        <v>1002</v>
      </c>
      <c r="I320" s="159" t="s">
        <v>1028</v>
      </c>
      <c r="J320" s="160" t="s">
        <v>1020</v>
      </c>
      <c r="K320" s="871">
        <v>35640</v>
      </c>
      <c r="L320" s="871">
        <v>10310</v>
      </c>
      <c r="M320" s="871">
        <v>570</v>
      </c>
      <c r="N320" s="871">
        <v>9750</v>
      </c>
      <c r="O320" s="871">
        <v>880</v>
      </c>
      <c r="P320" s="871">
        <v>80</v>
      </c>
      <c r="Q320" s="871">
        <v>790</v>
      </c>
      <c r="R320" s="871">
        <v>24350</v>
      </c>
      <c r="S320" s="871" t="s">
        <v>34</v>
      </c>
      <c r="T320" s="871">
        <v>6440</v>
      </c>
      <c r="U320" s="871">
        <v>11320</v>
      </c>
      <c r="V320" s="871">
        <v>6590</v>
      </c>
      <c r="W320" s="871">
        <v>100</v>
      </c>
      <c r="X320" s="94"/>
    </row>
    <row r="321" spans="1:24" ht="12" hidden="1" customHeight="1">
      <c r="A321" s="120" t="s">
        <v>1001</v>
      </c>
      <c r="B321" s="120" t="s">
        <v>577</v>
      </c>
      <c r="C321" s="120" t="s">
        <v>25</v>
      </c>
      <c r="D321" s="120" t="s">
        <v>26</v>
      </c>
      <c r="E321" s="120"/>
      <c r="F321" s="101">
        <v>2</v>
      </c>
      <c r="H321" s="872" t="s">
        <v>1005</v>
      </c>
      <c r="I321" s="159" t="s">
        <v>1035</v>
      </c>
      <c r="J321" s="160"/>
      <c r="K321" s="871">
        <v>15200</v>
      </c>
      <c r="L321" s="871">
        <v>8850</v>
      </c>
      <c r="M321" s="871">
        <v>370</v>
      </c>
      <c r="N321" s="871">
        <v>8470</v>
      </c>
      <c r="O321" s="871">
        <v>490</v>
      </c>
      <c r="P321" s="871">
        <v>20</v>
      </c>
      <c r="Q321" s="871">
        <v>470</v>
      </c>
      <c r="R321" s="871">
        <v>5830</v>
      </c>
      <c r="S321" s="871" t="s">
        <v>34</v>
      </c>
      <c r="T321" s="871">
        <v>570</v>
      </c>
      <c r="U321" s="871">
        <v>1600</v>
      </c>
      <c r="V321" s="871">
        <v>3650</v>
      </c>
      <c r="W321" s="871">
        <v>40</v>
      </c>
      <c r="X321" s="94"/>
    </row>
    <row r="322" spans="1:24" s="94" customFormat="1" ht="12" hidden="1" customHeight="1">
      <c r="A322" s="449" t="s">
        <v>1001</v>
      </c>
      <c r="B322" s="449" t="s">
        <v>577</v>
      </c>
      <c r="C322" s="449" t="s">
        <v>25</v>
      </c>
      <c r="D322" s="449" t="s">
        <v>26</v>
      </c>
      <c r="E322" s="449"/>
      <c r="F322" s="101">
        <v>3</v>
      </c>
      <c r="H322" s="872" t="s">
        <v>1007</v>
      </c>
      <c r="I322" s="159" t="s">
        <v>1022</v>
      </c>
      <c r="J322" s="160"/>
      <c r="K322" s="871">
        <v>18390</v>
      </c>
      <c r="L322" s="871">
        <v>740</v>
      </c>
      <c r="M322" s="871">
        <v>150</v>
      </c>
      <c r="N322" s="871">
        <v>590</v>
      </c>
      <c r="O322" s="871">
        <v>300</v>
      </c>
      <c r="P322" s="871">
        <v>50</v>
      </c>
      <c r="Q322" s="871">
        <v>250</v>
      </c>
      <c r="R322" s="871">
        <v>17320</v>
      </c>
      <c r="S322" s="871" t="s">
        <v>34</v>
      </c>
      <c r="T322" s="871">
        <v>5030</v>
      </c>
      <c r="U322" s="871">
        <v>9350</v>
      </c>
      <c r="V322" s="871">
        <v>2940</v>
      </c>
      <c r="W322" s="871">
        <v>40</v>
      </c>
    </row>
    <row r="323" spans="1:24" ht="12" hidden="1" customHeight="1">
      <c r="A323" s="120" t="s">
        <v>1001</v>
      </c>
      <c r="B323" s="120" t="s">
        <v>577</v>
      </c>
      <c r="C323" s="120" t="s">
        <v>25</v>
      </c>
      <c r="D323" s="120" t="s">
        <v>26</v>
      </c>
      <c r="E323" s="120"/>
      <c r="F323" s="101">
        <v>4</v>
      </c>
      <c r="H323" s="872" t="s">
        <v>1009</v>
      </c>
      <c r="I323" s="159" t="s">
        <v>1010</v>
      </c>
      <c r="J323" s="160"/>
      <c r="K323" s="871">
        <v>2530</v>
      </c>
      <c r="L323" s="871" t="s">
        <v>34</v>
      </c>
      <c r="M323" s="871" t="s">
        <v>34</v>
      </c>
      <c r="N323" s="871" t="s">
        <v>34</v>
      </c>
      <c r="O323" s="871" t="s">
        <v>34</v>
      </c>
      <c r="P323" s="871" t="s">
        <v>34</v>
      </c>
      <c r="Q323" s="871" t="s">
        <v>34</v>
      </c>
      <c r="R323" s="871">
        <v>2530</v>
      </c>
      <c r="S323" s="871" t="s">
        <v>34</v>
      </c>
      <c r="T323" s="871" t="s">
        <v>34</v>
      </c>
      <c r="U323" s="871">
        <v>1390</v>
      </c>
      <c r="V323" s="873">
        <v>1140</v>
      </c>
      <c r="W323" s="871" t="s">
        <v>34</v>
      </c>
      <c r="X323" s="94"/>
    </row>
    <row r="324" spans="1:24" ht="12" hidden="1" customHeight="1">
      <c r="A324" s="120" t="s">
        <v>1001</v>
      </c>
      <c r="B324" s="120" t="s">
        <v>577</v>
      </c>
      <c r="C324" s="120" t="s">
        <v>25</v>
      </c>
      <c r="D324" s="120" t="s">
        <v>26</v>
      </c>
      <c r="E324" s="120"/>
      <c r="F324" s="101">
        <v>5</v>
      </c>
      <c r="H324" s="872" t="s">
        <v>1036</v>
      </c>
      <c r="I324" s="159" t="s">
        <v>1069</v>
      </c>
      <c r="J324" s="160"/>
      <c r="K324" s="871">
        <v>2200</v>
      </c>
      <c r="L324" s="871" t="s">
        <v>34</v>
      </c>
      <c r="M324" s="871" t="s">
        <v>34</v>
      </c>
      <c r="N324" s="871" t="s">
        <v>34</v>
      </c>
      <c r="O324" s="871" t="s">
        <v>34</v>
      </c>
      <c r="P324" s="871" t="s">
        <v>34</v>
      </c>
      <c r="Q324" s="871" t="s">
        <v>34</v>
      </c>
      <c r="R324" s="871">
        <v>2200</v>
      </c>
      <c r="S324" s="871" t="s">
        <v>34</v>
      </c>
      <c r="T324" s="871" t="s">
        <v>34</v>
      </c>
      <c r="U324" s="871">
        <v>1760</v>
      </c>
      <c r="V324" s="873">
        <v>430</v>
      </c>
      <c r="W324" s="871" t="s">
        <v>34</v>
      </c>
      <c r="X324" s="94"/>
    </row>
    <row r="325" spans="1:24" ht="12" hidden="1" customHeight="1">
      <c r="A325" s="120" t="s">
        <v>1001</v>
      </c>
      <c r="B325" s="120" t="s">
        <v>577</v>
      </c>
      <c r="C325" s="120" t="s">
        <v>25</v>
      </c>
      <c r="D325" s="120" t="s">
        <v>26</v>
      </c>
      <c r="E325" s="120"/>
      <c r="F325" s="101">
        <v>6</v>
      </c>
      <c r="H325" s="872" t="s">
        <v>1013</v>
      </c>
      <c r="I325" s="159" t="s">
        <v>1084</v>
      </c>
      <c r="J325" s="160"/>
      <c r="K325" s="871">
        <v>13150</v>
      </c>
      <c r="L325" s="871">
        <v>720</v>
      </c>
      <c r="M325" s="871">
        <v>150</v>
      </c>
      <c r="N325" s="871">
        <v>570</v>
      </c>
      <c r="O325" s="871">
        <v>280</v>
      </c>
      <c r="P325" s="871">
        <v>50</v>
      </c>
      <c r="Q325" s="871">
        <v>230</v>
      </c>
      <c r="R325" s="871">
        <v>12110</v>
      </c>
      <c r="S325" s="871" t="s">
        <v>34</v>
      </c>
      <c r="T325" s="871">
        <v>4960</v>
      </c>
      <c r="U325" s="871">
        <v>5850</v>
      </c>
      <c r="V325" s="873">
        <v>1310</v>
      </c>
      <c r="W325" s="871">
        <v>40</v>
      </c>
      <c r="X325" s="94"/>
    </row>
    <row r="326" spans="1:24" ht="12" hidden="1" customHeight="1">
      <c r="A326" s="120" t="s">
        <v>1001</v>
      </c>
      <c r="B326" s="120" t="s">
        <v>577</v>
      </c>
      <c r="C326" s="120" t="s">
        <v>25</v>
      </c>
      <c r="D326" s="120" t="s">
        <v>26</v>
      </c>
      <c r="E326" s="120"/>
      <c r="F326" s="101">
        <v>7</v>
      </c>
      <c r="H326" s="872" t="s">
        <v>1015</v>
      </c>
      <c r="I326" s="159" t="s">
        <v>1103</v>
      </c>
      <c r="J326" s="160"/>
      <c r="K326" s="871">
        <v>520</v>
      </c>
      <c r="L326" s="871">
        <v>20</v>
      </c>
      <c r="M326" s="871" t="s">
        <v>34</v>
      </c>
      <c r="N326" s="871">
        <v>20</v>
      </c>
      <c r="O326" s="871">
        <v>20</v>
      </c>
      <c r="P326" s="871" t="s">
        <v>34</v>
      </c>
      <c r="Q326" s="871">
        <v>20</v>
      </c>
      <c r="R326" s="871">
        <v>480</v>
      </c>
      <c r="S326" s="871" t="s">
        <v>34</v>
      </c>
      <c r="T326" s="871">
        <v>70</v>
      </c>
      <c r="U326" s="871">
        <v>350</v>
      </c>
      <c r="V326" s="871">
        <v>50</v>
      </c>
      <c r="W326" s="871" t="s">
        <v>34</v>
      </c>
      <c r="X326" s="94"/>
    </row>
    <row r="327" spans="1:24" ht="12" hidden="1" customHeight="1">
      <c r="F327" s="235"/>
      <c r="H327" s="870" t="s">
        <v>1134</v>
      </c>
      <c r="I327" s="163" t="s">
        <v>1135</v>
      </c>
      <c r="J327" s="160"/>
      <c r="K327" s="871"/>
      <c r="L327" s="871"/>
      <c r="M327" s="871"/>
      <c r="N327" s="871"/>
      <c r="O327" s="871"/>
      <c r="P327" s="871"/>
      <c r="Q327" s="871"/>
      <c r="R327" s="871"/>
      <c r="S327" s="871"/>
      <c r="T327" s="871"/>
      <c r="U327" s="871"/>
      <c r="V327" s="871"/>
      <c r="W327" s="871"/>
      <c r="X327" s="94"/>
    </row>
    <row r="328" spans="1:24" ht="12" hidden="1" customHeight="1">
      <c r="A328" s="120" t="s">
        <v>1001</v>
      </c>
      <c r="B328" s="120" t="s">
        <v>576</v>
      </c>
      <c r="C328" s="120" t="s">
        <v>25</v>
      </c>
      <c r="D328" s="120" t="s">
        <v>26</v>
      </c>
      <c r="E328" s="120"/>
      <c r="F328" s="101">
        <v>1</v>
      </c>
      <c r="H328" s="872" t="s">
        <v>1002</v>
      </c>
      <c r="I328" s="159" t="s">
        <v>1028</v>
      </c>
      <c r="J328" s="160" t="s">
        <v>1089</v>
      </c>
      <c r="K328" s="871">
        <v>25390</v>
      </c>
      <c r="L328" s="871">
        <v>9620</v>
      </c>
      <c r="M328" s="871">
        <v>1100</v>
      </c>
      <c r="N328" s="871">
        <v>8520</v>
      </c>
      <c r="O328" s="871">
        <v>600</v>
      </c>
      <c r="P328" s="871">
        <v>80</v>
      </c>
      <c r="Q328" s="871">
        <v>520</v>
      </c>
      <c r="R328" s="871">
        <v>15130</v>
      </c>
      <c r="S328" s="871" t="s">
        <v>34</v>
      </c>
      <c r="T328" s="871">
        <v>3720</v>
      </c>
      <c r="U328" s="871">
        <v>8430</v>
      </c>
      <c r="V328" s="871">
        <v>2980</v>
      </c>
      <c r="W328" s="871">
        <v>40</v>
      </c>
      <c r="X328" s="94"/>
    </row>
    <row r="329" spans="1:24" ht="12" hidden="1" customHeight="1">
      <c r="A329" s="120" t="s">
        <v>1001</v>
      </c>
      <c r="B329" s="120" t="s">
        <v>576</v>
      </c>
      <c r="C329" s="120" t="s">
        <v>25</v>
      </c>
      <c r="D329" s="120" t="s">
        <v>26</v>
      </c>
      <c r="E329" s="120"/>
      <c r="F329" s="101">
        <v>2</v>
      </c>
      <c r="H329" s="872" t="s">
        <v>1005</v>
      </c>
      <c r="I329" s="159" t="s">
        <v>1021</v>
      </c>
      <c r="J329" s="160"/>
      <c r="K329" s="871">
        <v>11540</v>
      </c>
      <c r="L329" s="871">
        <v>8240</v>
      </c>
      <c r="M329" s="871">
        <v>510</v>
      </c>
      <c r="N329" s="871">
        <v>7720</v>
      </c>
      <c r="O329" s="871">
        <v>160</v>
      </c>
      <c r="P329" s="871" t="s">
        <v>34</v>
      </c>
      <c r="Q329" s="871">
        <v>160</v>
      </c>
      <c r="R329" s="871">
        <v>3130</v>
      </c>
      <c r="S329" s="871" t="s">
        <v>34</v>
      </c>
      <c r="T329" s="871">
        <v>170</v>
      </c>
      <c r="U329" s="871">
        <v>850</v>
      </c>
      <c r="V329" s="871">
        <v>2110</v>
      </c>
      <c r="W329" s="871">
        <v>10</v>
      </c>
      <c r="X329" s="94"/>
    </row>
    <row r="330" spans="1:24" s="94" customFormat="1" ht="12" hidden="1" customHeight="1">
      <c r="A330" s="449" t="s">
        <v>1001</v>
      </c>
      <c r="B330" s="449" t="s">
        <v>576</v>
      </c>
      <c r="C330" s="449" t="s">
        <v>25</v>
      </c>
      <c r="D330" s="449" t="s">
        <v>26</v>
      </c>
      <c r="E330" s="449"/>
      <c r="F330" s="101">
        <v>3</v>
      </c>
      <c r="H330" s="872" t="s">
        <v>1007</v>
      </c>
      <c r="I330" s="159" t="s">
        <v>1022</v>
      </c>
      <c r="J330" s="160"/>
      <c r="K330" s="871">
        <v>12860</v>
      </c>
      <c r="L330" s="871">
        <v>1020</v>
      </c>
      <c r="M330" s="871">
        <v>550</v>
      </c>
      <c r="N330" s="871">
        <v>470</v>
      </c>
      <c r="O330" s="871">
        <v>300</v>
      </c>
      <c r="P330" s="871">
        <v>40</v>
      </c>
      <c r="Q330" s="871">
        <v>260</v>
      </c>
      <c r="R330" s="871">
        <v>11530</v>
      </c>
      <c r="S330" s="871" t="s">
        <v>34</v>
      </c>
      <c r="T330" s="871">
        <v>3170</v>
      </c>
      <c r="U330" s="871">
        <v>7490</v>
      </c>
      <c r="V330" s="871">
        <v>870</v>
      </c>
      <c r="W330" s="871">
        <v>10</v>
      </c>
    </row>
    <row r="331" spans="1:24" ht="12" hidden="1" customHeight="1">
      <c r="A331" s="120" t="s">
        <v>1001</v>
      </c>
      <c r="B331" s="120" t="s">
        <v>576</v>
      </c>
      <c r="C331" s="120" t="s">
        <v>25</v>
      </c>
      <c r="D331" s="120" t="s">
        <v>26</v>
      </c>
      <c r="E331" s="120"/>
      <c r="F331" s="101">
        <v>4</v>
      </c>
      <c r="H331" s="872" t="s">
        <v>1009</v>
      </c>
      <c r="I331" s="159" t="s">
        <v>1031</v>
      </c>
      <c r="J331" s="160"/>
      <c r="K331" s="871">
        <v>910</v>
      </c>
      <c r="L331" s="871">
        <v>20</v>
      </c>
      <c r="M331" s="871">
        <v>20</v>
      </c>
      <c r="N331" s="871" t="s">
        <v>34</v>
      </c>
      <c r="O331" s="871" t="s">
        <v>34</v>
      </c>
      <c r="P331" s="871" t="s">
        <v>34</v>
      </c>
      <c r="Q331" s="871" t="s">
        <v>34</v>
      </c>
      <c r="R331" s="871">
        <v>880</v>
      </c>
      <c r="S331" s="871" t="s">
        <v>34</v>
      </c>
      <c r="T331" s="871" t="s">
        <v>34</v>
      </c>
      <c r="U331" s="871">
        <v>880</v>
      </c>
      <c r="V331" s="873" t="s">
        <v>34</v>
      </c>
      <c r="W331" s="871" t="s">
        <v>34</v>
      </c>
      <c r="X331" s="94"/>
    </row>
    <row r="332" spans="1:24" ht="12" hidden="1" customHeight="1">
      <c r="A332" s="120" t="s">
        <v>1001</v>
      </c>
      <c r="B332" s="120" t="s">
        <v>576</v>
      </c>
      <c r="C332" s="120" t="s">
        <v>25</v>
      </c>
      <c r="D332" s="120" t="s">
        <v>26</v>
      </c>
      <c r="E332" s="120"/>
      <c r="F332" s="101">
        <v>5</v>
      </c>
      <c r="H332" s="872" t="s">
        <v>1011</v>
      </c>
      <c r="I332" s="159" t="s">
        <v>1012</v>
      </c>
      <c r="J332" s="160"/>
      <c r="K332" s="871">
        <v>2240</v>
      </c>
      <c r="L332" s="871" t="s">
        <v>34</v>
      </c>
      <c r="M332" s="871" t="s">
        <v>34</v>
      </c>
      <c r="N332" s="871" t="s">
        <v>34</v>
      </c>
      <c r="O332" s="871" t="s">
        <v>34</v>
      </c>
      <c r="P332" s="871" t="s">
        <v>34</v>
      </c>
      <c r="Q332" s="871" t="s">
        <v>34</v>
      </c>
      <c r="R332" s="871">
        <v>2240</v>
      </c>
      <c r="S332" s="871" t="s">
        <v>34</v>
      </c>
      <c r="T332" s="871" t="s">
        <v>34</v>
      </c>
      <c r="U332" s="871">
        <v>1920</v>
      </c>
      <c r="V332" s="873">
        <v>320</v>
      </c>
      <c r="W332" s="871" t="s">
        <v>34</v>
      </c>
      <c r="X332" s="94"/>
    </row>
    <row r="333" spans="1:24" ht="12" hidden="1" customHeight="1">
      <c r="A333" s="120" t="s">
        <v>1001</v>
      </c>
      <c r="B333" s="120" t="s">
        <v>576</v>
      </c>
      <c r="C333" s="120" t="s">
        <v>25</v>
      </c>
      <c r="D333" s="120" t="s">
        <v>26</v>
      </c>
      <c r="E333" s="120"/>
      <c r="F333" s="101">
        <v>6</v>
      </c>
      <c r="H333" s="872" t="s">
        <v>1013</v>
      </c>
      <c r="I333" s="159" t="s">
        <v>1084</v>
      </c>
      <c r="J333" s="160"/>
      <c r="K333" s="871">
        <v>9560</v>
      </c>
      <c r="L333" s="871">
        <v>960</v>
      </c>
      <c r="M333" s="871">
        <v>520</v>
      </c>
      <c r="N333" s="871">
        <v>450</v>
      </c>
      <c r="O333" s="871">
        <v>300</v>
      </c>
      <c r="P333" s="871">
        <v>40</v>
      </c>
      <c r="Q333" s="871">
        <v>260</v>
      </c>
      <c r="R333" s="871">
        <v>8290</v>
      </c>
      <c r="S333" s="871" t="s">
        <v>34</v>
      </c>
      <c r="T333" s="871">
        <v>3120</v>
      </c>
      <c r="U333" s="871">
        <v>4640</v>
      </c>
      <c r="V333" s="873">
        <v>530</v>
      </c>
      <c r="W333" s="871">
        <v>10</v>
      </c>
      <c r="X333" s="94"/>
    </row>
    <row r="334" spans="1:24" ht="12" hidden="1" customHeight="1">
      <c r="A334" s="120" t="s">
        <v>1001</v>
      </c>
      <c r="B334" s="120" t="s">
        <v>576</v>
      </c>
      <c r="C334" s="120" t="s">
        <v>25</v>
      </c>
      <c r="D334" s="120" t="s">
        <v>26</v>
      </c>
      <c r="E334" s="120"/>
      <c r="F334" s="101">
        <v>7</v>
      </c>
      <c r="H334" s="872" t="s">
        <v>1015</v>
      </c>
      <c r="I334" s="159" t="s">
        <v>1025</v>
      </c>
      <c r="J334" s="160"/>
      <c r="K334" s="871">
        <v>160</v>
      </c>
      <c r="L334" s="871">
        <v>40</v>
      </c>
      <c r="M334" s="871">
        <v>10</v>
      </c>
      <c r="N334" s="871">
        <v>30</v>
      </c>
      <c r="O334" s="871" t="s">
        <v>34</v>
      </c>
      <c r="P334" s="871" t="s">
        <v>34</v>
      </c>
      <c r="Q334" s="871" t="s">
        <v>34</v>
      </c>
      <c r="R334" s="871">
        <v>130</v>
      </c>
      <c r="S334" s="871" t="s">
        <v>34</v>
      </c>
      <c r="T334" s="871">
        <v>50</v>
      </c>
      <c r="U334" s="871">
        <v>50</v>
      </c>
      <c r="V334" s="871">
        <v>20</v>
      </c>
      <c r="W334" s="871" t="s">
        <v>34</v>
      </c>
      <c r="X334" s="94"/>
    </row>
    <row r="335" spans="1:24" ht="12" hidden="1" customHeight="1">
      <c r="F335" s="235"/>
      <c r="H335" s="870" t="s">
        <v>1136</v>
      </c>
      <c r="I335" s="163" t="s">
        <v>1137</v>
      </c>
      <c r="J335" s="160"/>
      <c r="K335" s="871"/>
      <c r="L335" s="871"/>
      <c r="M335" s="871"/>
      <c r="N335" s="871"/>
      <c r="O335" s="871"/>
      <c r="P335" s="871"/>
      <c r="Q335" s="871"/>
      <c r="R335" s="871"/>
      <c r="S335" s="871"/>
      <c r="T335" s="871"/>
      <c r="U335" s="871"/>
      <c r="V335" s="871"/>
      <c r="W335" s="871"/>
      <c r="X335" s="94"/>
    </row>
    <row r="336" spans="1:24" ht="12" hidden="1" customHeight="1">
      <c r="A336" s="120" t="s">
        <v>1001</v>
      </c>
      <c r="B336" s="120" t="s">
        <v>575</v>
      </c>
      <c r="C336" s="120" t="s">
        <v>25</v>
      </c>
      <c r="D336" s="120" t="s">
        <v>26</v>
      </c>
      <c r="E336" s="120"/>
      <c r="F336" s="101">
        <v>1</v>
      </c>
      <c r="H336" s="872" t="s">
        <v>1002</v>
      </c>
      <c r="I336" s="159" t="s">
        <v>1028</v>
      </c>
      <c r="J336" s="160" t="s">
        <v>80</v>
      </c>
      <c r="K336" s="871">
        <v>39130</v>
      </c>
      <c r="L336" s="871">
        <v>12710</v>
      </c>
      <c r="M336" s="871">
        <v>300</v>
      </c>
      <c r="N336" s="871">
        <v>12410</v>
      </c>
      <c r="O336" s="871">
        <v>390</v>
      </c>
      <c r="P336" s="871">
        <v>50</v>
      </c>
      <c r="Q336" s="871">
        <v>340</v>
      </c>
      <c r="R336" s="871">
        <v>25990</v>
      </c>
      <c r="S336" s="871" t="s">
        <v>34</v>
      </c>
      <c r="T336" s="871">
        <v>11180</v>
      </c>
      <c r="U336" s="871">
        <v>10350</v>
      </c>
      <c r="V336" s="871">
        <v>4460</v>
      </c>
      <c r="W336" s="871">
        <v>30</v>
      </c>
      <c r="X336" s="94"/>
    </row>
    <row r="337" spans="1:24" ht="12" hidden="1" customHeight="1">
      <c r="A337" s="120" t="s">
        <v>1001</v>
      </c>
      <c r="B337" s="120" t="s">
        <v>575</v>
      </c>
      <c r="C337" s="120" t="s">
        <v>25</v>
      </c>
      <c r="D337" s="120" t="s">
        <v>26</v>
      </c>
      <c r="E337" s="120"/>
      <c r="F337" s="101">
        <v>2</v>
      </c>
      <c r="H337" s="872" t="s">
        <v>1005</v>
      </c>
      <c r="I337" s="159" t="s">
        <v>1021</v>
      </c>
      <c r="J337" s="160"/>
      <c r="K337" s="871">
        <v>17260</v>
      </c>
      <c r="L337" s="871">
        <v>10760</v>
      </c>
      <c r="M337" s="871">
        <v>180</v>
      </c>
      <c r="N337" s="871">
        <v>10570</v>
      </c>
      <c r="O337" s="871">
        <v>80</v>
      </c>
      <c r="P337" s="871" t="s">
        <v>34</v>
      </c>
      <c r="Q337" s="871">
        <v>80</v>
      </c>
      <c r="R337" s="871">
        <v>6410</v>
      </c>
      <c r="S337" s="871" t="s">
        <v>34</v>
      </c>
      <c r="T337" s="871">
        <v>620</v>
      </c>
      <c r="U337" s="871">
        <v>2110</v>
      </c>
      <c r="V337" s="871">
        <v>3680</v>
      </c>
      <c r="W337" s="871">
        <v>10</v>
      </c>
      <c r="X337" s="94"/>
    </row>
    <row r="338" spans="1:24" s="94" customFormat="1" ht="12" hidden="1" customHeight="1">
      <c r="A338" s="449" t="s">
        <v>1001</v>
      </c>
      <c r="B338" s="449" t="s">
        <v>575</v>
      </c>
      <c r="C338" s="449" t="s">
        <v>25</v>
      </c>
      <c r="D338" s="449" t="s">
        <v>26</v>
      </c>
      <c r="E338" s="449"/>
      <c r="F338" s="101">
        <v>3</v>
      </c>
      <c r="H338" s="872" t="s">
        <v>1007</v>
      </c>
      <c r="I338" s="159" t="s">
        <v>1022</v>
      </c>
      <c r="J338" s="160"/>
      <c r="K338" s="871">
        <v>19000</v>
      </c>
      <c r="L338" s="871">
        <v>750</v>
      </c>
      <c r="M338" s="871">
        <v>50</v>
      </c>
      <c r="N338" s="871">
        <v>700</v>
      </c>
      <c r="O338" s="871">
        <v>160</v>
      </c>
      <c r="P338" s="871">
        <v>20</v>
      </c>
      <c r="Q338" s="871">
        <v>140</v>
      </c>
      <c r="R338" s="871">
        <v>18080</v>
      </c>
      <c r="S338" s="871" t="s">
        <v>34</v>
      </c>
      <c r="T338" s="871">
        <v>9170</v>
      </c>
      <c r="U338" s="871">
        <v>8150</v>
      </c>
      <c r="V338" s="871">
        <v>770</v>
      </c>
      <c r="W338" s="871" t="s">
        <v>34</v>
      </c>
    </row>
    <row r="339" spans="1:24" ht="12" hidden="1" customHeight="1">
      <c r="A339" s="120" t="s">
        <v>1001</v>
      </c>
      <c r="B339" s="120" t="s">
        <v>575</v>
      </c>
      <c r="C339" s="120" t="s">
        <v>25</v>
      </c>
      <c r="D339" s="120" t="s">
        <v>26</v>
      </c>
      <c r="E339" s="120"/>
      <c r="F339" s="101">
        <v>4</v>
      </c>
      <c r="H339" s="872" t="s">
        <v>1009</v>
      </c>
      <c r="I339" s="159" t="s">
        <v>1010</v>
      </c>
      <c r="J339" s="160"/>
      <c r="K339" s="871">
        <v>1870</v>
      </c>
      <c r="L339" s="871" t="s">
        <v>34</v>
      </c>
      <c r="M339" s="871" t="s">
        <v>34</v>
      </c>
      <c r="N339" s="871" t="s">
        <v>34</v>
      </c>
      <c r="O339" s="871" t="s">
        <v>34</v>
      </c>
      <c r="P339" s="871" t="s">
        <v>34</v>
      </c>
      <c r="Q339" s="871" t="s">
        <v>34</v>
      </c>
      <c r="R339" s="871">
        <v>1870</v>
      </c>
      <c r="S339" s="871" t="s">
        <v>34</v>
      </c>
      <c r="T339" s="871" t="s">
        <v>34</v>
      </c>
      <c r="U339" s="871">
        <v>1870</v>
      </c>
      <c r="V339" s="873" t="s">
        <v>34</v>
      </c>
      <c r="W339" s="871" t="s">
        <v>34</v>
      </c>
      <c r="X339" s="94"/>
    </row>
    <row r="340" spans="1:24" ht="12" hidden="1" customHeight="1">
      <c r="A340" s="120" t="s">
        <v>1001</v>
      </c>
      <c r="B340" s="120" t="s">
        <v>575</v>
      </c>
      <c r="C340" s="120" t="s">
        <v>25</v>
      </c>
      <c r="D340" s="120" t="s">
        <v>26</v>
      </c>
      <c r="E340" s="120"/>
      <c r="F340" s="101">
        <v>5</v>
      </c>
      <c r="H340" s="872" t="s">
        <v>1036</v>
      </c>
      <c r="I340" s="159" t="s">
        <v>1012</v>
      </c>
      <c r="J340" s="160"/>
      <c r="K340" s="871">
        <v>990</v>
      </c>
      <c r="L340" s="871" t="s">
        <v>34</v>
      </c>
      <c r="M340" s="871" t="s">
        <v>34</v>
      </c>
      <c r="N340" s="871" t="s">
        <v>34</v>
      </c>
      <c r="O340" s="871" t="s">
        <v>34</v>
      </c>
      <c r="P340" s="871" t="s">
        <v>34</v>
      </c>
      <c r="Q340" s="871" t="s">
        <v>34</v>
      </c>
      <c r="R340" s="871">
        <v>990</v>
      </c>
      <c r="S340" s="871" t="s">
        <v>34</v>
      </c>
      <c r="T340" s="871" t="s">
        <v>34</v>
      </c>
      <c r="U340" s="871">
        <v>990</v>
      </c>
      <c r="V340" s="873" t="s">
        <v>34</v>
      </c>
      <c r="W340" s="871" t="s">
        <v>34</v>
      </c>
      <c r="X340" s="94"/>
    </row>
    <row r="341" spans="1:24" ht="12" hidden="1" customHeight="1">
      <c r="A341" s="120" t="s">
        <v>1001</v>
      </c>
      <c r="B341" s="120" t="s">
        <v>575</v>
      </c>
      <c r="C341" s="120" t="s">
        <v>25</v>
      </c>
      <c r="D341" s="120" t="s">
        <v>26</v>
      </c>
      <c r="E341" s="120"/>
      <c r="F341" s="101">
        <v>6</v>
      </c>
      <c r="H341" s="872" t="s">
        <v>1013</v>
      </c>
      <c r="I341" s="159" t="s">
        <v>1014</v>
      </c>
      <c r="J341" s="160"/>
      <c r="K341" s="871">
        <v>15230</v>
      </c>
      <c r="L341" s="871">
        <v>700</v>
      </c>
      <c r="M341" s="871">
        <v>50</v>
      </c>
      <c r="N341" s="871">
        <v>650</v>
      </c>
      <c r="O341" s="871">
        <v>140</v>
      </c>
      <c r="P341" s="871">
        <v>20</v>
      </c>
      <c r="Q341" s="871">
        <v>120</v>
      </c>
      <c r="R341" s="871">
        <v>14390</v>
      </c>
      <c r="S341" s="871" t="s">
        <v>34</v>
      </c>
      <c r="T341" s="871">
        <v>8990</v>
      </c>
      <c r="U341" s="871">
        <v>4690</v>
      </c>
      <c r="V341" s="873">
        <v>710</v>
      </c>
      <c r="W341" s="871" t="s">
        <v>34</v>
      </c>
      <c r="X341" s="94"/>
    </row>
    <row r="342" spans="1:24" ht="12" hidden="1" customHeight="1">
      <c r="A342" s="120" t="s">
        <v>1001</v>
      </c>
      <c r="B342" s="120" t="s">
        <v>575</v>
      </c>
      <c r="C342" s="120" t="s">
        <v>25</v>
      </c>
      <c r="D342" s="120" t="s">
        <v>26</v>
      </c>
      <c r="E342" s="120"/>
      <c r="F342" s="101">
        <v>7</v>
      </c>
      <c r="H342" s="872" t="s">
        <v>1015</v>
      </c>
      <c r="I342" s="159" t="s">
        <v>1025</v>
      </c>
      <c r="J342" s="160"/>
      <c r="K342" s="871">
        <v>910</v>
      </c>
      <c r="L342" s="871">
        <v>50</v>
      </c>
      <c r="M342" s="871" t="s">
        <v>34</v>
      </c>
      <c r="N342" s="871">
        <v>50</v>
      </c>
      <c r="O342" s="871">
        <v>20</v>
      </c>
      <c r="P342" s="871" t="s">
        <v>34</v>
      </c>
      <c r="Q342" s="871">
        <v>20</v>
      </c>
      <c r="R342" s="871">
        <v>840</v>
      </c>
      <c r="S342" s="871" t="s">
        <v>34</v>
      </c>
      <c r="T342" s="871">
        <v>170</v>
      </c>
      <c r="U342" s="871">
        <v>600</v>
      </c>
      <c r="V342" s="871">
        <v>60</v>
      </c>
      <c r="W342" s="871" t="s">
        <v>34</v>
      </c>
      <c r="X342" s="94"/>
    </row>
    <row r="343" spans="1:24" ht="12" hidden="1" customHeight="1">
      <c r="F343" s="235"/>
      <c r="H343" s="870" t="s">
        <v>1138</v>
      </c>
      <c r="I343" s="163" t="s">
        <v>1139</v>
      </c>
      <c r="J343" s="160"/>
      <c r="K343" s="871"/>
      <c r="L343" s="871"/>
      <c r="M343" s="871"/>
      <c r="N343" s="871"/>
      <c r="O343" s="871"/>
      <c r="P343" s="871"/>
      <c r="Q343" s="871"/>
      <c r="R343" s="871"/>
      <c r="S343" s="871"/>
      <c r="T343" s="871"/>
      <c r="U343" s="871"/>
      <c r="V343" s="871"/>
      <c r="W343" s="871"/>
      <c r="X343" s="94"/>
    </row>
    <row r="344" spans="1:24" ht="12" hidden="1" customHeight="1">
      <c r="A344" s="120" t="s">
        <v>1001</v>
      </c>
      <c r="B344" s="120" t="s">
        <v>574</v>
      </c>
      <c r="C344" s="120" t="s">
        <v>25</v>
      </c>
      <c r="D344" s="120" t="s">
        <v>26</v>
      </c>
      <c r="E344" s="120"/>
      <c r="F344" s="101">
        <v>1</v>
      </c>
      <c r="H344" s="872" t="s">
        <v>1002</v>
      </c>
      <c r="I344" s="159" t="s">
        <v>1028</v>
      </c>
      <c r="J344" s="160" t="s">
        <v>80</v>
      </c>
      <c r="K344" s="871">
        <v>33480</v>
      </c>
      <c r="L344" s="871">
        <v>14070</v>
      </c>
      <c r="M344" s="871">
        <v>500</v>
      </c>
      <c r="N344" s="871">
        <v>13560</v>
      </c>
      <c r="O344" s="871">
        <v>320</v>
      </c>
      <c r="P344" s="871">
        <v>30</v>
      </c>
      <c r="Q344" s="871">
        <v>280</v>
      </c>
      <c r="R344" s="871">
        <v>19090</v>
      </c>
      <c r="S344" s="871" t="s">
        <v>34</v>
      </c>
      <c r="T344" s="871">
        <v>4540</v>
      </c>
      <c r="U344" s="871">
        <v>5950</v>
      </c>
      <c r="V344" s="871">
        <v>8600</v>
      </c>
      <c r="W344" s="871">
        <v>10</v>
      </c>
      <c r="X344" s="94"/>
    </row>
    <row r="345" spans="1:24" ht="12" hidden="1" customHeight="1">
      <c r="A345" s="120" t="s">
        <v>1001</v>
      </c>
      <c r="B345" s="120" t="s">
        <v>574</v>
      </c>
      <c r="C345" s="120" t="s">
        <v>25</v>
      </c>
      <c r="D345" s="120" t="s">
        <v>26</v>
      </c>
      <c r="E345" s="120"/>
      <c r="F345" s="101">
        <v>2</v>
      </c>
      <c r="H345" s="872" t="s">
        <v>1005</v>
      </c>
      <c r="I345" s="159" t="s">
        <v>1021</v>
      </c>
      <c r="J345" s="160"/>
      <c r="K345" s="871">
        <v>20110</v>
      </c>
      <c r="L345" s="871">
        <v>13230</v>
      </c>
      <c r="M345" s="871">
        <v>310</v>
      </c>
      <c r="N345" s="871">
        <v>12920</v>
      </c>
      <c r="O345" s="871">
        <v>50</v>
      </c>
      <c r="P345" s="871" t="s">
        <v>34</v>
      </c>
      <c r="Q345" s="871">
        <v>50</v>
      </c>
      <c r="R345" s="871">
        <v>6820</v>
      </c>
      <c r="S345" s="871" t="s">
        <v>34</v>
      </c>
      <c r="T345" s="871">
        <v>160</v>
      </c>
      <c r="U345" s="871">
        <v>810</v>
      </c>
      <c r="V345" s="871">
        <v>5850</v>
      </c>
      <c r="W345" s="871">
        <v>10</v>
      </c>
      <c r="X345" s="94"/>
    </row>
    <row r="346" spans="1:24" s="94" customFormat="1" ht="12" hidden="1" customHeight="1">
      <c r="A346" s="449" t="s">
        <v>1001</v>
      </c>
      <c r="B346" s="449" t="s">
        <v>574</v>
      </c>
      <c r="C346" s="449" t="s">
        <v>25</v>
      </c>
      <c r="D346" s="449" t="s">
        <v>26</v>
      </c>
      <c r="E346" s="449"/>
      <c r="F346" s="101">
        <v>3</v>
      </c>
      <c r="H346" s="872" t="s">
        <v>1007</v>
      </c>
      <c r="I346" s="159" t="s">
        <v>1022</v>
      </c>
      <c r="J346" s="160"/>
      <c r="K346" s="871">
        <v>13120</v>
      </c>
      <c r="L346" s="871">
        <v>690</v>
      </c>
      <c r="M346" s="871">
        <v>190</v>
      </c>
      <c r="N346" s="871">
        <v>500</v>
      </c>
      <c r="O346" s="871">
        <v>230</v>
      </c>
      <c r="P346" s="871">
        <v>20</v>
      </c>
      <c r="Q346" s="871">
        <v>210</v>
      </c>
      <c r="R346" s="871">
        <v>12200</v>
      </c>
      <c r="S346" s="871" t="s">
        <v>34</v>
      </c>
      <c r="T346" s="871">
        <v>4330</v>
      </c>
      <c r="U346" s="871">
        <v>5120</v>
      </c>
      <c r="V346" s="871">
        <v>2750</v>
      </c>
      <c r="W346" s="871" t="s">
        <v>34</v>
      </c>
    </row>
    <row r="347" spans="1:24" ht="12" hidden="1" customHeight="1">
      <c r="A347" s="120" t="s">
        <v>1001</v>
      </c>
      <c r="B347" s="120" t="s">
        <v>574</v>
      </c>
      <c r="C347" s="120" t="s">
        <v>25</v>
      </c>
      <c r="D347" s="120" t="s">
        <v>26</v>
      </c>
      <c r="E347" s="120"/>
      <c r="F347" s="101">
        <v>4</v>
      </c>
      <c r="H347" s="872" t="s">
        <v>1009</v>
      </c>
      <c r="I347" s="159" t="s">
        <v>1077</v>
      </c>
      <c r="J347" s="160"/>
      <c r="K347" s="871">
        <v>2880</v>
      </c>
      <c r="L347" s="871">
        <v>10</v>
      </c>
      <c r="M347" s="871">
        <v>10</v>
      </c>
      <c r="N347" s="871" t="s">
        <v>34</v>
      </c>
      <c r="O347" s="871" t="s">
        <v>34</v>
      </c>
      <c r="P347" s="871" t="s">
        <v>34</v>
      </c>
      <c r="Q347" s="871" t="s">
        <v>34</v>
      </c>
      <c r="R347" s="871">
        <v>2870</v>
      </c>
      <c r="S347" s="871" t="s">
        <v>34</v>
      </c>
      <c r="T347" s="871" t="s">
        <v>34</v>
      </c>
      <c r="U347" s="871">
        <v>540</v>
      </c>
      <c r="V347" s="873">
        <v>2330</v>
      </c>
      <c r="W347" s="871" t="s">
        <v>34</v>
      </c>
      <c r="X347" s="94"/>
    </row>
    <row r="348" spans="1:24" ht="12" hidden="1" customHeight="1">
      <c r="A348" s="120" t="s">
        <v>1001</v>
      </c>
      <c r="B348" s="120" t="s">
        <v>574</v>
      </c>
      <c r="C348" s="120" t="s">
        <v>25</v>
      </c>
      <c r="D348" s="120" t="s">
        <v>26</v>
      </c>
      <c r="E348" s="120"/>
      <c r="F348" s="101">
        <v>5</v>
      </c>
      <c r="H348" s="872" t="s">
        <v>1036</v>
      </c>
      <c r="I348" s="159" t="s">
        <v>1012</v>
      </c>
      <c r="J348" s="160"/>
      <c r="K348" s="871">
        <v>1890</v>
      </c>
      <c r="L348" s="871" t="s">
        <v>34</v>
      </c>
      <c r="M348" s="871" t="s">
        <v>34</v>
      </c>
      <c r="N348" s="871" t="s">
        <v>34</v>
      </c>
      <c r="O348" s="871" t="s">
        <v>34</v>
      </c>
      <c r="P348" s="871" t="s">
        <v>34</v>
      </c>
      <c r="Q348" s="871" t="s">
        <v>34</v>
      </c>
      <c r="R348" s="871">
        <v>1890</v>
      </c>
      <c r="S348" s="871" t="s">
        <v>34</v>
      </c>
      <c r="T348" s="871" t="s">
        <v>34</v>
      </c>
      <c r="U348" s="871">
        <v>1750</v>
      </c>
      <c r="V348" s="873">
        <v>140</v>
      </c>
      <c r="W348" s="871" t="s">
        <v>34</v>
      </c>
      <c r="X348" s="94"/>
    </row>
    <row r="349" spans="1:24" ht="12" hidden="1" customHeight="1">
      <c r="A349" s="120" t="s">
        <v>1001</v>
      </c>
      <c r="B349" s="120" t="s">
        <v>574</v>
      </c>
      <c r="C349" s="120" t="s">
        <v>25</v>
      </c>
      <c r="D349" s="120" t="s">
        <v>26</v>
      </c>
      <c r="E349" s="120"/>
      <c r="F349" s="101">
        <v>6</v>
      </c>
      <c r="H349" s="872" t="s">
        <v>1013</v>
      </c>
      <c r="I349" s="159" t="s">
        <v>1014</v>
      </c>
      <c r="J349" s="160"/>
      <c r="K349" s="871">
        <v>8100</v>
      </c>
      <c r="L349" s="871">
        <v>670</v>
      </c>
      <c r="M349" s="871">
        <v>180</v>
      </c>
      <c r="N349" s="871">
        <v>490</v>
      </c>
      <c r="O349" s="871">
        <v>210</v>
      </c>
      <c r="P349" s="871">
        <v>20</v>
      </c>
      <c r="Q349" s="871">
        <v>190</v>
      </c>
      <c r="R349" s="871">
        <v>7220</v>
      </c>
      <c r="S349" s="871" t="s">
        <v>34</v>
      </c>
      <c r="T349" s="871">
        <v>4240</v>
      </c>
      <c r="U349" s="871">
        <v>2700</v>
      </c>
      <c r="V349" s="873">
        <v>280</v>
      </c>
      <c r="W349" s="871" t="s">
        <v>34</v>
      </c>
      <c r="X349" s="94"/>
    </row>
    <row r="350" spans="1:24" ht="12" hidden="1" customHeight="1">
      <c r="A350" s="120" t="s">
        <v>1001</v>
      </c>
      <c r="B350" s="120" t="s">
        <v>574</v>
      </c>
      <c r="C350" s="120" t="s">
        <v>25</v>
      </c>
      <c r="D350" s="120" t="s">
        <v>26</v>
      </c>
      <c r="E350" s="120"/>
      <c r="F350" s="101">
        <v>7</v>
      </c>
      <c r="H350" s="872" t="s">
        <v>1015</v>
      </c>
      <c r="I350" s="159" t="s">
        <v>1016</v>
      </c>
      <c r="J350" s="160"/>
      <c r="K350" s="871">
        <v>250</v>
      </c>
      <c r="L350" s="871">
        <v>10</v>
      </c>
      <c r="M350" s="871" t="s">
        <v>34</v>
      </c>
      <c r="N350" s="871">
        <v>10</v>
      </c>
      <c r="O350" s="871">
        <v>20</v>
      </c>
      <c r="P350" s="871" t="s">
        <v>34</v>
      </c>
      <c r="Q350" s="871">
        <v>20</v>
      </c>
      <c r="R350" s="871">
        <v>220</v>
      </c>
      <c r="S350" s="871" t="s">
        <v>34</v>
      </c>
      <c r="T350" s="871">
        <v>90</v>
      </c>
      <c r="U350" s="871">
        <v>120</v>
      </c>
      <c r="V350" s="871">
        <v>10</v>
      </c>
      <c r="W350" s="871" t="s">
        <v>34</v>
      </c>
      <c r="X350" s="94"/>
    </row>
    <row r="351" spans="1:24" ht="12" hidden="1" customHeight="1">
      <c r="F351" s="235"/>
      <c r="H351" s="870" t="s">
        <v>1140</v>
      </c>
      <c r="I351" s="163" t="s">
        <v>1141</v>
      </c>
      <c r="J351" s="160"/>
      <c r="K351" s="871"/>
      <c r="L351" s="871"/>
      <c r="M351" s="871"/>
      <c r="N351" s="871"/>
      <c r="O351" s="871"/>
      <c r="P351" s="871"/>
      <c r="Q351" s="871"/>
      <c r="R351" s="871"/>
      <c r="S351" s="871"/>
      <c r="T351" s="871"/>
      <c r="U351" s="871"/>
      <c r="V351" s="871"/>
      <c r="W351" s="871"/>
      <c r="X351" s="94"/>
    </row>
    <row r="352" spans="1:24" ht="12" hidden="1" customHeight="1">
      <c r="A352" s="120" t="s">
        <v>1001</v>
      </c>
      <c r="B352" s="120" t="s">
        <v>573</v>
      </c>
      <c r="C352" s="120" t="s">
        <v>25</v>
      </c>
      <c r="D352" s="120" t="s">
        <v>26</v>
      </c>
      <c r="E352" s="120"/>
      <c r="F352" s="101">
        <v>1</v>
      </c>
      <c r="H352" s="872" t="s">
        <v>1002</v>
      </c>
      <c r="I352" s="159" t="s">
        <v>1003</v>
      </c>
      <c r="J352" s="160" t="s">
        <v>80</v>
      </c>
      <c r="K352" s="871">
        <v>32450</v>
      </c>
      <c r="L352" s="871">
        <v>12490</v>
      </c>
      <c r="M352" s="871">
        <v>390</v>
      </c>
      <c r="N352" s="871">
        <v>12110</v>
      </c>
      <c r="O352" s="871">
        <v>830</v>
      </c>
      <c r="P352" s="871">
        <v>70</v>
      </c>
      <c r="Q352" s="871">
        <v>770</v>
      </c>
      <c r="R352" s="871">
        <v>19110</v>
      </c>
      <c r="S352" s="871" t="s">
        <v>34</v>
      </c>
      <c r="T352" s="871">
        <v>3990</v>
      </c>
      <c r="U352" s="871">
        <v>11010</v>
      </c>
      <c r="V352" s="871">
        <v>4100</v>
      </c>
      <c r="W352" s="871">
        <v>10</v>
      </c>
      <c r="X352" s="94"/>
    </row>
    <row r="353" spans="1:24" ht="12" hidden="1" customHeight="1">
      <c r="A353" s="120" t="s">
        <v>1001</v>
      </c>
      <c r="B353" s="120" t="s">
        <v>573</v>
      </c>
      <c r="C353" s="120" t="s">
        <v>25</v>
      </c>
      <c r="D353" s="120" t="s">
        <v>26</v>
      </c>
      <c r="E353" s="120"/>
      <c r="F353" s="101">
        <v>2</v>
      </c>
      <c r="H353" s="872" t="s">
        <v>1005</v>
      </c>
      <c r="I353" s="159" t="s">
        <v>1021</v>
      </c>
      <c r="J353" s="160"/>
      <c r="K353" s="871">
        <v>15660</v>
      </c>
      <c r="L353" s="871">
        <v>11570</v>
      </c>
      <c r="M353" s="871">
        <v>240</v>
      </c>
      <c r="N353" s="871">
        <v>11330</v>
      </c>
      <c r="O353" s="871">
        <v>420</v>
      </c>
      <c r="P353" s="871" t="s">
        <v>34</v>
      </c>
      <c r="Q353" s="871">
        <v>420</v>
      </c>
      <c r="R353" s="871">
        <v>3660</v>
      </c>
      <c r="S353" s="871" t="s">
        <v>34</v>
      </c>
      <c r="T353" s="871">
        <v>110</v>
      </c>
      <c r="U353" s="871">
        <v>1120</v>
      </c>
      <c r="V353" s="871">
        <v>2430</v>
      </c>
      <c r="W353" s="871">
        <v>10</v>
      </c>
      <c r="X353" s="94"/>
    </row>
    <row r="354" spans="1:24" s="94" customFormat="1" ht="12" hidden="1" customHeight="1">
      <c r="A354" s="449" t="s">
        <v>1001</v>
      </c>
      <c r="B354" s="449" t="s">
        <v>573</v>
      </c>
      <c r="C354" s="449" t="s">
        <v>25</v>
      </c>
      <c r="D354" s="449" t="s">
        <v>26</v>
      </c>
      <c r="E354" s="449"/>
      <c r="F354" s="101">
        <v>3</v>
      </c>
      <c r="H354" s="872" t="s">
        <v>1007</v>
      </c>
      <c r="I354" s="159" t="s">
        <v>1022</v>
      </c>
      <c r="J354" s="160"/>
      <c r="K354" s="871">
        <v>16420</v>
      </c>
      <c r="L354" s="871">
        <v>730</v>
      </c>
      <c r="M354" s="871">
        <v>130</v>
      </c>
      <c r="N354" s="871">
        <v>600</v>
      </c>
      <c r="O354" s="871">
        <v>370</v>
      </c>
      <c r="P354" s="871">
        <v>60</v>
      </c>
      <c r="Q354" s="871">
        <v>310</v>
      </c>
      <c r="R354" s="871">
        <v>15330</v>
      </c>
      <c r="S354" s="871" t="s">
        <v>34</v>
      </c>
      <c r="T354" s="871">
        <v>3780</v>
      </c>
      <c r="U354" s="871">
        <v>9870</v>
      </c>
      <c r="V354" s="871">
        <v>1670</v>
      </c>
      <c r="W354" s="871" t="s">
        <v>34</v>
      </c>
    </row>
    <row r="355" spans="1:24" ht="12" hidden="1" customHeight="1">
      <c r="A355" s="120" t="s">
        <v>1001</v>
      </c>
      <c r="B355" s="120" t="s">
        <v>573</v>
      </c>
      <c r="C355" s="120" t="s">
        <v>25</v>
      </c>
      <c r="D355" s="120" t="s">
        <v>26</v>
      </c>
      <c r="E355" s="120"/>
      <c r="F355" s="101">
        <v>4</v>
      </c>
      <c r="H355" s="872" t="s">
        <v>1009</v>
      </c>
      <c r="I355" s="159" t="s">
        <v>1077</v>
      </c>
      <c r="J355" s="160"/>
      <c r="K355" s="871">
        <v>4050</v>
      </c>
      <c r="L355" s="871" t="s">
        <v>34</v>
      </c>
      <c r="M355" s="871" t="s">
        <v>34</v>
      </c>
      <c r="N355" s="871" t="s">
        <v>34</v>
      </c>
      <c r="O355" s="871" t="s">
        <v>34</v>
      </c>
      <c r="P355" s="871" t="s">
        <v>34</v>
      </c>
      <c r="Q355" s="871" t="s">
        <v>34</v>
      </c>
      <c r="R355" s="871">
        <v>4050</v>
      </c>
      <c r="S355" s="871" t="s">
        <v>34</v>
      </c>
      <c r="T355" s="871" t="s">
        <v>34</v>
      </c>
      <c r="U355" s="871">
        <v>3200</v>
      </c>
      <c r="V355" s="873">
        <v>840</v>
      </c>
      <c r="W355" s="871" t="s">
        <v>34</v>
      </c>
      <c r="X355" s="94"/>
    </row>
    <row r="356" spans="1:24" ht="12" hidden="1" customHeight="1">
      <c r="A356" s="120" t="s">
        <v>1001</v>
      </c>
      <c r="B356" s="120" t="s">
        <v>573</v>
      </c>
      <c r="C356" s="120" t="s">
        <v>25</v>
      </c>
      <c r="D356" s="120" t="s">
        <v>26</v>
      </c>
      <c r="E356" s="120"/>
      <c r="F356" s="101">
        <v>5</v>
      </c>
      <c r="H356" s="872" t="s">
        <v>1036</v>
      </c>
      <c r="I356" s="159" t="s">
        <v>1012</v>
      </c>
      <c r="J356" s="160"/>
      <c r="K356" s="871">
        <v>3430</v>
      </c>
      <c r="L356" s="871" t="s">
        <v>34</v>
      </c>
      <c r="M356" s="871" t="s">
        <v>34</v>
      </c>
      <c r="N356" s="871" t="s">
        <v>34</v>
      </c>
      <c r="O356" s="871" t="s">
        <v>34</v>
      </c>
      <c r="P356" s="871" t="s">
        <v>34</v>
      </c>
      <c r="Q356" s="871" t="s">
        <v>34</v>
      </c>
      <c r="R356" s="871">
        <v>3430</v>
      </c>
      <c r="S356" s="871" t="s">
        <v>34</v>
      </c>
      <c r="T356" s="871" t="s">
        <v>34</v>
      </c>
      <c r="U356" s="871">
        <v>3250</v>
      </c>
      <c r="V356" s="873">
        <v>180</v>
      </c>
      <c r="W356" s="871" t="s">
        <v>34</v>
      </c>
      <c r="X356" s="94"/>
    </row>
    <row r="357" spans="1:24" ht="12" hidden="1" customHeight="1">
      <c r="A357" s="120" t="s">
        <v>1001</v>
      </c>
      <c r="B357" s="120" t="s">
        <v>573</v>
      </c>
      <c r="C357" s="120" t="s">
        <v>25</v>
      </c>
      <c r="D357" s="120" t="s">
        <v>26</v>
      </c>
      <c r="E357" s="120"/>
      <c r="F357" s="101">
        <v>6</v>
      </c>
      <c r="H357" s="872" t="s">
        <v>1013</v>
      </c>
      <c r="I357" s="159" t="s">
        <v>1014</v>
      </c>
      <c r="J357" s="160"/>
      <c r="K357" s="871">
        <v>8760</v>
      </c>
      <c r="L357" s="871">
        <v>690</v>
      </c>
      <c r="M357" s="871">
        <v>130</v>
      </c>
      <c r="N357" s="871">
        <v>560</v>
      </c>
      <c r="O357" s="871">
        <v>350</v>
      </c>
      <c r="P357" s="871">
        <v>40</v>
      </c>
      <c r="Q357" s="871">
        <v>310</v>
      </c>
      <c r="R357" s="871">
        <v>7720</v>
      </c>
      <c r="S357" s="871" t="s">
        <v>34</v>
      </c>
      <c r="T357" s="871">
        <v>3770</v>
      </c>
      <c r="U357" s="871">
        <v>3300</v>
      </c>
      <c r="V357" s="873">
        <v>650</v>
      </c>
      <c r="W357" s="871" t="s">
        <v>34</v>
      </c>
      <c r="X357" s="94"/>
    </row>
    <row r="358" spans="1:24" ht="12" hidden="1" customHeight="1">
      <c r="A358" s="120" t="s">
        <v>1001</v>
      </c>
      <c r="B358" s="120" t="s">
        <v>573</v>
      </c>
      <c r="C358" s="120" t="s">
        <v>25</v>
      </c>
      <c r="D358" s="120" t="s">
        <v>26</v>
      </c>
      <c r="E358" s="120"/>
      <c r="F358" s="101">
        <v>7</v>
      </c>
      <c r="H358" s="872" t="s">
        <v>1015</v>
      </c>
      <c r="I358" s="159" t="s">
        <v>1032</v>
      </c>
      <c r="J358" s="160"/>
      <c r="K358" s="871">
        <v>190</v>
      </c>
      <c r="L358" s="871">
        <v>40</v>
      </c>
      <c r="M358" s="871" t="s">
        <v>34</v>
      </c>
      <c r="N358" s="871">
        <v>40</v>
      </c>
      <c r="O358" s="871">
        <v>10</v>
      </c>
      <c r="P358" s="871">
        <v>10</v>
      </c>
      <c r="Q358" s="871" t="s">
        <v>34</v>
      </c>
      <c r="R358" s="871">
        <v>140</v>
      </c>
      <c r="S358" s="871" t="s">
        <v>34</v>
      </c>
      <c r="T358" s="871">
        <v>20</v>
      </c>
      <c r="U358" s="871">
        <v>120</v>
      </c>
      <c r="V358" s="871" t="s">
        <v>34</v>
      </c>
      <c r="W358" s="871" t="s">
        <v>34</v>
      </c>
      <c r="X358" s="94"/>
    </row>
    <row r="359" spans="1:24" ht="12" hidden="1" customHeight="1">
      <c r="F359" s="235"/>
      <c r="H359" s="870" t="s">
        <v>1142</v>
      </c>
      <c r="I359" s="163" t="s">
        <v>1143</v>
      </c>
      <c r="J359" s="160"/>
      <c r="K359" s="871"/>
      <c r="L359" s="871"/>
      <c r="M359" s="871"/>
      <c r="N359" s="871"/>
      <c r="O359" s="871"/>
      <c r="P359" s="871"/>
      <c r="Q359" s="871"/>
      <c r="R359" s="871"/>
      <c r="S359" s="871"/>
      <c r="T359" s="871"/>
      <c r="U359" s="871"/>
      <c r="V359" s="871"/>
      <c r="W359" s="871"/>
      <c r="X359" s="94"/>
    </row>
    <row r="360" spans="1:24" ht="12" hidden="1" customHeight="1">
      <c r="A360" s="120" t="s">
        <v>1001</v>
      </c>
      <c r="B360" s="120" t="s">
        <v>572</v>
      </c>
      <c r="C360" s="120" t="s">
        <v>25</v>
      </c>
      <c r="D360" s="120" t="s">
        <v>26</v>
      </c>
      <c r="E360" s="120"/>
      <c r="F360" s="101">
        <v>1</v>
      </c>
      <c r="H360" s="872" t="s">
        <v>1002</v>
      </c>
      <c r="I360" s="159" t="s">
        <v>1072</v>
      </c>
      <c r="J360" s="160" t="s">
        <v>1129</v>
      </c>
      <c r="K360" s="871">
        <v>48810</v>
      </c>
      <c r="L360" s="871">
        <v>22020</v>
      </c>
      <c r="M360" s="871">
        <v>660</v>
      </c>
      <c r="N360" s="871">
        <v>21360</v>
      </c>
      <c r="O360" s="871">
        <v>660</v>
      </c>
      <c r="P360" s="871">
        <v>60</v>
      </c>
      <c r="Q360" s="871">
        <v>600</v>
      </c>
      <c r="R360" s="871">
        <v>26050</v>
      </c>
      <c r="S360" s="871" t="s">
        <v>34</v>
      </c>
      <c r="T360" s="871">
        <v>5670</v>
      </c>
      <c r="U360" s="871">
        <v>13570</v>
      </c>
      <c r="V360" s="871">
        <v>6800</v>
      </c>
      <c r="W360" s="871">
        <v>90</v>
      </c>
      <c r="X360" s="94"/>
    </row>
    <row r="361" spans="1:24" ht="12" hidden="1" customHeight="1">
      <c r="A361" s="120" t="s">
        <v>1001</v>
      </c>
      <c r="B361" s="120" t="s">
        <v>572</v>
      </c>
      <c r="C361" s="120" t="s">
        <v>25</v>
      </c>
      <c r="D361" s="120" t="s">
        <v>26</v>
      </c>
      <c r="E361" s="120"/>
      <c r="F361" s="101">
        <v>2</v>
      </c>
      <c r="H361" s="872" t="s">
        <v>1005</v>
      </c>
      <c r="I361" s="159" t="s">
        <v>1029</v>
      </c>
      <c r="J361" s="160"/>
      <c r="K361" s="871">
        <v>27690</v>
      </c>
      <c r="L361" s="871">
        <v>20070</v>
      </c>
      <c r="M361" s="871">
        <v>380</v>
      </c>
      <c r="N361" s="871">
        <v>19690</v>
      </c>
      <c r="O361" s="871">
        <v>180</v>
      </c>
      <c r="P361" s="871">
        <v>20</v>
      </c>
      <c r="Q361" s="871">
        <v>170</v>
      </c>
      <c r="R361" s="871">
        <v>7390</v>
      </c>
      <c r="S361" s="871" t="s">
        <v>34</v>
      </c>
      <c r="T361" s="871">
        <v>190</v>
      </c>
      <c r="U361" s="871">
        <v>3370</v>
      </c>
      <c r="V361" s="871">
        <v>3830</v>
      </c>
      <c r="W361" s="871">
        <v>40</v>
      </c>
      <c r="X361" s="94"/>
    </row>
    <row r="362" spans="1:24" s="94" customFormat="1" ht="12" hidden="1" customHeight="1">
      <c r="A362" s="449" t="s">
        <v>1001</v>
      </c>
      <c r="B362" s="449" t="s">
        <v>572</v>
      </c>
      <c r="C362" s="449" t="s">
        <v>25</v>
      </c>
      <c r="D362" s="449" t="s">
        <v>26</v>
      </c>
      <c r="E362" s="449"/>
      <c r="F362" s="101">
        <v>3</v>
      </c>
      <c r="H362" s="872" t="s">
        <v>1007</v>
      </c>
      <c r="I362" s="159" t="s">
        <v>1022</v>
      </c>
      <c r="J362" s="160"/>
      <c r="K362" s="871">
        <v>18950</v>
      </c>
      <c r="L362" s="871">
        <v>1190</v>
      </c>
      <c r="M362" s="871">
        <v>260</v>
      </c>
      <c r="N362" s="871">
        <v>930</v>
      </c>
      <c r="O362" s="871">
        <v>410</v>
      </c>
      <c r="P362" s="871">
        <v>40</v>
      </c>
      <c r="Q362" s="871">
        <v>370</v>
      </c>
      <c r="R362" s="871">
        <v>17330</v>
      </c>
      <c r="S362" s="871" t="s">
        <v>34</v>
      </c>
      <c r="T362" s="871">
        <v>4260</v>
      </c>
      <c r="U362" s="871">
        <v>10100</v>
      </c>
      <c r="V362" s="871">
        <v>2970</v>
      </c>
      <c r="W362" s="871">
        <v>20</v>
      </c>
    </row>
    <row r="363" spans="1:24" ht="12" hidden="1" customHeight="1">
      <c r="A363" s="120" t="s">
        <v>1001</v>
      </c>
      <c r="B363" s="120" t="s">
        <v>572</v>
      </c>
      <c r="C363" s="120" t="s">
        <v>25</v>
      </c>
      <c r="D363" s="120" t="s">
        <v>26</v>
      </c>
      <c r="E363" s="120"/>
      <c r="F363" s="101">
        <v>4</v>
      </c>
      <c r="H363" s="872" t="s">
        <v>1009</v>
      </c>
      <c r="I363" s="159" t="s">
        <v>1010</v>
      </c>
      <c r="J363" s="160"/>
      <c r="K363" s="871">
        <v>2520</v>
      </c>
      <c r="L363" s="871" t="s">
        <v>34</v>
      </c>
      <c r="M363" s="871" t="s">
        <v>34</v>
      </c>
      <c r="N363" s="871" t="s">
        <v>34</v>
      </c>
      <c r="O363" s="871" t="s">
        <v>34</v>
      </c>
      <c r="P363" s="871" t="s">
        <v>34</v>
      </c>
      <c r="Q363" s="871" t="s">
        <v>34</v>
      </c>
      <c r="R363" s="871">
        <v>2520</v>
      </c>
      <c r="S363" s="871" t="s">
        <v>34</v>
      </c>
      <c r="T363" s="871" t="s">
        <v>34</v>
      </c>
      <c r="U363" s="871">
        <v>2080</v>
      </c>
      <c r="V363" s="873">
        <v>450</v>
      </c>
      <c r="W363" s="871" t="s">
        <v>34</v>
      </c>
      <c r="X363" s="94"/>
    </row>
    <row r="364" spans="1:24" ht="12" hidden="1" customHeight="1">
      <c r="A364" s="120" t="s">
        <v>1001</v>
      </c>
      <c r="B364" s="120" t="s">
        <v>572</v>
      </c>
      <c r="C364" s="120" t="s">
        <v>25</v>
      </c>
      <c r="D364" s="120" t="s">
        <v>26</v>
      </c>
      <c r="E364" s="120"/>
      <c r="F364" s="101">
        <v>5</v>
      </c>
      <c r="H364" s="872" t="s">
        <v>1011</v>
      </c>
      <c r="I364" s="159" t="s">
        <v>1012</v>
      </c>
      <c r="J364" s="160"/>
      <c r="K364" s="871">
        <v>5300</v>
      </c>
      <c r="L364" s="871" t="s">
        <v>34</v>
      </c>
      <c r="M364" s="871" t="s">
        <v>34</v>
      </c>
      <c r="N364" s="871" t="s">
        <v>34</v>
      </c>
      <c r="O364" s="871" t="s">
        <v>34</v>
      </c>
      <c r="P364" s="871" t="s">
        <v>34</v>
      </c>
      <c r="Q364" s="871" t="s">
        <v>34</v>
      </c>
      <c r="R364" s="871">
        <v>5300</v>
      </c>
      <c r="S364" s="871" t="s">
        <v>34</v>
      </c>
      <c r="T364" s="871" t="s">
        <v>34</v>
      </c>
      <c r="U364" s="871">
        <v>3900</v>
      </c>
      <c r="V364" s="873">
        <v>1400</v>
      </c>
      <c r="W364" s="871" t="s">
        <v>34</v>
      </c>
      <c r="X364" s="94"/>
    </row>
    <row r="365" spans="1:24" ht="12" hidden="1" customHeight="1">
      <c r="A365" s="120" t="s">
        <v>1001</v>
      </c>
      <c r="B365" s="120" t="s">
        <v>572</v>
      </c>
      <c r="C365" s="120" t="s">
        <v>25</v>
      </c>
      <c r="D365" s="120" t="s">
        <v>26</v>
      </c>
      <c r="E365" s="120"/>
      <c r="F365" s="101">
        <v>6</v>
      </c>
      <c r="H365" s="872" t="s">
        <v>1013</v>
      </c>
      <c r="I365" s="159" t="s">
        <v>1014</v>
      </c>
      <c r="J365" s="160"/>
      <c r="K365" s="871">
        <v>10130</v>
      </c>
      <c r="L365" s="871">
        <v>1140</v>
      </c>
      <c r="M365" s="871">
        <v>260</v>
      </c>
      <c r="N365" s="871">
        <v>880</v>
      </c>
      <c r="O365" s="871">
        <v>340</v>
      </c>
      <c r="P365" s="871">
        <v>40</v>
      </c>
      <c r="Q365" s="871">
        <v>300</v>
      </c>
      <c r="R365" s="871">
        <v>8630</v>
      </c>
      <c r="S365" s="871" t="s">
        <v>34</v>
      </c>
      <c r="T365" s="871">
        <v>4260</v>
      </c>
      <c r="U365" s="871">
        <v>3250</v>
      </c>
      <c r="V365" s="873">
        <v>1120</v>
      </c>
      <c r="W365" s="871">
        <v>20</v>
      </c>
      <c r="X365" s="94"/>
    </row>
    <row r="366" spans="1:24" ht="12" hidden="1" customHeight="1">
      <c r="A366" s="120" t="s">
        <v>1001</v>
      </c>
      <c r="B366" s="120" t="s">
        <v>572</v>
      </c>
      <c r="C366" s="120" t="s">
        <v>25</v>
      </c>
      <c r="D366" s="120" t="s">
        <v>26</v>
      </c>
      <c r="E366" s="120"/>
      <c r="F366" s="101">
        <v>7</v>
      </c>
      <c r="H366" s="872" t="s">
        <v>1015</v>
      </c>
      <c r="I366" s="159" t="s">
        <v>1025</v>
      </c>
      <c r="J366" s="160"/>
      <c r="K366" s="871">
        <v>1000</v>
      </c>
      <c r="L366" s="871">
        <v>50</v>
      </c>
      <c r="M366" s="871" t="s">
        <v>34</v>
      </c>
      <c r="N366" s="871">
        <v>50</v>
      </c>
      <c r="O366" s="871">
        <v>70</v>
      </c>
      <c r="P366" s="871" t="s">
        <v>34</v>
      </c>
      <c r="Q366" s="871">
        <v>70</v>
      </c>
      <c r="R366" s="871">
        <v>870</v>
      </c>
      <c r="S366" s="871" t="s">
        <v>34</v>
      </c>
      <c r="T366" s="871" t="s">
        <v>34</v>
      </c>
      <c r="U366" s="871">
        <v>870</v>
      </c>
      <c r="V366" s="871" t="s">
        <v>34</v>
      </c>
      <c r="W366" s="871" t="s">
        <v>34</v>
      </c>
      <c r="X366" s="94"/>
    </row>
    <row r="367" spans="1:24" ht="12" hidden="1" customHeight="1">
      <c r="F367" s="235"/>
      <c r="H367" s="870" t="s">
        <v>1144</v>
      </c>
      <c r="I367" s="163" t="s">
        <v>1145</v>
      </c>
      <c r="J367" s="160"/>
      <c r="K367" s="871"/>
      <c r="L367" s="871"/>
      <c r="M367" s="871"/>
      <c r="N367" s="871"/>
      <c r="O367" s="871"/>
      <c r="P367" s="871"/>
      <c r="Q367" s="871"/>
      <c r="R367" s="871"/>
      <c r="S367" s="871"/>
      <c r="T367" s="871"/>
      <c r="U367" s="871"/>
      <c r="V367" s="871"/>
      <c r="W367" s="871"/>
      <c r="X367" s="94"/>
    </row>
    <row r="368" spans="1:24" ht="12" hidden="1" customHeight="1">
      <c r="A368" s="120" t="s">
        <v>1001</v>
      </c>
      <c r="B368" s="120" t="s">
        <v>571</v>
      </c>
      <c r="C368" s="120" t="s">
        <v>25</v>
      </c>
      <c r="D368" s="120" t="s">
        <v>26</v>
      </c>
      <c r="E368" s="120"/>
      <c r="F368" s="101">
        <v>1</v>
      </c>
      <c r="H368" s="872" t="s">
        <v>1002</v>
      </c>
      <c r="I368" s="159" t="s">
        <v>1028</v>
      </c>
      <c r="J368" s="160" t="s">
        <v>1089</v>
      </c>
      <c r="K368" s="871">
        <v>26120</v>
      </c>
      <c r="L368" s="871">
        <v>16020</v>
      </c>
      <c r="M368" s="871">
        <v>870</v>
      </c>
      <c r="N368" s="871">
        <v>15150</v>
      </c>
      <c r="O368" s="871">
        <v>390</v>
      </c>
      <c r="P368" s="871" t="s">
        <v>34</v>
      </c>
      <c r="Q368" s="871">
        <v>390</v>
      </c>
      <c r="R368" s="871">
        <v>9650</v>
      </c>
      <c r="S368" s="871" t="s">
        <v>34</v>
      </c>
      <c r="T368" s="871">
        <v>3240</v>
      </c>
      <c r="U368" s="871">
        <v>4410</v>
      </c>
      <c r="V368" s="871">
        <v>2010</v>
      </c>
      <c r="W368" s="871">
        <v>50</v>
      </c>
      <c r="X368" s="94"/>
    </row>
    <row r="369" spans="1:24" ht="12" hidden="1" customHeight="1">
      <c r="A369" s="120" t="s">
        <v>1001</v>
      </c>
      <c r="B369" s="120" t="s">
        <v>571</v>
      </c>
      <c r="C369" s="120" t="s">
        <v>25</v>
      </c>
      <c r="D369" s="120" t="s">
        <v>26</v>
      </c>
      <c r="E369" s="120"/>
      <c r="F369" s="101">
        <v>2</v>
      </c>
      <c r="H369" s="872" t="s">
        <v>1005</v>
      </c>
      <c r="I369" s="159" t="s">
        <v>1021</v>
      </c>
      <c r="J369" s="160"/>
      <c r="K369" s="871">
        <v>15910</v>
      </c>
      <c r="L369" s="871">
        <v>15300</v>
      </c>
      <c r="M369" s="871">
        <v>650</v>
      </c>
      <c r="N369" s="871">
        <v>14650</v>
      </c>
      <c r="O369" s="871">
        <v>50</v>
      </c>
      <c r="P369" s="871" t="s">
        <v>34</v>
      </c>
      <c r="Q369" s="871">
        <v>50</v>
      </c>
      <c r="R369" s="871">
        <v>510</v>
      </c>
      <c r="S369" s="871" t="s">
        <v>34</v>
      </c>
      <c r="T369" s="871">
        <v>60</v>
      </c>
      <c r="U369" s="871">
        <v>30</v>
      </c>
      <c r="V369" s="871">
        <v>420</v>
      </c>
      <c r="W369" s="871">
        <v>50</v>
      </c>
      <c r="X369" s="94"/>
    </row>
    <row r="370" spans="1:24" s="94" customFormat="1" ht="12" hidden="1" customHeight="1">
      <c r="A370" s="449" t="s">
        <v>1001</v>
      </c>
      <c r="B370" s="449" t="s">
        <v>571</v>
      </c>
      <c r="C370" s="449" t="s">
        <v>25</v>
      </c>
      <c r="D370" s="449" t="s">
        <v>26</v>
      </c>
      <c r="E370" s="449"/>
      <c r="F370" s="101">
        <v>3</v>
      </c>
      <c r="H370" s="872" t="s">
        <v>1007</v>
      </c>
      <c r="I370" s="159" t="s">
        <v>1022</v>
      </c>
      <c r="J370" s="160"/>
      <c r="K370" s="871">
        <v>10050</v>
      </c>
      <c r="L370" s="871">
        <v>600</v>
      </c>
      <c r="M370" s="871">
        <v>210</v>
      </c>
      <c r="N370" s="871">
        <v>390</v>
      </c>
      <c r="O370" s="871">
        <v>340</v>
      </c>
      <c r="P370" s="871" t="s">
        <v>34</v>
      </c>
      <c r="Q370" s="871">
        <v>340</v>
      </c>
      <c r="R370" s="871">
        <v>9110</v>
      </c>
      <c r="S370" s="871" t="s">
        <v>34</v>
      </c>
      <c r="T370" s="871">
        <v>3150</v>
      </c>
      <c r="U370" s="871">
        <v>4370</v>
      </c>
      <c r="V370" s="871">
        <v>1590</v>
      </c>
      <c r="W370" s="871" t="s">
        <v>34</v>
      </c>
    </row>
    <row r="371" spans="1:24" ht="12" hidden="1" customHeight="1">
      <c r="A371" s="120" t="s">
        <v>1001</v>
      </c>
      <c r="B371" s="120" t="s">
        <v>571</v>
      </c>
      <c r="C371" s="120" t="s">
        <v>25</v>
      </c>
      <c r="D371" s="120" t="s">
        <v>26</v>
      </c>
      <c r="E371" s="120"/>
      <c r="F371" s="101">
        <v>4</v>
      </c>
      <c r="H371" s="872" t="s">
        <v>1009</v>
      </c>
      <c r="I371" s="159" t="s">
        <v>1010</v>
      </c>
      <c r="J371" s="160"/>
      <c r="K371" s="871">
        <v>3390</v>
      </c>
      <c r="L371" s="871" t="s">
        <v>34</v>
      </c>
      <c r="M371" s="871" t="s">
        <v>34</v>
      </c>
      <c r="N371" s="871" t="s">
        <v>34</v>
      </c>
      <c r="O371" s="871" t="s">
        <v>34</v>
      </c>
      <c r="P371" s="871" t="s">
        <v>34</v>
      </c>
      <c r="Q371" s="871" t="s">
        <v>34</v>
      </c>
      <c r="R371" s="871">
        <v>3390</v>
      </c>
      <c r="S371" s="871" t="s">
        <v>34</v>
      </c>
      <c r="T371" s="871" t="s">
        <v>34</v>
      </c>
      <c r="U371" s="871">
        <v>1840</v>
      </c>
      <c r="V371" s="873">
        <v>1540</v>
      </c>
      <c r="W371" s="871" t="s">
        <v>34</v>
      </c>
      <c r="X371" s="94"/>
    </row>
    <row r="372" spans="1:24" ht="12" hidden="1" customHeight="1">
      <c r="A372" s="120" t="s">
        <v>1001</v>
      </c>
      <c r="B372" s="120" t="s">
        <v>571</v>
      </c>
      <c r="C372" s="120" t="s">
        <v>25</v>
      </c>
      <c r="D372" s="120" t="s">
        <v>26</v>
      </c>
      <c r="E372" s="120"/>
      <c r="F372" s="101">
        <v>5</v>
      </c>
      <c r="H372" s="872" t="s">
        <v>1036</v>
      </c>
      <c r="I372" s="159" t="s">
        <v>1012</v>
      </c>
      <c r="J372" s="160"/>
      <c r="K372" s="871" t="s">
        <v>34</v>
      </c>
      <c r="L372" s="871" t="s">
        <v>34</v>
      </c>
      <c r="M372" s="871" t="s">
        <v>34</v>
      </c>
      <c r="N372" s="871" t="s">
        <v>34</v>
      </c>
      <c r="O372" s="871" t="s">
        <v>34</v>
      </c>
      <c r="P372" s="871" t="s">
        <v>34</v>
      </c>
      <c r="Q372" s="871" t="s">
        <v>34</v>
      </c>
      <c r="R372" s="871" t="s">
        <v>34</v>
      </c>
      <c r="S372" s="871" t="s">
        <v>34</v>
      </c>
      <c r="T372" s="871" t="s">
        <v>34</v>
      </c>
      <c r="U372" s="871" t="s">
        <v>34</v>
      </c>
      <c r="V372" s="873" t="s">
        <v>34</v>
      </c>
      <c r="W372" s="871" t="s">
        <v>34</v>
      </c>
      <c r="X372" s="94"/>
    </row>
    <row r="373" spans="1:24" ht="12" hidden="1" customHeight="1">
      <c r="A373" s="120" t="s">
        <v>1001</v>
      </c>
      <c r="B373" s="120" t="s">
        <v>571</v>
      </c>
      <c r="C373" s="120" t="s">
        <v>25</v>
      </c>
      <c r="D373" s="120" t="s">
        <v>26</v>
      </c>
      <c r="E373" s="120"/>
      <c r="F373" s="101">
        <v>6</v>
      </c>
      <c r="H373" s="872" t="s">
        <v>1013</v>
      </c>
      <c r="I373" s="159" t="s">
        <v>1014</v>
      </c>
      <c r="J373" s="160"/>
      <c r="K373" s="871">
        <v>6540</v>
      </c>
      <c r="L373" s="871">
        <v>590</v>
      </c>
      <c r="M373" s="871">
        <v>210</v>
      </c>
      <c r="N373" s="871">
        <v>380</v>
      </c>
      <c r="O373" s="871">
        <v>340</v>
      </c>
      <c r="P373" s="871" t="s">
        <v>34</v>
      </c>
      <c r="Q373" s="871">
        <v>340</v>
      </c>
      <c r="R373" s="871">
        <v>5610</v>
      </c>
      <c r="S373" s="871" t="s">
        <v>34</v>
      </c>
      <c r="T373" s="871">
        <v>3100</v>
      </c>
      <c r="U373" s="871">
        <v>2470</v>
      </c>
      <c r="V373" s="873">
        <v>40</v>
      </c>
      <c r="W373" s="871" t="s">
        <v>34</v>
      </c>
      <c r="X373" s="94"/>
    </row>
    <row r="374" spans="1:24" ht="12" hidden="1" customHeight="1">
      <c r="A374" s="120" t="s">
        <v>1001</v>
      </c>
      <c r="B374" s="120" t="s">
        <v>571</v>
      </c>
      <c r="C374" s="120" t="s">
        <v>25</v>
      </c>
      <c r="D374" s="120" t="s">
        <v>26</v>
      </c>
      <c r="E374" s="120"/>
      <c r="F374" s="101">
        <v>7</v>
      </c>
      <c r="H374" s="872" t="s">
        <v>1015</v>
      </c>
      <c r="I374" s="159" t="s">
        <v>1025</v>
      </c>
      <c r="J374" s="160"/>
      <c r="K374" s="871">
        <v>130</v>
      </c>
      <c r="L374" s="871">
        <v>10</v>
      </c>
      <c r="M374" s="871" t="s">
        <v>34</v>
      </c>
      <c r="N374" s="871">
        <v>10</v>
      </c>
      <c r="O374" s="871" t="s">
        <v>34</v>
      </c>
      <c r="P374" s="871" t="s">
        <v>34</v>
      </c>
      <c r="Q374" s="871" t="s">
        <v>34</v>
      </c>
      <c r="R374" s="871">
        <v>120</v>
      </c>
      <c r="S374" s="871" t="s">
        <v>34</v>
      </c>
      <c r="T374" s="871">
        <v>50</v>
      </c>
      <c r="U374" s="871">
        <v>60</v>
      </c>
      <c r="V374" s="871" t="s">
        <v>34</v>
      </c>
      <c r="W374" s="871" t="s">
        <v>34</v>
      </c>
      <c r="X374" s="94"/>
    </row>
    <row r="375" spans="1:24" ht="12" hidden="1" customHeight="1">
      <c r="F375" s="235"/>
      <c r="H375" s="870" t="s">
        <v>1146</v>
      </c>
      <c r="I375" s="163" t="s">
        <v>1147</v>
      </c>
      <c r="J375" s="160"/>
      <c r="K375" s="871"/>
      <c r="L375" s="871"/>
      <c r="M375" s="871"/>
      <c r="N375" s="871"/>
      <c r="O375" s="871"/>
      <c r="P375" s="871"/>
      <c r="Q375" s="871"/>
      <c r="R375" s="871"/>
      <c r="S375" s="871"/>
      <c r="T375" s="871"/>
      <c r="U375" s="871"/>
      <c r="V375" s="871"/>
      <c r="W375" s="871"/>
      <c r="X375" s="94"/>
    </row>
    <row r="376" spans="1:24" ht="12" hidden="1" customHeight="1">
      <c r="A376" s="120" t="s">
        <v>1001</v>
      </c>
      <c r="B376" s="120" t="s">
        <v>570</v>
      </c>
      <c r="C376" s="120" t="s">
        <v>25</v>
      </c>
      <c r="D376" s="120" t="s">
        <v>26</v>
      </c>
      <c r="E376" s="120"/>
      <c r="F376" s="101">
        <v>1</v>
      </c>
      <c r="H376" s="872" t="s">
        <v>1002</v>
      </c>
      <c r="I376" s="159" t="s">
        <v>1028</v>
      </c>
      <c r="J376" s="160" t="s">
        <v>1020</v>
      </c>
      <c r="K376" s="871">
        <v>66200</v>
      </c>
      <c r="L376" s="871">
        <v>12680</v>
      </c>
      <c r="M376" s="871">
        <v>550</v>
      </c>
      <c r="N376" s="871">
        <v>12140</v>
      </c>
      <c r="O376" s="871">
        <v>2020</v>
      </c>
      <c r="P376" s="871">
        <v>170</v>
      </c>
      <c r="Q376" s="871">
        <v>1840</v>
      </c>
      <c r="R376" s="871">
        <v>51460</v>
      </c>
      <c r="S376" s="871" t="s">
        <v>34</v>
      </c>
      <c r="T376" s="871">
        <v>5620</v>
      </c>
      <c r="U376" s="871">
        <v>29580</v>
      </c>
      <c r="V376" s="871">
        <v>16250</v>
      </c>
      <c r="W376" s="871">
        <v>40</v>
      </c>
      <c r="X376" s="94"/>
    </row>
    <row r="377" spans="1:24" ht="12" hidden="1" customHeight="1">
      <c r="A377" s="120" t="s">
        <v>1001</v>
      </c>
      <c r="B377" s="120" t="s">
        <v>570</v>
      </c>
      <c r="C377" s="120" t="s">
        <v>25</v>
      </c>
      <c r="D377" s="120" t="s">
        <v>26</v>
      </c>
      <c r="E377" s="120"/>
      <c r="F377" s="101">
        <v>2</v>
      </c>
      <c r="H377" s="872" t="s">
        <v>1005</v>
      </c>
      <c r="I377" s="159" t="s">
        <v>1040</v>
      </c>
      <c r="J377" s="160"/>
      <c r="K377" s="871">
        <v>34210</v>
      </c>
      <c r="L377" s="871">
        <v>11780</v>
      </c>
      <c r="M377" s="871">
        <v>490</v>
      </c>
      <c r="N377" s="871">
        <v>11290</v>
      </c>
      <c r="O377" s="871">
        <v>1790</v>
      </c>
      <c r="P377" s="871">
        <v>140</v>
      </c>
      <c r="Q377" s="871">
        <v>1650</v>
      </c>
      <c r="R377" s="871">
        <v>20610</v>
      </c>
      <c r="S377" s="871" t="s">
        <v>34</v>
      </c>
      <c r="T377" s="871">
        <v>340</v>
      </c>
      <c r="U377" s="871">
        <v>10500</v>
      </c>
      <c r="V377" s="871">
        <v>9770</v>
      </c>
      <c r="W377" s="871">
        <v>20</v>
      </c>
      <c r="X377" s="94"/>
    </row>
    <row r="378" spans="1:24" s="94" customFormat="1" ht="12" hidden="1" customHeight="1">
      <c r="A378" s="449" t="s">
        <v>1001</v>
      </c>
      <c r="B378" s="449" t="s">
        <v>570</v>
      </c>
      <c r="C378" s="449" t="s">
        <v>25</v>
      </c>
      <c r="D378" s="449" t="s">
        <v>26</v>
      </c>
      <c r="E378" s="449"/>
      <c r="F378" s="101">
        <v>3</v>
      </c>
      <c r="H378" s="872" t="s">
        <v>1007</v>
      </c>
      <c r="I378" s="159" t="s">
        <v>1022</v>
      </c>
      <c r="J378" s="160"/>
      <c r="K378" s="871">
        <v>30720</v>
      </c>
      <c r="L378" s="871">
        <v>380</v>
      </c>
      <c r="M378" s="871">
        <v>40</v>
      </c>
      <c r="N378" s="871">
        <v>340</v>
      </c>
      <c r="O378" s="871">
        <v>170</v>
      </c>
      <c r="P378" s="871">
        <v>30</v>
      </c>
      <c r="Q378" s="871">
        <v>140</v>
      </c>
      <c r="R378" s="871">
        <v>30170</v>
      </c>
      <c r="S378" s="871" t="s">
        <v>34</v>
      </c>
      <c r="T378" s="871">
        <v>4680</v>
      </c>
      <c r="U378" s="871">
        <v>19010</v>
      </c>
      <c r="V378" s="871">
        <v>6480</v>
      </c>
      <c r="W378" s="871" t="s">
        <v>34</v>
      </c>
    </row>
    <row r="379" spans="1:24" ht="12" hidden="1" customHeight="1">
      <c r="A379" s="120" t="s">
        <v>1001</v>
      </c>
      <c r="B379" s="120" t="s">
        <v>570</v>
      </c>
      <c r="C379" s="120" t="s">
        <v>25</v>
      </c>
      <c r="D379" s="120" t="s">
        <v>26</v>
      </c>
      <c r="E379" s="120"/>
      <c r="F379" s="101">
        <v>4</v>
      </c>
      <c r="H379" s="872" t="s">
        <v>1009</v>
      </c>
      <c r="I379" s="159" t="s">
        <v>1077</v>
      </c>
      <c r="J379" s="160"/>
      <c r="K379" s="871">
        <v>4550</v>
      </c>
      <c r="L379" s="871" t="s">
        <v>34</v>
      </c>
      <c r="M379" s="871" t="s">
        <v>34</v>
      </c>
      <c r="N379" s="871" t="s">
        <v>34</v>
      </c>
      <c r="O379" s="871" t="s">
        <v>34</v>
      </c>
      <c r="P379" s="871" t="s">
        <v>34</v>
      </c>
      <c r="Q379" s="871" t="s">
        <v>34</v>
      </c>
      <c r="R379" s="871">
        <v>4550</v>
      </c>
      <c r="S379" s="871" t="s">
        <v>34</v>
      </c>
      <c r="T379" s="871">
        <v>80</v>
      </c>
      <c r="U379" s="871">
        <v>4160</v>
      </c>
      <c r="V379" s="873">
        <v>310</v>
      </c>
      <c r="W379" s="871" t="s">
        <v>34</v>
      </c>
      <c r="X379" s="94"/>
    </row>
    <row r="380" spans="1:24" ht="12" hidden="1" customHeight="1">
      <c r="A380" s="120" t="s">
        <v>1001</v>
      </c>
      <c r="B380" s="120" t="s">
        <v>570</v>
      </c>
      <c r="C380" s="120" t="s">
        <v>25</v>
      </c>
      <c r="D380" s="120" t="s">
        <v>26</v>
      </c>
      <c r="E380" s="120"/>
      <c r="F380" s="101">
        <v>5</v>
      </c>
      <c r="H380" s="872" t="s">
        <v>1036</v>
      </c>
      <c r="I380" s="159" t="s">
        <v>1057</v>
      </c>
      <c r="J380" s="160"/>
      <c r="K380" s="871">
        <v>7160</v>
      </c>
      <c r="L380" s="871" t="s">
        <v>34</v>
      </c>
      <c r="M380" s="871" t="s">
        <v>34</v>
      </c>
      <c r="N380" s="871" t="s">
        <v>34</v>
      </c>
      <c r="O380" s="871" t="s">
        <v>34</v>
      </c>
      <c r="P380" s="871" t="s">
        <v>34</v>
      </c>
      <c r="Q380" s="871" t="s">
        <v>34</v>
      </c>
      <c r="R380" s="871">
        <v>7160</v>
      </c>
      <c r="S380" s="871" t="s">
        <v>34</v>
      </c>
      <c r="T380" s="871" t="s">
        <v>34</v>
      </c>
      <c r="U380" s="871">
        <v>4450</v>
      </c>
      <c r="V380" s="873">
        <v>2710</v>
      </c>
      <c r="W380" s="871" t="s">
        <v>34</v>
      </c>
      <c r="X380" s="94"/>
    </row>
    <row r="381" spans="1:24" ht="12" hidden="1" customHeight="1">
      <c r="A381" s="120" t="s">
        <v>1001</v>
      </c>
      <c r="B381" s="120" t="s">
        <v>570</v>
      </c>
      <c r="C381" s="120" t="s">
        <v>25</v>
      </c>
      <c r="D381" s="120" t="s">
        <v>26</v>
      </c>
      <c r="E381" s="120"/>
      <c r="F381" s="101">
        <v>6</v>
      </c>
      <c r="H381" s="872" t="s">
        <v>1013</v>
      </c>
      <c r="I381" s="159" t="s">
        <v>1014</v>
      </c>
      <c r="J381" s="160"/>
      <c r="K381" s="871">
        <v>18240</v>
      </c>
      <c r="L381" s="871">
        <v>340</v>
      </c>
      <c r="M381" s="871">
        <v>40</v>
      </c>
      <c r="N381" s="871">
        <v>300</v>
      </c>
      <c r="O381" s="871">
        <v>140</v>
      </c>
      <c r="P381" s="871">
        <v>30</v>
      </c>
      <c r="Q381" s="871">
        <v>110</v>
      </c>
      <c r="R381" s="871">
        <v>17750</v>
      </c>
      <c r="S381" s="871" t="s">
        <v>34</v>
      </c>
      <c r="T381" s="871">
        <v>4510</v>
      </c>
      <c r="U381" s="871">
        <v>9840</v>
      </c>
      <c r="V381" s="873">
        <v>3400</v>
      </c>
      <c r="W381" s="871" t="s">
        <v>34</v>
      </c>
      <c r="X381" s="94"/>
    </row>
    <row r="382" spans="1:24" ht="12" hidden="1" customHeight="1">
      <c r="A382" s="120" t="s">
        <v>1001</v>
      </c>
      <c r="B382" s="120" t="s">
        <v>570</v>
      </c>
      <c r="C382" s="120" t="s">
        <v>25</v>
      </c>
      <c r="D382" s="120" t="s">
        <v>26</v>
      </c>
      <c r="E382" s="120"/>
      <c r="F382" s="101">
        <v>7</v>
      </c>
      <c r="H382" s="872" t="s">
        <v>1015</v>
      </c>
      <c r="I382" s="159" t="s">
        <v>1103</v>
      </c>
      <c r="J382" s="160"/>
      <c r="K382" s="871">
        <v>760</v>
      </c>
      <c r="L382" s="871">
        <v>40</v>
      </c>
      <c r="M382" s="871" t="s">
        <v>34</v>
      </c>
      <c r="N382" s="871">
        <v>40</v>
      </c>
      <c r="O382" s="871">
        <v>30</v>
      </c>
      <c r="P382" s="871" t="s">
        <v>34</v>
      </c>
      <c r="Q382" s="871">
        <v>30</v>
      </c>
      <c r="R382" s="871">
        <v>700</v>
      </c>
      <c r="S382" s="871" t="s">
        <v>34</v>
      </c>
      <c r="T382" s="871">
        <v>80</v>
      </c>
      <c r="U382" s="871">
        <v>560</v>
      </c>
      <c r="V382" s="871">
        <v>60</v>
      </c>
      <c r="W382" s="871" t="s">
        <v>34</v>
      </c>
      <c r="X382" s="94"/>
    </row>
    <row r="383" spans="1:24" ht="12" hidden="1" customHeight="1">
      <c r="F383" s="235"/>
      <c r="H383" s="870" t="s">
        <v>1148</v>
      </c>
      <c r="I383" s="163" t="s">
        <v>1149</v>
      </c>
      <c r="J383" s="160"/>
      <c r="K383" s="871"/>
      <c r="L383" s="871"/>
      <c r="M383" s="871"/>
      <c r="N383" s="871"/>
      <c r="O383" s="871"/>
      <c r="P383" s="871"/>
      <c r="Q383" s="871"/>
      <c r="R383" s="871"/>
      <c r="S383" s="871"/>
      <c r="T383" s="871"/>
      <c r="U383" s="871"/>
      <c r="V383" s="871"/>
      <c r="W383" s="871"/>
      <c r="X383" s="94"/>
    </row>
    <row r="384" spans="1:24" ht="12" hidden="1" customHeight="1">
      <c r="A384" s="120" t="s">
        <v>1001</v>
      </c>
      <c r="B384" s="120" t="s">
        <v>569</v>
      </c>
      <c r="C384" s="120" t="s">
        <v>25</v>
      </c>
      <c r="D384" s="120" t="s">
        <v>26</v>
      </c>
      <c r="E384" s="120"/>
      <c r="F384" s="101">
        <v>1</v>
      </c>
      <c r="H384" s="872" t="s">
        <v>1002</v>
      </c>
      <c r="I384" s="159" t="s">
        <v>1081</v>
      </c>
      <c r="J384" s="160" t="s">
        <v>1089</v>
      </c>
      <c r="K384" s="871">
        <v>35500</v>
      </c>
      <c r="L384" s="871">
        <v>11160</v>
      </c>
      <c r="M384" s="871">
        <v>590</v>
      </c>
      <c r="N384" s="871">
        <v>10560</v>
      </c>
      <c r="O384" s="871">
        <v>340</v>
      </c>
      <c r="P384" s="871">
        <v>30</v>
      </c>
      <c r="Q384" s="871">
        <v>310</v>
      </c>
      <c r="R384" s="871">
        <v>23940</v>
      </c>
      <c r="S384" s="871" t="s">
        <v>34</v>
      </c>
      <c r="T384" s="871">
        <v>4180</v>
      </c>
      <c r="U384" s="871">
        <v>10500</v>
      </c>
      <c r="V384" s="871">
        <v>9260</v>
      </c>
      <c r="W384" s="871">
        <v>60</v>
      </c>
      <c r="X384" s="94"/>
    </row>
    <row r="385" spans="1:24" ht="12" hidden="1" customHeight="1">
      <c r="A385" s="120" t="s">
        <v>1001</v>
      </c>
      <c r="B385" s="120" t="s">
        <v>569</v>
      </c>
      <c r="C385" s="120" t="s">
        <v>25</v>
      </c>
      <c r="D385" s="120" t="s">
        <v>26</v>
      </c>
      <c r="E385" s="120"/>
      <c r="F385" s="101">
        <v>2</v>
      </c>
      <c r="H385" s="872" t="s">
        <v>1005</v>
      </c>
      <c r="I385" s="159" t="s">
        <v>1076</v>
      </c>
      <c r="J385" s="160"/>
      <c r="K385" s="871">
        <v>19930</v>
      </c>
      <c r="L385" s="871">
        <v>10150</v>
      </c>
      <c r="M385" s="871">
        <v>330</v>
      </c>
      <c r="N385" s="871">
        <v>9820</v>
      </c>
      <c r="O385" s="871">
        <v>100</v>
      </c>
      <c r="P385" s="871" t="s">
        <v>34</v>
      </c>
      <c r="Q385" s="871">
        <v>100</v>
      </c>
      <c r="R385" s="871">
        <v>9650</v>
      </c>
      <c r="S385" s="871" t="s">
        <v>34</v>
      </c>
      <c r="T385" s="871">
        <v>140</v>
      </c>
      <c r="U385" s="871">
        <v>2470</v>
      </c>
      <c r="V385" s="871">
        <v>7040</v>
      </c>
      <c r="W385" s="871">
        <v>30</v>
      </c>
      <c r="X385" s="94"/>
    </row>
    <row r="386" spans="1:24" s="94" customFormat="1" ht="12" hidden="1" customHeight="1">
      <c r="A386" s="449" t="s">
        <v>1001</v>
      </c>
      <c r="B386" s="449" t="s">
        <v>569</v>
      </c>
      <c r="C386" s="449" t="s">
        <v>25</v>
      </c>
      <c r="D386" s="449" t="s">
        <v>26</v>
      </c>
      <c r="E386" s="449"/>
      <c r="F386" s="101">
        <v>3</v>
      </c>
      <c r="H386" s="872" t="s">
        <v>1007</v>
      </c>
      <c r="I386" s="159" t="s">
        <v>1068</v>
      </c>
      <c r="J386" s="160"/>
      <c r="K386" s="871">
        <v>14490</v>
      </c>
      <c r="L386" s="871">
        <v>580</v>
      </c>
      <c r="M386" s="871">
        <v>200</v>
      </c>
      <c r="N386" s="871">
        <v>380</v>
      </c>
      <c r="O386" s="871">
        <v>210</v>
      </c>
      <c r="P386" s="871">
        <v>30</v>
      </c>
      <c r="Q386" s="871">
        <v>180</v>
      </c>
      <c r="R386" s="871">
        <v>13680</v>
      </c>
      <c r="S386" s="871" t="s">
        <v>34</v>
      </c>
      <c r="T386" s="871">
        <v>3570</v>
      </c>
      <c r="U386" s="871">
        <v>7890</v>
      </c>
      <c r="V386" s="871">
        <v>2220</v>
      </c>
      <c r="W386" s="871">
        <v>10</v>
      </c>
    </row>
    <row r="387" spans="1:24" ht="12" hidden="1" customHeight="1">
      <c r="A387" s="120" t="s">
        <v>1001</v>
      </c>
      <c r="B387" s="120" t="s">
        <v>569</v>
      </c>
      <c r="C387" s="120" t="s">
        <v>25</v>
      </c>
      <c r="D387" s="120" t="s">
        <v>26</v>
      </c>
      <c r="E387" s="120"/>
      <c r="F387" s="101">
        <v>4</v>
      </c>
      <c r="H387" s="872" t="s">
        <v>1009</v>
      </c>
      <c r="I387" s="159" t="s">
        <v>1010</v>
      </c>
      <c r="J387" s="160"/>
      <c r="K387" s="871">
        <v>1240</v>
      </c>
      <c r="L387" s="871" t="s">
        <v>34</v>
      </c>
      <c r="M387" s="871" t="s">
        <v>34</v>
      </c>
      <c r="N387" s="871" t="s">
        <v>34</v>
      </c>
      <c r="O387" s="871" t="s">
        <v>34</v>
      </c>
      <c r="P387" s="871" t="s">
        <v>34</v>
      </c>
      <c r="Q387" s="871" t="s">
        <v>34</v>
      </c>
      <c r="R387" s="871">
        <v>1240</v>
      </c>
      <c r="S387" s="871" t="s">
        <v>34</v>
      </c>
      <c r="T387" s="871" t="s">
        <v>34</v>
      </c>
      <c r="U387" s="871">
        <v>690</v>
      </c>
      <c r="V387" s="873">
        <v>540</v>
      </c>
      <c r="W387" s="871" t="s">
        <v>34</v>
      </c>
      <c r="X387" s="94"/>
    </row>
    <row r="388" spans="1:24" ht="12" hidden="1" customHeight="1">
      <c r="A388" s="120" t="s">
        <v>1001</v>
      </c>
      <c r="B388" s="120" t="s">
        <v>569</v>
      </c>
      <c r="C388" s="120" t="s">
        <v>25</v>
      </c>
      <c r="D388" s="120" t="s">
        <v>26</v>
      </c>
      <c r="E388" s="120"/>
      <c r="F388" s="101">
        <v>5</v>
      </c>
      <c r="H388" s="872" t="s">
        <v>1036</v>
      </c>
      <c r="I388" s="159" t="s">
        <v>1012</v>
      </c>
      <c r="J388" s="160"/>
      <c r="K388" s="871">
        <v>2460</v>
      </c>
      <c r="L388" s="871" t="s">
        <v>34</v>
      </c>
      <c r="M388" s="871" t="s">
        <v>34</v>
      </c>
      <c r="N388" s="871" t="s">
        <v>34</v>
      </c>
      <c r="O388" s="871" t="s">
        <v>34</v>
      </c>
      <c r="P388" s="871" t="s">
        <v>34</v>
      </c>
      <c r="Q388" s="871" t="s">
        <v>34</v>
      </c>
      <c r="R388" s="871">
        <v>2460</v>
      </c>
      <c r="S388" s="871" t="s">
        <v>34</v>
      </c>
      <c r="T388" s="871" t="s">
        <v>34</v>
      </c>
      <c r="U388" s="871">
        <v>1850</v>
      </c>
      <c r="V388" s="873">
        <v>610</v>
      </c>
      <c r="W388" s="871" t="s">
        <v>34</v>
      </c>
      <c r="X388" s="94"/>
    </row>
    <row r="389" spans="1:24" ht="12" hidden="1" customHeight="1">
      <c r="A389" s="120" t="s">
        <v>1001</v>
      </c>
      <c r="B389" s="120" t="s">
        <v>569</v>
      </c>
      <c r="C389" s="120" t="s">
        <v>25</v>
      </c>
      <c r="D389" s="120" t="s">
        <v>26</v>
      </c>
      <c r="E389" s="120"/>
      <c r="F389" s="101">
        <v>6</v>
      </c>
      <c r="H389" s="872" t="s">
        <v>1013</v>
      </c>
      <c r="I389" s="159" t="s">
        <v>1058</v>
      </c>
      <c r="J389" s="160"/>
      <c r="K389" s="871">
        <v>10480</v>
      </c>
      <c r="L389" s="871">
        <v>540</v>
      </c>
      <c r="M389" s="871">
        <v>200</v>
      </c>
      <c r="N389" s="871">
        <v>340</v>
      </c>
      <c r="O389" s="871">
        <v>200</v>
      </c>
      <c r="P389" s="871">
        <v>30</v>
      </c>
      <c r="Q389" s="871">
        <v>170</v>
      </c>
      <c r="R389" s="871">
        <v>9720</v>
      </c>
      <c r="S389" s="871" t="s">
        <v>34</v>
      </c>
      <c r="T389" s="871">
        <v>3490</v>
      </c>
      <c r="U389" s="871">
        <v>5210</v>
      </c>
      <c r="V389" s="873">
        <v>1020</v>
      </c>
      <c r="W389" s="871">
        <v>10</v>
      </c>
      <c r="X389" s="94"/>
    </row>
    <row r="390" spans="1:24" ht="12" hidden="1" customHeight="1">
      <c r="A390" s="120" t="s">
        <v>1001</v>
      </c>
      <c r="B390" s="120" t="s">
        <v>569</v>
      </c>
      <c r="C390" s="120" t="s">
        <v>25</v>
      </c>
      <c r="D390" s="120" t="s">
        <v>26</v>
      </c>
      <c r="E390" s="120"/>
      <c r="F390" s="101">
        <v>7</v>
      </c>
      <c r="H390" s="872" t="s">
        <v>1015</v>
      </c>
      <c r="I390" s="159" t="s">
        <v>1025</v>
      </c>
      <c r="J390" s="160"/>
      <c r="K390" s="871">
        <v>310</v>
      </c>
      <c r="L390" s="871">
        <v>40</v>
      </c>
      <c r="M390" s="871" t="s">
        <v>34</v>
      </c>
      <c r="N390" s="871">
        <v>40</v>
      </c>
      <c r="O390" s="871">
        <v>10</v>
      </c>
      <c r="P390" s="871" t="s">
        <v>34</v>
      </c>
      <c r="Q390" s="871">
        <v>10</v>
      </c>
      <c r="R390" s="871">
        <v>260</v>
      </c>
      <c r="S390" s="871" t="s">
        <v>34</v>
      </c>
      <c r="T390" s="871">
        <v>70</v>
      </c>
      <c r="U390" s="871">
        <v>140</v>
      </c>
      <c r="V390" s="871">
        <v>50</v>
      </c>
      <c r="W390" s="871" t="s">
        <v>34</v>
      </c>
      <c r="X390" s="94"/>
    </row>
    <row r="391" spans="1:24" ht="12" hidden="1" customHeight="1">
      <c r="F391" s="235"/>
      <c r="H391" s="870" t="s">
        <v>1150</v>
      </c>
      <c r="I391" s="163" t="s">
        <v>1151</v>
      </c>
      <c r="J391" s="160"/>
      <c r="K391" s="871"/>
      <c r="L391" s="871"/>
      <c r="M391" s="871"/>
      <c r="N391" s="871"/>
      <c r="O391" s="871"/>
      <c r="P391" s="871"/>
      <c r="Q391" s="871"/>
      <c r="R391" s="871"/>
      <c r="S391" s="871"/>
      <c r="T391" s="871"/>
      <c r="U391" s="871"/>
      <c r="V391" s="871"/>
      <c r="W391" s="871"/>
      <c r="X391" s="94"/>
    </row>
    <row r="392" spans="1:24" ht="12" hidden="1" customHeight="1">
      <c r="A392" s="120" t="s">
        <v>1001</v>
      </c>
      <c r="B392" s="120" t="s">
        <v>568</v>
      </c>
      <c r="C392" s="120" t="s">
        <v>25</v>
      </c>
      <c r="D392" s="120" t="s">
        <v>26</v>
      </c>
      <c r="E392" s="120"/>
      <c r="F392" s="101">
        <v>1</v>
      </c>
      <c r="H392" s="872" t="s">
        <v>1002</v>
      </c>
      <c r="I392" s="159" t="s">
        <v>1028</v>
      </c>
      <c r="J392" s="160" t="s">
        <v>1020</v>
      </c>
      <c r="K392" s="871">
        <v>23000</v>
      </c>
      <c r="L392" s="871">
        <v>11170</v>
      </c>
      <c r="M392" s="871">
        <v>970</v>
      </c>
      <c r="N392" s="871">
        <v>10200</v>
      </c>
      <c r="O392" s="871">
        <v>210</v>
      </c>
      <c r="P392" s="871">
        <v>40</v>
      </c>
      <c r="Q392" s="871">
        <v>180</v>
      </c>
      <c r="R392" s="871">
        <v>11590</v>
      </c>
      <c r="S392" s="871" t="s">
        <v>34</v>
      </c>
      <c r="T392" s="871">
        <v>3560</v>
      </c>
      <c r="U392" s="871">
        <v>5620</v>
      </c>
      <c r="V392" s="871">
        <v>2410</v>
      </c>
      <c r="W392" s="871">
        <v>20</v>
      </c>
      <c r="X392" s="94"/>
    </row>
    <row r="393" spans="1:24" ht="12" hidden="1" customHeight="1">
      <c r="A393" s="120" t="s">
        <v>1001</v>
      </c>
      <c r="B393" s="120" t="s">
        <v>568</v>
      </c>
      <c r="C393" s="120" t="s">
        <v>25</v>
      </c>
      <c r="D393" s="120" t="s">
        <v>26</v>
      </c>
      <c r="E393" s="120"/>
      <c r="F393" s="101">
        <v>2</v>
      </c>
      <c r="H393" s="872" t="s">
        <v>1005</v>
      </c>
      <c r="I393" s="159" t="s">
        <v>1040</v>
      </c>
      <c r="J393" s="160"/>
      <c r="K393" s="871">
        <v>12900</v>
      </c>
      <c r="L393" s="871">
        <v>10230</v>
      </c>
      <c r="M393" s="871">
        <v>510</v>
      </c>
      <c r="N393" s="871">
        <v>9730</v>
      </c>
      <c r="O393" s="871">
        <v>80</v>
      </c>
      <c r="P393" s="871" t="s">
        <v>34</v>
      </c>
      <c r="Q393" s="871">
        <v>80</v>
      </c>
      <c r="R393" s="871">
        <v>2590</v>
      </c>
      <c r="S393" s="871" t="s">
        <v>34</v>
      </c>
      <c r="T393" s="871">
        <v>70</v>
      </c>
      <c r="U393" s="871">
        <v>680</v>
      </c>
      <c r="V393" s="871">
        <v>1840</v>
      </c>
      <c r="W393" s="871" t="s">
        <v>34</v>
      </c>
      <c r="X393" s="94"/>
    </row>
    <row r="394" spans="1:24" s="94" customFormat="1" ht="12" hidden="1" customHeight="1">
      <c r="A394" s="449" t="s">
        <v>1001</v>
      </c>
      <c r="B394" s="449" t="s">
        <v>568</v>
      </c>
      <c r="C394" s="449" t="s">
        <v>25</v>
      </c>
      <c r="D394" s="449" t="s">
        <v>26</v>
      </c>
      <c r="E394" s="449"/>
      <c r="F394" s="101">
        <v>3</v>
      </c>
      <c r="H394" s="872" t="s">
        <v>1007</v>
      </c>
      <c r="I394" s="159" t="s">
        <v>1022</v>
      </c>
      <c r="J394" s="160"/>
      <c r="K394" s="871">
        <v>9810</v>
      </c>
      <c r="L394" s="871">
        <v>820</v>
      </c>
      <c r="M394" s="871">
        <v>450</v>
      </c>
      <c r="N394" s="871">
        <v>370</v>
      </c>
      <c r="O394" s="871">
        <v>130</v>
      </c>
      <c r="P394" s="871">
        <v>30</v>
      </c>
      <c r="Q394" s="871">
        <v>100</v>
      </c>
      <c r="R394" s="871">
        <v>8840</v>
      </c>
      <c r="S394" s="871" t="s">
        <v>34</v>
      </c>
      <c r="T394" s="871">
        <v>3350</v>
      </c>
      <c r="U394" s="871">
        <v>4930</v>
      </c>
      <c r="V394" s="871">
        <v>570</v>
      </c>
      <c r="W394" s="871">
        <v>10</v>
      </c>
    </row>
    <row r="395" spans="1:24" ht="12" hidden="1" customHeight="1">
      <c r="A395" s="120" t="s">
        <v>1001</v>
      </c>
      <c r="B395" s="120" t="s">
        <v>568</v>
      </c>
      <c r="C395" s="120" t="s">
        <v>25</v>
      </c>
      <c r="D395" s="120" t="s">
        <v>26</v>
      </c>
      <c r="E395" s="120"/>
      <c r="F395" s="101">
        <v>4</v>
      </c>
      <c r="H395" s="872" t="s">
        <v>1009</v>
      </c>
      <c r="I395" s="159" t="s">
        <v>1010</v>
      </c>
      <c r="J395" s="160"/>
      <c r="K395" s="871">
        <v>440</v>
      </c>
      <c r="L395" s="871" t="s">
        <v>34</v>
      </c>
      <c r="M395" s="871" t="s">
        <v>34</v>
      </c>
      <c r="N395" s="871" t="s">
        <v>34</v>
      </c>
      <c r="O395" s="871" t="s">
        <v>34</v>
      </c>
      <c r="P395" s="871" t="s">
        <v>34</v>
      </c>
      <c r="Q395" s="871" t="s">
        <v>34</v>
      </c>
      <c r="R395" s="871">
        <v>440</v>
      </c>
      <c r="S395" s="871" t="s">
        <v>34</v>
      </c>
      <c r="T395" s="871" t="s">
        <v>34</v>
      </c>
      <c r="U395" s="871">
        <v>440</v>
      </c>
      <c r="V395" s="873" t="s">
        <v>34</v>
      </c>
      <c r="W395" s="871" t="s">
        <v>34</v>
      </c>
      <c r="X395" s="94"/>
    </row>
    <row r="396" spans="1:24" ht="12" hidden="1" customHeight="1">
      <c r="A396" s="120" t="s">
        <v>1001</v>
      </c>
      <c r="B396" s="120" t="s">
        <v>568</v>
      </c>
      <c r="C396" s="120" t="s">
        <v>25</v>
      </c>
      <c r="D396" s="120" t="s">
        <v>26</v>
      </c>
      <c r="E396" s="120"/>
      <c r="F396" s="101">
        <v>5</v>
      </c>
      <c r="H396" s="872" t="s">
        <v>1056</v>
      </c>
      <c r="I396" s="159" t="s">
        <v>1012</v>
      </c>
      <c r="J396" s="160"/>
      <c r="K396" s="871">
        <v>840</v>
      </c>
      <c r="L396" s="871" t="s">
        <v>34</v>
      </c>
      <c r="M396" s="871" t="s">
        <v>34</v>
      </c>
      <c r="N396" s="871" t="s">
        <v>34</v>
      </c>
      <c r="O396" s="871" t="s">
        <v>34</v>
      </c>
      <c r="P396" s="871" t="s">
        <v>34</v>
      </c>
      <c r="Q396" s="871" t="s">
        <v>34</v>
      </c>
      <c r="R396" s="871">
        <v>840</v>
      </c>
      <c r="S396" s="871" t="s">
        <v>34</v>
      </c>
      <c r="T396" s="871" t="s">
        <v>34</v>
      </c>
      <c r="U396" s="871">
        <v>840</v>
      </c>
      <c r="V396" s="873" t="s">
        <v>34</v>
      </c>
      <c r="W396" s="871" t="s">
        <v>34</v>
      </c>
      <c r="X396" s="94"/>
    </row>
    <row r="397" spans="1:24" ht="12" hidden="1" customHeight="1">
      <c r="A397" s="120" t="s">
        <v>1001</v>
      </c>
      <c r="B397" s="120" t="s">
        <v>568</v>
      </c>
      <c r="C397" s="120" t="s">
        <v>25</v>
      </c>
      <c r="D397" s="120" t="s">
        <v>26</v>
      </c>
      <c r="E397" s="120"/>
      <c r="F397" s="101">
        <v>6</v>
      </c>
      <c r="H397" s="872" t="s">
        <v>1013</v>
      </c>
      <c r="I397" s="159" t="s">
        <v>1014</v>
      </c>
      <c r="J397" s="160"/>
      <c r="K397" s="871">
        <v>7990</v>
      </c>
      <c r="L397" s="871">
        <v>800</v>
      </c>
      <c r="M397" s="871">
        <v>450</v>
      </c>
      <c r="N397" s="871">
        <v>350</v>
      </c>
      <c r="O397" s="871">
        <v>130</v>
      </c>
      <c r="P397" s="871">
        <v>30</v>
      </c>
      <c r="Q397" s="871">
        <v>100</v>
      </c>
      <c r="R397" s="871">
        <v>7060</v>
      </c>
      <c r="S397" s="871" t="s">
        <v>34</v>
      </c>
      <c r="T397" s="871">
        <v>3060</v>
      </c>
      <c r="U397" s="871">
        <v>3480</v>
      </c>
      <c r="V397" s="873">
        <v>530</v>
      </c>
      <c r="W397" s="871" t="s">
        <v>34</v>
      </c>
      <c r="X397" s="94"/>
    </row>
    <row r="398" spans="1:24" ht="12" hidden="1" customHeight="1">
      <c r="A398" s="120" t="s">
        <v>1001</v>
      </c>
      <c r="B398" s="120" t="s">
        <v>568</v>
      </c>
      <c r="C398" s="120" t="s">
        <v>25</v>
      </c>
      <c r="D398" s="120" t="s">
        <v>26</v>
      </c>
      <c r="E398" s="120"/>
      <c r="F398" s="101">
        <v>7</v>
      </c>
      <c r="H398" s="872" t="s">
        <v>1015</v>
      </c>
      <c r="I398" s="159" t="s">
        <v>1025</v>
      </c>
      <c r="J398" s="160"/>
      <c r="K398" s="871">
        <v>530</v>
      </c>
      <c r="L398" s="871">
        <v>20</v>
      </c>
      <c r="M398" s="871" t="s">
        <v>34</v>
      </c>
      <c r="N398" s="871">
        <v>20</v>
      </c>
      <c r="O398" s="871" t="s">
        <v>34</v>
      </c>
      <c r="P398" s="871" t="s">
        <v>34</v>
      </c>
      <c r="Q398" s="871" t="s">
        <v>34</v>
      </c>
      <c r="R398" s="871">
        <v>500</v>
      </c>
      <c r="S398" s="871" t="s">
        <v>34</v>
      </c>
      <c r="T398" s="871">
        <v>290</v>
      </c>
      <c r="U398" s="871">
        <v>170</v>
      </c>
      <c r="V398" s="871">
        <v>40</v>
      </c>
      <c r="W398" s="871">
        <v>10</v>
      </c>
      <c r="X398" s="94"/>
    </row>
    <row r="399" spans="1:24" ht="12" hidden="1" customHeight="1">
      <c r="F399" s="235"/>
      <c r="H399" s="870" t="s">
        <v>1152</v>
      </c>
      <c r="I399" s="163" t="s">
        <v>1153</v>
      </c>
      <c r="J399" s="160"/>
      <c r="K399" s="871"/>
      <c r="L399" s="871"/>
      <c r="M399" s="871"/>
      <c r="N399" s="871"/>
      <c r="O399" s="871"/>
      <c r="P399" s="871"/>
      <c r="Q399" s="871"/>
      <c r="R399" s="871"/>
      <c r="S399" s="871"/>
      <c r="T399" s="871"/>
      <c r="U399" s="871"/>
      <c r="V399" s="871"/>
      <c r="W399" s="871"/>
      <c r="X399" s="94"/>
    </row>
    <row r="400" spans="1:24" ht="12" hidden="1" customHeight="1">
      <c r="A400" s="120" t="s">
        <v>1001</v>
      </c>
      <c r="B400" s="120" t="s">
        <v>567</v>
      </c>
      <c r="C400" s="120" t="s">
        <v>25</v>
      </c>
      <c r="D400" s="120" t="s">
        <v>26</v>
      </c>
      <c r="E400" s="120"/>
      <c r="F400" s="101">
        <v>1</v>
      </c>
      <c r="H400" s="872" t="s">
        <v>1002</v>
      </c>
      <c r="I400" s="159" t="s">
        <v>1028</v>
      </c>
      <c r="J400" s="160" t="s">
        <v>1004</v>
      </c>
      <c r="K400" s="871">
        <v>29300</v>
      </c>
      <c r="L400" s="871">
        <v>23560</v>
      </c>
      <c r="M400" s="871">
        <v>2660</v>
      </c>
      <c r="N400" s="871">
        <v>20900</v>
      </c>
      <c r="O400" s="871">
        <v>390</v>
      </c>
      <c r="P400" s="871">
        <v>40</v>
      </c>
      <c r="Q400" s="871">
        <v>350</v>
      </c>
      <c r="R400" s="871">
        <v>5310</v>
      </c>
      <c r="S400" s="871" t="s">
        <v>34</v>
      </c>
      <c r="T400" s="871">
        <v>3770</v>
      </c>
      <c r="U400" s="871">
        <v>1300</v>
      </c>
      <c r="V400" s="871">
        <v>240</v>
      </c>
      <c r="W400" s="871">
        <v>40</v>
      </c>
      <c r="X400" s="94"/>
    </row>
    <row r="401" spans="1:24" ht="12" hidden="1" customHeight="1">
      <c r="A401" s="120" t="s">
        <v>1001</v>
      </c>
      <c r="B401" s="120" t="s">
        <v>567</v>
      </c>
      <c r="C401" s="120" t="s">
        <v>25</v>
      </c>
      <c r="D401" s="120" t="s">
        <v>26</v>
      </c>
      <c r="E401" s="120"/>
      <c r="F401" s="101">
        <v>2</v>
      </c>
      <c r="H401" s="872" t="s">
        <v>1005</v>
      </c>
      <c r="I401" s="159" t="s">
        <v>1040</v>
      </c>
      <c r="J401" s="160"/>
      <c r="K401" s="871">
        <v>21860</v>
      </c>
      <c r="L401" s="871">
        <v>21380</v>
      </c>
      <c r="M401" s="871">
        <v>1660</v>
      </c>
      <c r="N401" s="871">
        <v>19710</v>
      </c>
      <c r="O401" s="871">
        <v>60</v>
      </c>
      <c r="P401" s="871" t="s">
        <v>34</v>
      </c>
      <c r="Q401" s="871">
        <v>60</v>
      </c>
      <c r="R401" s="871">
        <v>420</v>
      </c>
      <c r="S401" s="871" t="s">
        <v>34</v>
      </c>
      <c r="T401" s="871">
        <v>170</v>
      </c>
      <c r="U401" s="871">
        <v>30</v>
      </c>
      <c r="V401" s="871">
        <v>210</v>
      </c>
      <c r="W401" s="871">
        <v>10</v>
      </c>
      <c r="X401" s="94"/>
    </row>
    <row r="402" spans="1:24" s="94" customFormat="1" ht="12" hidden="1" customHeight="1">
      <c r="A402" s="449" t="s">
        <v>1001</v>
      </c>
      <c r="B402" s="449" t="s">
        <v>567</v>
      </c>
      <c r="C402" s="449" t="s">
        <v>25</v>
      </c>
      <c r="D402" s="449" t="s">
        <v>26</v>
      </c>
      <c r="E402" s="449"/>
      <c r="F402" s="101">
        <v>3</v>
      </c>
      <c r="H402" s="872" t="s">
        <v>1007</v>
      </c>
      <c r="I402" s="159" t="s">
        <v>1022</v>
      </c>
      <c r="J402" s="160"/>
      <c r="K402" s="871">
        <v>6780</v>
      </c>
      <c r="L402" s="871">
        <v>1990</v>
      </c>
      <c r="M402" s="871">
        <v>990</v>
      </c>
      <c r="N402" s="871">
        <v>1000</v>
      </c>
      <c r="O402" s="871">
        <v>280</v>
      </c>
      <c r="P402" s="871">
        <v>20</v>
      </c>
      <c r="Q402" s="871">
        <v>260</v>
      </c>
      <c r="R402" s="871">
        <v>4480</v>
      </c>
      <c r="S402" s="871" t="s">
        <v>34</v>
      </c>
      <c r="T402" s="871">
        <v>3350</v>
      </c>
      <c r="U402" s="871">
        <v>1110</v>
      </c>
      <c r="V402" s="871">
        <v>20</v>
      </c>
      <c r="W402" s="871">
        <v>20</v>
      </c>
    </row>
    <row r="403" spans="1:24" ht="12" hidden="1" customHeight="1">
      <c r="A403" s="120" t="s">
        <v>1001</v>
      </c>
      <c r="B403" s="120" t="s">
        <v>567</v>
      </c>
      <c r="C403" s="120" t="s">
        <v>25</v>
      </c>
      <c r="D403" s="120" t="s">
        <v>26</v>
      </c>
      <c r="E403" s="120"/>
      <c r="F403" s="101">
        <v>4</v>
      </c>
      <c r="H403" s="872" t="s">
        <v>1009</v>
      </c>
      <c r="I403" s="159" t="s">
        <v>1077</v>
      </c>
      <c r="J403" s="160"/>
      <c r="K403" s="871">
        <v>70</v>
      </c>
      <c r="L403" s="871">
        <v>10</v>
      </c>
      <c r="M403" s="871">
        <v>10</v>
      </c>
      <c r="N403" s="871" t="s">
        <v>34</v>
      </c>
      <c r="O403" s="871" t="s">
        <v>34</v>
      </c>
      <c r="P403" s="871" t="s">
        <v>34</v>
      </c>
      <c r="Q403" s="871" t="s">
        <v>34</v>
      </c>
      <c r="R403" s="871">
        <v>60</v>
      </c>
      <c r="S403" s="871" t="s">
        <v>34</v>
      </c>
      <c r="T403" s="871" t="s">
        <v>34</v>
      </c>
      <c r="U403" s="871">
        <v>60</v>
      </c>
      <c r="V403" s="873" t="s">
        <v>34</v>
      </c>
      <c r="W403" s="871" t="s">
        <v>34</v>
      </c>
      <c r="X403" s="94"/>
    </row>
    <row r="404" spans="1:24" ht="12" hidden="1" customHeight="1">
      <c r="A404" s="120" t="s">
        <v>1001</v>
      </c>
      <c r="B404" s="120" t="s">
        <v>567</v>
      </c>
      <c r="C404" s="120" t="s">
        <v>25</v>
      </c>
      <c r="D404" s="120" t="s">
        <v>26</v>
      </c>
      <c r="E404" s="120"/>
      <c r="F404" s="101">
        <v>5</v>
      </c>
      <c r="H404" s="872" t="s">
        <v>1036</v>
      </c>
      <c r="I404" s="159" t="s">
        <v>1012</v>
      </c>
      <c r="J404" s="160"/>
      <c r="K404" s="871" t="s">
        <v>34</v>
      </c>
      <c r="L404" s="871" t="s">
        <v>34</v>
      </c>
      <c r="M404" s="871" t="s">
        <v>34</v>
      </c>
      <c r="N404" s="871" t="s">
        <v>34</v>
      </c>
      <c r="O404" s="871" t="s">
        <v>34</v>
      </c>
      <c r="P404" s="871" t="s">
        <v>34</v>
      </c>
      <c r="Q404" s="871" t="s">
        <v>34</v>
      </c>
      <c r="R404" s="871" t="s">
        <v>34</v>
      </c>
      <c r="S404" s="871" t="s">
        <v>34</v>
      </c>
      <c r="T404" s="871" t="s">
        <v>34</v>
      </c>
      <c r="U404" s="871" t="s">
        <v>34</v>
      </c>
      <c r="V404" s="873" t="s">
        <v>34</v>
      </c>
      <c r="W404" s="871" t="s">
        <v>34</v>
      </c>
      <c r="X404" s="94"/>
    </row>
    <row r="405" spans="1:24" ht="12" hidden="1" customHeight="1">
      <c r="A405" s="120" t="s">
        <v>1001</v>
      </c>
      <c r="B405" s="120" t="s">
        <v>567</v>
      </c>
      <c r="C405" s="120" t="s">
        <v>25</v>
      </c>
      <c r="D405" s="120" t="s">
        <v>26</v>
      </c>
      <c r="E405" s="120"/>
      <c r="F405" s="101">
        <v>6</v>
      </c>
      <c r="H405" s="872" t="s">
        <v>1013</v>
      </c>
      <c r="I405" s="159" t="s">
        <v>1045</v>
      </c>
      <c r="J405" s="160"/>
      <c r="K405" s="871">
        <v>6390</v>
      </c>
      <c r="L405" s="871">
        <v>1900</v>
      </c>
      <c r="M405" s="871">
        <v>970</v>
      </c>
      <c r="N405" s="871">
        <v>940</v>
      </c>
      <c r="O405" s="871">
        <v>260</v>
      </c>
      <c r="P405" s="871">
        <v>20</v>
      </c>
      <c r="Q405" s="871">
        <v>240</v>
      </c>
      <c r="R405" s="871">
        <v>4210</v>
      </c>
      <c r="S405" s="871" t="s">
        <v>34</v>
      </c>
      <c r="T405" s="871">
        <v>3230</v>
      </c>
      <c r="U405" s="871">
        <v>960</v>
      </c>
      <c r="V405" s="873">
        <v>10</v>
      </c>
      <c r="W405" s="871">
        <v>20</v>
      </c>
      <c r="X405" s="94"/>
    </row>
    <row r="406" spans="1:24" ht="12" hidden="1" customHeight="1">
      <c r="A406" s="120" t="s">
        <v>1001</v>
      </c>
      <c r="B406" s="120" t="s">
        <v>567</v>
      </c>
      <c r="C406" s="120" t="s">
        <v>25</v>
      </c>
      <c r="D406" s="120" t="s">
        <v>26</v>
      </c>
      <c r="E406" s="120"/>
      <c r="F406" s="101">
        <v>7</v>
      </c>
      <c r="H406" s="872" t="s">
        <v>1015</v>
      </c>
      <c r="I406" s="159" t="s">
        <v>1025</v>
      </c>
      <c r="J406" s="160"/>
      <c r="K406" s="871">
        <v>310</v>
      </c>
      <c r="L406" s="871">
        <v>80</v>
      </c>
      <c r="M406" s="871">
        <v>10</v>
      </c>
      <c r="N406" s="871">
        <v>60</v>
      </c>
      <c r="O406" s="871">
        <v>20</v>
      </c>
      <c r="P406" s="871" t="s">
        <v>34</v>
      </c>
      <c r="Q406" s="871">
        <v>20</v>
      </c>
      <c r="R406" s="871">
        <v>220</v>
      </c>
      <c r="S406" s="871" t="s">
        <v>34</v>
      </c>
      <c r="T406" s="871">
        <v>120</v>
      </c>
      <c r="U406" s="871">
        <v>90</v>
      </c>
      <c r="V406" s="871">
        <v>10</v>
      </c>
      <c r="W406" s="871" t="s">
        <v>34</v>
      </c>
      <c r="X406" s="94"/>
    </row>
    <row r="407" spans="1:24" ht="12" hidden="1" customHeight="1">
      <c r="F407" s="235"/>
      <c r="H407" s="870" t="s">
        <v>1154</v>
      </c>
      <c r="I407" s="163" t="s">
        <v>1155</v>
      </c>
      <c r="J407" s="160"/>
      <c r="K407" s="871"/>
      <c r="L407" s="871"/>
      <c r="M407" s="871"/>
      <c r="N407" s="871"/>
      <c r="O407" s="871"/>
      <c r="P407" s="871"/>
      <c r="Q407" s="871"/>
      <c r="R407" s="871"/>
      <c r="S407" s="871"/>
      <c r="T407" s="871"/>
      <c r="U407" s="871"/>
      <c r="V407" s="871"/>
      <c r="W407" s="871"/>
      <c r="X407" s="94"/>
    </row>
    <row r="408" spans="1:24" ht="12" hidden="1" customHeight="1">
      <c r="A408" s="120" t="s">
        <v>1001</v>
      </c>
      <c r="B408" s="120" t="s">
        <v>564</v>
      </c>
      <c r="C408" s="120" t="s">
        <v>25</v>
      </c>
      <c r="D408" s="120" t="s">
        <v>26</v>
      </c>
      <c r="E408" s="120"/>
      <c r="F408" s="101">
        <v>1</v>
      </c>
      <c r="H408" s="872" t="s">
        <v>1002</v>
      </c>
      <c r="I408" s="159" t="s">
        <v>1028</v>
      </c>
      <c r="J408" s="160" t="s">
        <v>1004</v>
      </c>
      <c r="K408" s="871">
        <v>85900</v>
      </c>
      <c r="L408" s="871">
        <v>32150</v>
      </c>
      <c r="M408" s="871">
        <v>600</v>
      </c>
      <c r="N408" s="871">
        <v>31550</v>
      </c>
      <c r="O408" s="871">
        <v>2330</v>
      </c>
      <c r="P408" s="871">
        <v>10</v>
      </c>
      <c r="Q408" s="871">
        <v>2320</v>
      </c>
      <c r="R408" s="871">
        <v>51260</v>
      </c>
      <c r="S408" s="871" t="s">
        <v>34</v>
      </c>
      <c r="T408" s="871">
        <v>14790</v>
      </c>
      <c r="U408" s="871">
        <v>18130</v>
      </c>
      <c r="V408" s="871">
        <v>18340</v>
      </c>
      <c r="W408" s="871">
        <v>160</v>
      </c>
      <c r="X408" s="94"/>
    </row>
    <row r="409" spans="1:24" ht="12" hidden="1" customHeight="1">
      <c r="A409" s="120" t="s">
        <v>1001</v>
      </c>
      <c r="B409" s="120" t="s">
        <v>564</v>
      </c>
      <c r="C409" s="120" t="s">
        <v>25</v>
      </c>
      <c r="D409" s="120" t="s">
        <v>26</v>
      </c>
      <c r="E409" s="120"/>
      <c r="F409" s="101">
        <v>2</v>
      </c>
      <c r="H409" s="872" t="s">
        <v>1005</v>
      </c>
      <c r="I409" s="159" t="s">
        <v>1021</v>
      </c>
      <c r="J409" s="160"/>
      <c r="K409" s="871">
        <v>43700</v>
      </c>
      <c r="L409" s="871">
        <v>29170</v>
      </c>
      <c r="M409" s="871">
        <v>410</v>
      </c>
      <c r="N409" s="871">
        <v>28760</v>
      </c>
      <c r="O409" s="871">
        <v>1250</v>
      </c>
      <c r="P409" s="871" t="s">
        <v>34</v>
      </c>
      <c r="Q409" s="871">
        <v>1250</v>
      </c>
      <c r="R409" s="871">
        <v>13230</v>
      </c>
      <c r="S409" s="871" t="s">
        <v>34</v>
      </c>
      <c r="T409" s="871">
        <v>480</v>
      </c>
      <c r="U409" s="871">
        <v>2040</v>
      </c>
      <c r="V409" s="871">
        <v>10710</v>
      </c>
      <c r="W409" s="871">
        <v>60</v>
      </c>
      <c r="X409" s="94"/>
    </row>
    <row r="410" spans="1:24" s="94" customFormat="1" ht="12" hidden="1" customHeight="1">
      <c r="A410" s="449" t="s">
        <v>1001</v>
      </c>
      <c r="B410" s="449" t="s">
        <v>564</v>
      </c>
      <c r="C410" s="449" t="s">
        <v>25</v>
      </c>
      <c r="D410" s="449" t="s">
        <v>26</v>
      </c>
      <c r="E410" s="449"/>
      <c r="F410" s="101">
        <v>3</v>
      </c>
      <c r="H410" s="872" t="s">
        <v>1007</v>
      </c>
      <c r="I410" s="159" t="s">
        <v>1030</v>
      </c>
      <c r="J410" s="160"/>
      <c r="K410" s="871">
        <v>38180</v>
      </c>
      <c r="L410" s="871">
        <v>1530</v>
      </c>
      <c r="M410" s="871">
        <v>140</v>
      </c>
      <c r="N410" s="871">
        <v>1390</v>
      </c>
      <c r="O410" s="871">
        <v>880</v>
      </c>
      <c r="P410" s="871">
        <v>10</v>
      </c>
      <c r="Q410" s="871">
        <v>870</v>
      </c>
      <c r="R410" s="871">
        <v>35670</v>
      </c>
      <c r="S410" s="871" t="s">
        <v>34</v>
      </c>
      <c r="T410" s="871">
        <v>12390</v>
      </c>
      <c r="U410" s="871">
        <v>15670</v>
      </c>
      <c r="V410" s="871">
        <v>7620</v>
      </c>
      <c r="W410" s="871">
        <v>100</v>
      </c>
    </row>
    <row r="411" spans="1:24" ht="12" hidden="1" customHeight="1">
      <c r="A411" s="120" t="s">
        <v>1001</v>
      </c>
      <c r="B411" s="120" t="s">
        <v>564</v>
      </c>
      <c r="C411" s="120" t="s">
        <v>25</v>
      </c>
      <c r="D411" s="120" t="s">
        <v>26</v>
      </c>
      <c r="E411" s="120"/>
      <c r="F411" s="101">
        <v>4</v>
      </c>
      <c r="H411" s="872" t="s">
        <v>1009</v>
      </c>
      <c r="I411" s="159" t="s">
        <v>1010</v>
      </c>
      <c r="J411" s="160"/>
      <c r="K411" s="871">
        <v>5750</v>
      </c>
      <c r="L411" s="871" t="s">
        <v>34</v>
      </c>
      <c r="M411" s="871" t="s">
        <v>34</v>
      </c>
      <c r="N411" s="871" t="s">
        <v>34</v>
      </c>
      <c r="O411" s="871" t="s">
        <v>34</v>
      </c>
      <c r="P411" s="871" t="s">
        <v>34</v>
      </c>
      <c r="Q411" s="871" t="s">
        <v>34</v>
      </c>
      <c r="R411" s="871">
        <v>5750</v>
      </c>
      <c r="S411" s="871" t="s">
        <v>34</v>
      </c>
      <c r="T411" s="871" t="s">
        <v>34</v>
      </c>
      <c r="U411" s="871">
        <v>4110</v>
      </c>
      <c r="V411" s="873">
        <v>1640</v>
      </c>
      <c r="W411" s="871" t="s">
        <v>34</v>
      </c>
      <c r="X411" s="94"/>
    </row>
    <row r="412" spans="1:24" ht="12" hidden="1" customHeight="1">
      <c r="A412" s="120" t="s">
        <v>1001</v>
      </c>
      <c r="B412" s="120" t="s">
        <v>564</v>
      </c>
      <c r="C412" s="120" t="s">
        <v>25</v>
      </c>
      <c r="D412" s="120" t="s">
        <v>26</v>
      </c>
      <c r="E412" s="120"/>
      <c r="F412" s="101">
        <v>5</v>
      </c>
      <c r="H412" s="872" t="s">
        <v>1036</v>
      </c>
      <c r="I412" s="159" t="s">
        <v>1012</v>
      </c>
      <c r="J412" s="160"/>
      <c r="K412" s="871">
        <v>3970</v>
      </c>
      <c r="L412" s="871" t="s">
        <v>34</v>
      </c>
      <c r="M412" s="871" t="s">
        <v>34</v>
      </c>
      <c r="N412" s="871" t="s">
        <v>34</v>
      </c>
      <c r="O412" s="871" t="s">
        <v>34</v>
      </c>
      <c r="P412" s="871" t="s">
        <v>34</v>
      </c>
      <c r="Q412" s="871" t="s">
        <v>34</v>
      </c>
      <c r="R412" s="871">
        <v>3970</v>
      </c>
      <c r="S412" s="871" t="s">
        <v>34</v>
      </c>
      <c r="T412" s="871" t="s">
        <v>34</v>
      </c>
      <c r="U412" s="871">
        <v>1210</v>
      </c>
      <c r="V412" s="873">
        <v>2760</v>
      </c>
      <c r="W412" s="871" t="s">
        <v>34</v>
      </c>
      <c r="X412" s="94"/>
    </row>
    <row r="413" spans="1:24" ht="12" hidden="1" customHeight="1">
      <c r="A413" s="120" t="s">
        <v>1001</v>
      </c>
      <c r="B413" s="120" t="s">
        <v>564</v>
      </c>
      <c r="C413" s="120" t="s">
        <v>25</v>
      </c>
      <c r="D413" s="120" t="s">
        <v>26</v>
      </c>
      <c r="E413" s="120"/>
      <c r="F413" s="101">
        <v>6</v>
      </c>
      <c r="H413" s="872" t="s">
        <v>1013</v>
      </c>
      <c r="I413" s="159" t="s">
        <v>1045</v>
      </c>
      <c r="J413" s="160"/>
      <c r="K413" s="871">
        <v>27210</v>
      </c>
      <c r="L413" s="871">
        <v>1470</v>
      </c>
      <c r="M413" s="871">
        <v>140</v>
      </c>
      <c r="N413" s="871">
        <v>1320</v>
      </c>
      <c r="O413" s="871">
        <v>760</v>
      </c>
      <c r="P413" s="871">
        <v>10</v>
      </c>
      <c r="Q413" s="871">
        <v>750</v>
      </c>
      <c r="R413" s="871">
        <v>24930</v>
      </c>
      <c r="S413" s="871" t="s">
        <v>34</v>
      </c>
      <c r="T413" s="871">
        <v>12240</v>
      </c>
      <c r="U413" s="871">
        <v>9600</v>
      </c>
      <c r="V413" s="873">
        <v>3090</v>
      </c>
      <c r="W413" s="871">
        <v>50</v>
      </c>
      <c r="X413" s="94"/>
    </row>
    <row r="414" spans="1:24" ht="12" hidden="1" customHeight="1">
      <c r="A414" s="120" t="s">
        <v>1001</v>
      </c>
      <c r="B414" s="120" t="s">
        <v>564</v>
      </c>
      <c r="C414" s="120" t="s">
        <v>25</v>
      </c>
      <c r="D414" s="120" t="s">
        <v>26</v>
      </c>
      <c r="E414" s="120"/>
      <c r="F414" s="101">
        <v>7</v>
      </c>
      <c r="H414" s="872" t="s">
        <v>1015</v>
      </c>
      <c r="I414" s="159" t="s">
        <v>1025</v>
      </c>
      <c r="J414" s="160"/>
      <c r="K414" s="871">
        <v>1260</v>
      </c>
      <c r="L414" s="871">
        <v>70</v>
      </c>
      <c r="M414" s="871" t="s">
        <v>34</v>
      </c>
      <c r="N414" s="871">
        <v>70</v>
      </c>
      <c r="O414" s="871">
        <v>110</v>
      </c>
      <c r="P414" s="871" t="s">
        <v>34</v>
      </c>
      <c r="Q414" s="871">
        <v>110</v>
      </c>
      <c r="R414" s="871">
        <v>1020</v>
      </c>
      <c r="S414" s="871" t="s">
        <v>34</v>
      </c>
      <c r="T414" s="871">
        <v>150</v>
      </c>
      <c r="U414" s="871">
        <v>740</v>
      </c>
      <c r="V414" s="871">
        <v>130</v>
      </c>
      <c r="W414" s="871">
        <v>50</v>
      </c>
      <c r="X414" s="94"/>
    </row>
    <row r="415" spans="1:24" ht="6" customHeight="1">
      <c r="F415" s="174"/>
      <c r="H415" s="874"/>
      <c r="I415" s="874"/>
      <c r="J415" s="875"/>
      <c r="K415" s="876"/>
      <c r="L415" s="270"/>
      <c r="M415" s="270"/>
      <c r="N415" s="270"/>
      <c r="O415" s="270"/>
      <c r="P415" s="270"/>
      <c r="Q415" s="270"/>
      <c r="R415" s="270"/>
      <c r="S415" s="270"/>
      <c r="T415" s="877"/>
      <c r="U415" s="878"/>
      <c r="V415" s="878"/>
      <c r="W415" s="878"/>
      <c r="X415" s="94"/>
    </row>
    <row r="416" spans="1:24" ht="6" customHeight="1">
      <c r="F416" s="174"/>
      <c r="H416" s="879"/>
      <c r="I416" s="879"/>
      <c r="J416" s="879"/>
      <c r="K416" s="880"/>
      <c r="L416" s="881"/>
      <c r="M416" s="881"/>
      <c r="N416" s="881"/>
      <c r="O416" s="881"/>
      <c r="P416" s="881"/>
      <c r="Q416" s="881"/>
      <c r="R416" s="881"/>
      <c r="S416" s="881"/>
      <c r="T416" s="882"/>
      <c r="U416" s="818"/>
      <c r="V416" s="818"/>
      <c r="W416" s="818"/>
      <c r="X416" s="94"/>
    </row>
    <row r="417" spans="6:24" ht="12" customHeight="1">
      <c r="F417" s="174"/>
      <c r="H417" s="178" t="s">
        <v>1156</v>
      </c>
      <c r="I417" s="237"/>
      <c r="J417" s="237"/>
      <c r="K417" s="883" t="s">
        <v>1157</v>
      </c>
      <c r="L417" s="229"/>
      <c r="M417" s="229"/>
      <c r="N417" s="229"/>
      <c r="O417" s="229"/>
      <c r="P417" s="229"/>
      <c r="Q417" s="229"/>
      <c r="R417" s="229"/>
      <c r="S417" s="229"/>
      <c r="T417" s="884"/>
      <c r="U417" s="818"/>
      <c r="V417" s="818"/>
      <c r="W417" s="818"/>
      <c r="X417" s="94"/>
    </row>
    <row r="418" spans="6:24" ht="12" customHeight="1">
      <c r="F418" s="102"/>
      <c r="H418" s="94"/>
      <c r="I418" s="94"/>
      <c r="J418" s="94"/>
      <c r="K418" s="816"/>
      <c r="L418" s="228"/>
      <c r="M418" s="228"/>
      <c r="N418" s="228"/>
      <c r="O418" s="228"/>
      <c r="P418" s="228"/>
      <c r="Q418" s="228"/>
      <c r="R418" s="228"/>
      <c r="S418" s="228"/>
      <c r="T418" s="817"/>
      <c r="U418" s="818"/>
      <c r="V418" s="818"/>
      <c r="W418" s="818"/>
      <c r="X418" s="94"/>
    </row>
    <row r="419" spans="6:24" ht="12" customHeight="1">
      <c r="F419" s="94"/>
      <c r="H419" s="94"/>
      <c r="I419" s="94"/>
      <c r="J419" s="94"/>
      <c r="K419" s="816"/>
      <c r="L419" s="228"/>
      <c r="M419" s="228"/>
      <c r="N419" s="228"/>
      <c r="O419" s="228"/>
      <c r="P419" s="228"/>
      <c r="Q419" s="228"/>
      <c r="R419" s="228"/>
      <c r="S419" s="228"/>
      <c r="T419" s="817"/>
      <c r="U419" s="818"/>
      <c r="V419" s="818"/>
      <c r="W419" s="818"/>
      <c r="X419" s="94"/>
    </row>
    <row r="420" spans="6:24" ht="12" customHeight="1">
      <c r="H420" s="94"/>
      <c r="I420" s="94"/>
      <c r="J420" s="94"/>
      <c r="L420" s="1057"/>
      <c r="M420" s="228"/>
      <c r="N420" s="228"/>
      <c r="O420" s="228"/>
      <c r="P420" s="228"/>
      <c r="Q420" s="228"/>
      <c r="R420" s="228"/>
      <c r="S420" s="228"/>
      <c r="T420" s="817"/>
      <c r="U420" s="818"/>
      <c r="V420" s="818"/>
      <c r="W420" s="818"/>
      <c r="X420" s="94"/>
    </row>
    <row r="421" spans="6:24" ht="12" customHeight="1">
      <c r="H421" s="94"/>
      <c r="I421" s="94"/>
      <c r="J421" s="94"/>
      <c r="K421" s="816"/>
      <c r="L421" s="228"/>
      <c r="M421" s="228"/>
      <c r="N421" s="228"/>
      <c r="O421" s="228"/>
      <c r="P421" s="228"/>
      <c r="Q421" s="228"/>
      <c r="R421" s="228"/>
      <c r="S421" s="228"/>
      <c r="T421" s="817"/>
      <c r="U421" s="818"/>
      <c r="V421" s="818"/>
      <c r="W421" s="818"/>
      <c r="X421" s="94"/>
    </row>
    <row r="422" spans="6:24" ht="12" customHeight="1">
      <c r="H422" s="94"/>
      <c r="I422" s="94"/>
      <c r="J422" s="94"/>
      <c r="K422" s="816"/>
      <c r="L422" s="228"/>
      <c r="M422" s="228"/>
      <c r="N422" s="228"/>
      <c r="O422" s="228"/>
      <c r="P422" s="228"/>
      <c r="Q422" s="228"/>
      <c r="R422" s="228"/>
      <c r="S422" s="228"/>
      <c r="T422" s="817"/>
      <c r="U422" s="818"/>
      <c r="V422" s="818"/>
      <c r="W422" s="818"/>
      <c r="X422" s="94"/>
    </row>
    <row r="423" spans="6:24" ht="12" customHeight="1">
      <c r="H423" s="94"/>
      <c r="I423" s="94"/>
      <c r="J423" s="94"/>
      <c r="K423" s="816"/>
      <c r="L423" s="228"/>
      <c r="M423" s="228"/>
      <c r="N423" s="228"/>
      <c r="O423" s="228"/>
      <c r="P423" s="228"/>
      <c r="Q423" s="228"/>
      <c r="R423" s="228"/>
      <c r="S423" s="228"/>
      <c r="T423" s="817"/>
      <c r="U423" s="818"/>
      <c r="V423" s="818"/>
      <c r="W423" s="818"/>
      <c r="X423" s="94"/>
    </row>
    <row r="424" spans="6:24" ht="12" customHeight="1">
      <c r="H424" s="94"/>
      <c r="I424" s="94"/>
      <c r="J424" s="94"/>
      <c r="K424" s="816"/>
      <c r="L424" s="228"/>
      <c r="M424" s="228"/>
      <c r="N424" s="228"/>
      <c r="O424" s="228"/>
      <c r="P424" s="228"/>
      <c r="Q424" s="228"/>
      <c r="R424" s="228"/>
      <c r="S424" s="228"/>
      <c r="T424" s="817"/>
      <c r="U424" s="818"/>
      <c r="V424" s="818"/>
      <c r="W424" s="818"/>
      <c r="X424" s="94"/>
    </row>
    <row r="425" spans="6:24" ht="12" customHeight="1">
      <c r="H425" s="94"/>
      <c r="I425" s="94"/>
      <c r="J425" s="94"/>
      <c r="K425" s="816"/>
      <c r="L425" s="228"/>
      <c r="M425" s="228"/>
      <c r="N425" s="228"/>
      <c r="O425" s="228"/>
      <c r="P425" s="228"/>
      <c r="Q425" s="228"/>
      <c r="R425" s="228"/>
      <c r="S425" s="228"/>
      <c r="T425" s="817"/>
      <c r="U425" s="818"/>
      <c r="V425" s="818"/>
      <c r="W425" s="818"/>
      <c r="X425" s="94"/>
    </row>
    <row r="426" spans="6:24" ht="12" customHeight="1">
      <c r="H426" s="94"/>
      <c r="I426" s="94"/>
      <c r="J426" s="94"/>
      <c r="K426" s="816"/>
      <c r="L426" s="228"/>
      <c r="M426" s="228"/>
      <c r="N426" s="228"/>
      <c r="O426" s="228"/>
      <c r="P426" s="228"/>
      <c r="Q426" s="228"/>
      <c r="R426" s="228"/>
      <c r="S426" s="228"/>
      <c r="T426" s="817"/>
      <c r="U426" s="818"/>
      <c r="V426" s="818"/>
      <c r="W426" s="818"/>
      <c r="X426" s="94"/>
    </row>
    <row r="427" spans="6:24" ht="12" customHeight="1">
      <c r="H427" s="94"/>
      <c r="I427" s="94"/>
      <c r="J427" s="94"/>
      <c r="K427" s="816"/>
      <c r="L427" s="228"/>
      <c r="M427" s="228"/>
      <c r="N427" s="228"/>
      <c r="O427" s="228"/>
      <c r="P427" s="228"/>
      <c r="Q427" s="228"/>
      <c r="R427" s="228"/>
      <c r="S427" s="228"/>
      <c r="T427" s="817"/>
      <c r="U427" s="818"/>
      <c r="V427" s="818"/>
      <c r="W427" s="818"/>
      <c r="X427" s="94"/>
    </row>
    <row r="428" spans="6:24" ht="12" customHeight="1">
      <c r="H428" s="94"/>
      <c r="I428" s="94"/>
      <c r="J428" s="94"/>
      <c r="K428" s="816"/>
      <c r="L428" s="228"/>
      <c r="M428" s="228"/>
      <c r="N428" s="228"/>
      <c r="O428" s="228"/>
      <c r="P428" s="228"/>
      <c r="Q428" s="228"/>
      <c r="R428" s="228"/>
      <c r="S428" s="228"/>
      <c r="T428" s="817"/>
      <c r="U428" s="818"/>
      <c r="V428" s="818"/>
      <c r="W428" s="818"/>
      <c r="X428" s="94"/>
    </row>
    <row r="429" spans="6:24" ht="12" customHeight="1">
      <c r="H429" s="94"/>
      <c r="I429" s="94"/>
      <c r="J429" s="94"/>
      <c r="K429" s="816"/>
      <c r="L429" s="228"/>
      <c r="M429" s="228"/>
      <c r="N429" s="228"/>
      <c r="O429" s="228"/>
      <c r="P429" s="228"/>
      <c r="Q429" s="228"/>
      <c r="R429" s="228"/>
      <c r="S429" s="228"/>
      <c r="T429" s="817"/>
      <c r="U429" s="818"/>
      <c r="V429" s="818"/>
      <c r="W429" s="818"/>
      <c r="X429" s="94"/>
    </row>
    <row r="430" spans="6:24" ht="12" customHeight="1">
      <c r="H430" s="94"/>
      <c r="I430" s="94"/>
      <c r="J430" s="94"/>
      <c r="K430" s="816"/>
      <c r="L430" s="228"/>
      <c r="M430" s="228"/>
      <c r="N430" s="228"/>
      <c r="O430" s="228"/>
      <c r="P430" s="228"/>
      <c r="Q430" s="228"/>
      <c r="R430" s="228"/>
      <c r="S430" s="228"/>
      <c r="T430" s="817"/>
      <c r="U430" s="818"/>
      <c r="V430" s="818"/>
      <c r="W430" s="818"/>
      <c r="X430" s="94"/>
    </row>
    <row r="431" spans="6:24" ht="12" customHeight="1">
      <c r="H431" s="94"/>
      <c r="I431" s="94"/>
      <c r="J431" s="94"/>
      <c r="K431" s="816"/>
      <c r="L431" s="228"/>
      <c r="M431" s="228"/>
      <c r="N431" s="228"/>
      <c r="O431" s="228"/>
      <c r="P431" s="228"/>
      <c r="Q431" s="228"/>
      <c r="R431" s="228"/>
      <c r="S431" s="228"/>
      <c r="T431" s="817"/>
      <c r="U431" s="818"/>
      <c r="V431" s="818"/>
      <c r="W431" s="818"/>
      <c r="X431" s="94"/>
    </row>
    <row r="432" spans="6:24" ht="12" customHeight="1">
      <c r="H432" s="94"/>
      <c r="I432" s="94"/>
      <c r="J432" s="94"/>
      <c r="K432" s="816"/>
      <c r="L432" s="228"/>
      <c r="M432" s="228"/>
      <c r="N432" s="228"/>
      <c r="O432" s="228"/>
      <c r="P432" s="228"/>
      <c r="Q432" s="228"/>
      <c r="R432" s="228"/>
      <c r="S432" s="228"/>
      <c r="T432" s="817"/>
      <c r="U432" s="818"/>
      <c r="V432" s="818"/>
      <c r="W432" s="818"/>
      <c r="X432" s="94"/>
    </row>
    <row r="433" spans="8:24" ht="12" customHeight="1">
      <c r="H433" s="94"/>
      <c r="I433" s="94"/>
      <c r="J433" s="94"/>
      <c r="K433" s="816"/>
      <c r="L433" s="228"/>
      <c r="M433" s="228"/>
      <c r="N433" s="228"/>
      <c r="O433" s="228"/>
      <c r="P433" s="228"/>
      <c r="Q433" s="228"/>
      <c r="R433" s="228"/>
      <c r="S433" s="228"/>
      <c r="T433" s="817"/>
      <c r="U433" s="818"/>
      <c r="V433" s="818"/>
      <c r="W433" s="818"/>
      <c r="X433" s="94"/>
    </row>
    <row r="434" spans="8:24" ht="12" customHeight="1">
      <c r="H434" s="94"/>
      <c r="I434" s="94"/>
      <c r="J434" s="94"/>
      <c r="K434" s="816"/>
      <c r="L434" s="228"/>
      <c r="M434" s="228"/>
      <c r="N434" s="228"/>
      <c r="O434" s="228"/>
      <c r="P434" s="228"/>
      <c r="Q434" s="228"/>
      <c r="R434" s="228"/>
      <c r="S434" s="228"/>
      <c r="T434" s="817"/>
      <c r="U434" s="818"/>
      <c r="V434" s="818"/>
      <c r="W434" s="818"/>
      <c r="X434" s="94"/>
    </row>
    <row r="435" spans="8:24" ht="12" customHeight="1">
      <c r="H435" s="94"/>
      <c r="I435" s="94"/>
      <c r="J435" s="94"/>
      <c r="K435" s="816"/>
      <c r="L435" s="228"/>
      <c r="M435" s="228"/>
      <c r="N435" s="228"/>
      <c r="O435" s="228"/>
      <c r="P435" s="228"/>
      <c r="Q435" s="228"/>
      <c r="R435" s="228"/>
      <c r="S435" s="228"/>
      <c r="T435" s="817"/>
      <c r="U435" s="818"/>
      <c r="V435" s="818"/>
      <c r="W435" s="818"/>
      <c r="X435" s="94"/>
    </row>
    <row r="436" spans="8:24" ht="12" customHeight="1">
      <c r="H436" s="94"/>
      <c r="I436" s="94"/>
      <c r="J436" s="94"/>
      <c r="K436" s="816"/>
      <c r="L436" s="228"/>
      <c r="M436" s="228"/>
      <c r="N436" s="228"/>
      <c r="O436" s="228"/>
      <c r="P436" s="228"/>
      <c r="Q436" s="228"/>
      <c r="R436" s="228"/>
      <c r="S436" s="228"/>
      <c r="T436" s="817"/>
      <c r="U436" s="818"/>
      <c r="V436" s="818"/>
      <c r="W436" s="818"/>
      <c r="X436" s="94"/>
    </row>
    <row r="437" spans="8:24" ht="12" customHeight="1">
      <c r="H437" s="94"/>
      <c r="I437" s="94"/>
      <c r="J437" s="94"/>
      <c r="K437" s="816"/>
      <c r="L437" s="228"/>
      <c r="M437" s="228"/>
      <c r="N437" s="228"/>
      <c r="O437" s="228"/>
      <c r="P437" s="228"/>
      <c r="Q437" s="228"/>
      <c r="R437" s="228"/>
      <c r="S437" s="228"/>
      <c r="T437" s="817"/>
      <c r="U437" s="818"/>
      <c r="V437" s="818"/>
      <c r="W437" s="818"/>
      <c r="X437" s="94"/>
    </row>
    <row r="438" spans="8:24" ht="12" customHeight="1">
      <c r="H438" s="94"/>
      <c r="I438" s="94"/>
      <c r="J438" s="94"/>
      <c r="K438" s="816"/>
      <c r="L438" s="228"/>
      <c r="M438" s="228"/>
      <c r="N438" s="228"/>
      <c r="O438" s="228"/>
      <c r="P438" s="228"/>
      <c r="Q438" s="228"/>
      <c r="R438" s="228"/>
      <c r="S438" s="228"/>
      <c r="T438" s="817"/>
      <c r="U438" s="818"/>
      <c r="V438" s="818"/>
      <c r="W438" s="818"/>
      <c r="X438" s="94"/>
    </row>
    <row r="439" spans="8:24" ht="12" customHeight="1">
      <c r="H439" s="94"/>
      <c r="I439" s="94"/>
      <c r="J439" s="94"/>
      <c r="K439" s="816"/>
      <c r="L439" s="228"/>
      <c r="M439" s="228"/>
      <c r="N439" s="228"/>
      <c r="O439" s="228"/>
      <c r="P439" s="228"/>
      <c r="Q439" s="228"/>
      <c r="R439" s="228"/>
      <c r="S439" s="228"/>
      <c r="T439" s="817"/>
      <c r="U439" s="818"/>
      <c r="V439" s="818"/>
      <c r="W439" s="818"/>
      <c r="X439" s="94"/>
    </row>
    <row r="440" spans="8:24" ht="12" customHeight="1">
      <c r="H440" s="94"/>
      <c r="I440" s="94"/>
      <c r="J440" s="94"/>
      <c r="K440" s="816"/>
      <c r="L440" s="228"/>
      <c r="M440" s="228"/>
      <c r="N440" s="228"/>
      <c r="O440" s="228"/>
      <c r="P440" s="228"/>
      <c r="Q440" s="228"/>
      <c r="R440" s="228"/>
      <c r="S440" s="228"/>
      <c r="T440" s="817"/>
      <c r="U440" s="818"/>
      <c r="V440" s="818"/>
      <c r="W440" s="818"/>
      <c r="X440" s="94"/>
    </row>
    <row r="441" spans="8:24" ht="12" customHeight="1">
      <c r="H441" s="94"/>
      <c r="I441" s="94"/>
      <c r="J441" s="94"/>
      <c r="K441" s="816"/>
      <c r="L441" s="228"/>
      <c r="M441" s="228"/>
      <c r="N441" s="228"/>
      <c r="O441" s="228"/>
      <c r="P441" s="228"/>
      <c r="Q441" s="228"/>
      <c r="R441" s="228"/>
      <c r="S441" s="228"/>
      <c r="T441" s="817"/>
      <c r="U441" s="818"/>
      <c r="V441" s="818"/>
      <c r="W441" s="818"/>
      <c r="X441" s="94"/>
    </row>
    <row r="442" spans="8:24" ht="12" customHeight="1">
      <c r="H442" s="94"/>
      <c r="I442" s="94"/>
      <c r="J442" s="94"/>
      <c r="K442" s="816"/>
      <c r="L442" s="228"/>
      <c r="M442" s="228"/>
      <c r="N442" s="228"/>
      <c r="O442" s="228"/>
      <c r="P442" s="228"/>
      <c r="Q442" s="228"/>
      <c r="R442" s="228"/>
      <c r="S442" s="228"/>
      <c r="T442" s="817"/>
      <c r="U442" s="818"/>
      <c r="V442" s="818"/>
      <c r="W442" s="818"/>
      <c r="X442" s="94"/>
    </row>
    <row r="443" spans="8:24" ht="12" customHeight="1">
      <c r="H443" s="94"/>
      <c r="I443" s="94"/>
      <c r="J443" s="94"/>
      <c r="K443" s="816"/>
      <c r="L443" s="228"/>
      <c r="M443" s="228"/>
      <c r="N443" s="228"/>
      <c r="O443" s="228"/>
      <c r="P443" s="228"/>
      <c r="Q443" s="228"/>
      <c r="R443" s="228"/>
      <c r="S443" s="228"/>
      <c r="T443" s="817"/>
      <c r="U443" s="818"/>
      <c r="V443" s="818"/>
      <c r="W443" s="818"/>
      <c r="X443" s="94"/>
    </row>
    <row r="444" spans="8:24" ht="12" customHeight="1">
      <c r="H444" s="94"/>
      <c r="I444" s="94"/>
      <c r="J444" s="94"/>
      <c r="K444" s="816"/>
      <c r="L444" s="228"/>
      <c r="M444" s="228"/>
      <c r="N444" s="228"/>
      <c r="O444" s="228"/>
      <c r="P444" s="228"/>
      <c r="Q444" s="228"/>
      <c r="R444" s="228"/>
      <c r="S444" s="228"/>
      <c r="T444" s="817"/>
      <c r="U444" s="818"/>
      <c r="V444" s="818"/>
      <c r="W444" s="818"/>
      <c r="X444" s="94"/>
    </row>
    <row r="445" spans="8:24" ht="12" customHeight="1">
      <c r="H445" s="94"/>
      <c r="I445" s="94"/>
      <c r="J445" s="94"/>
      <c r="K445" s="816"/>
      <c r="L445" s="228"/>
      <c r="M445" s="228"/>
      <c r="N445" s="228"/>
      <c r="O445" s="228"/>
      <c r="P445" s="228"/>
      <c r="Q445" s="228"/>
      <c r="R445" s="228"/>
      <c r="S445" s="228"/>
      <c r="T445" s="817"/>
      <c r="U445" s="818"/>
      <c r="V445" s="818"/>
      <c r="W445" s="818"/>
      <c r="X445" s="94"/>
    </row>
    <row r="446" spans="8:24" ht="12" customHeight="1">
      <c r="H446" s="94"/>
      <c r="I446" s="94"/>
      <c r="J446" s="94"/>
      <c r="K446" s="816"/>
      <c r="L446" s="228"/>
      <c r="M446" s="228"/>
      <c r="N446" s="228"/>
      <c r="O446" s="228"/>
      <c r="P446" s="228"/>
      <c r="Q446" s="228"/>
      <c r="R446" s="228"/>
      <c r="S446" s="228"/>
      <c r="T446" s="817"/>
      <c r="U446" s="818"/>
      <c r="V446" s="818"/>
      <c r="W446" s="818"/>
      <c r="X446" s="94"/>
    </row>
    <row r="447" spans="8:24" ht="12" customHeight="1">
      <c r="H447" s="94"/>
      <c r="I447" s="94"/>
      <c r="J447" s="94"/>
      <c r="K447" s="816"/>
      <c r="L447" s="228"/>
      <c r="M447" s="228"/>
      <c r="N447" s="228"/>
      <c r="O447" s="228"/>
      <c r="P447" s="228"/>
      <c r="Q447" s="228"/>
      <c r="R447" s="228"/>
      <c r="S447" s="228"/>
      <c r="T447" s="817"/>
      <c r="U447" s="818"/>
      <c r="V447" s="818"/>
      <c r="W447" s="818"/>
      <c r="X447" s="94"/>
    </row>
    <row r="448" spans="8:24" ht="12" customHeight="1">
      <c r="H448" s="94"/>
      <c r="I448" s="94"/>
      <c r="J448" s="94"/>
      <c r="K448" s="816"/>
      <c r="L448" s="228"/>
      <c r="M448" s="228"/>
      <c r="N448" s="228"/>
      <c r="O448" s="228"/>
      <c r="P448" s="228"/>
      <c r="Q448" s="228"/>
      <c r="R448" s="228"/>
      <c r="S448" s="228"/>
      <c r="T448" s="817"/>
      <c r="U448" s="818"/>
      <c r="V448" s="818"/>
      <c r="W448" s="818"/>
      <c r="X448" s="94"/>
    </row>
    <row r="449" spans="8:24" ht="12" customHeight="1">
      <c r="H449" s="94"/>
      <c r="I449" s="94"/>
      <c r="J449" s="94"/>
      <c r="K449" s="816"/>
      <c r="L449" s="228"/>
      <c r="M449" s="228"/>
      <c r="N449" s="228"/>
      <c r="O449" s="228"/>
      <c r="P449" s="228"/>
      <c r="Q449" s="228"/>
      <c r="R449" s="228"/>
      <c r="S449" s="228"/>
      <c r="T449" s="817"/>
      <c r="U449" s="818"/>
      <c r="V449" s="818"/>
      <c r="W449" s="818"/>
      <c r="X449" s="94"/>
    </row>
    <row r="450" spans="8:24" ht="12" customHeight="1">
      <c r="H450" s="94"/>
      <c r="I450" s="94"/>
      <c r="J450" s="94"/>
      <c r="K450" s="816"/>
      <c r="L450" s="228"/>
      <c r="M450" s="228"/>
      <c r="N450" s="228"/>
      <c r="O450" s="228"/>
      <c r="P450" s="228"/>
      <c r="Q450" s="228"/>
      <c r="R450" s="228"/>
      <c r="S450" s="228"/>
      <c r="T450" s="817"/>
      <c r="U450" s="818"/>
      <c r="V450" s="818"/>
      <c r="W450" s="818"/>
      <c r="X450" s="94"/>
    </row>
    <row r="451" spans="8:24" ht="12" customHeight="1">
      <c r="H451" s="94"/>
      <c r="I451" s="94"/>
      <c r="J451" s="94"/>
      <c r="K451" s="816"/>
      <c r="L451" s="228"/>
      <c r="M451" s="228"/>
      <c r="N451" s="228"/>
      <c r="O451" s="228"/>
      <c r="P451" s="228"/>
      <c r="Q451" s="228"/>
      <c r="R451" s="228"/>
      <c r="S451" s="228"/>
      <c r="T451" s="817"/>
      <c r="U451" s="818"/>
      <c r="V451" s="818"/>
      <c r="W451" s="818"/>
      <c r="X451" s="94"/>
    </row>
    <row r="452" spans="8:24" ht="12" customHeight="1">
      <c r="H452" s="94"/>
      <c r="I452" s="94"/>
      <c r="J452" s="94"/>
      <c r="K452" s="816"/>
      <c r="L452" s="228"/>
      <c r="M452" s="228"/>
      <c r="N452" s="228"/>
      <c r="O452" s="228"/>
      <c r="P452" s="228"/>
      <c r="Q452" s="228"/>
      <c r="R452" s="228"/>
      <c r="S452" s="228"/>
      <c r="T452" s="817"/>
      <c r="U452" s="818"/>
      <c r="V452" s="818"/>
      <c r="W452" s="818"/>
      <c r="X452" s="94"/>
    </row>
    <row r="453" spans="8:24" ht="12" customHeight="1">
      <c r="H453" s="94"/>
      <c r="I453" s="94"/>
      <c r="J453" s="94"/>
      <c r="K453" s="816"/>
      <c r="L453" s="228"/>
      <c r="M453" s="228"/>
      <c r="N453" s="228"/>
      <c r="O453" s="228"/>
      <c r="P453" s="228"/>
      <c r="Q453" s="228"/>
      <c r="R453" s="228"/>
      <c r="S453" s="228"/>
      <c r="T453" s="817"/>
      <c r="U453" s="818"/>
      <c r="V453" s="818"/>
      <c r="W453" s="818"/>
      <c r="X453" s="94"/>
    </row>
    <row r="454" spans="8:24" ht="12" customHeight="1">
      <c r="H454" s="94"/>
      <c r="I454" s="94"/>
      <c r="J454" s="94"/>
      <c r="K454" s="816"/>
      <c r="L454" s="228"/>
      <c r="M454" s="228"/>
      <c r="N454" s="228"/>
      <c r="O454" s="228"/>
      <c r="P454" s="228"/>
      <c r="Q454" s="228"/>
      <c r="R454" s="228"/>
      <c r="S454" s="228"/>
      <c r="T454" s="817"/>
      <c r="U454" s="818"/>
      <c r="V454" s="818"/>
      <c r="W454" s="818"/>
      <c r="X454" s="94"/>
    </row>
    <row r="455" spans="8:24" ht="12" customHeight="1">
      <c r="H455" s="94"/>
      <c r="I455" s="94"/>
      <c r="J455" s="94"/>
      <c r="K455" s="816"/>
      <c r="L455" s="228"/>
      <c r="M455" s="228"/>
      <c r="N455" s="228"/>
      <c r="O455" s="228"/>
      <c r="P455" s="228"/>
      <c r="Q455" s="228"/>
      <c r="R455" s="228"/>
      <c r="S455" s="228"/>
      <c r="T455" s="817"/>
      <c r="U455" s="818"/>
      <c r="V455" s="818"/>
      <c r="W455" s="818"/>
      <c r="X455" s="94"/>
    </row>
    <row r="456" spans="8:24" ht="12" customHeight="1">
      <c r="H456" s="94"/>
      <c r="I456" s="94"/>
      <c r="J456" s="94"/>
      <c r="K456" s="816"/>
      <c r="L456" s="228"/>
      <c r="M456" s="228"/>
      <c r="N456" s="228"/>
      <c r="O456" s="228"/>
      <c r="P456" s="228"/>
      <c r="Q456" s="228"/>
      <c r="R456" s="228"/>
      <c r="S456" s="228"/>
      <c r="T456" s="817"/>
      <c r="U456" s="818"/>
      <c r="V456" s="818"/>
      <c r="W456" s="818"/>
      <c r="X456" s="94"/>
    </row>
    <row r="457" spans="8:24" ht="12" customHeight="1">
      <c r="H457" s="94"/>
      <c r="I457" s="94"/>
      <c r="J457" s="94"/>
      <c r="K457" s="816"/>
      <c r="L457" s="228"/>
      <c r="M457" s="228"/>
      <c r="N457" s="228"/>
      <c r="O457" s="228"/>
      <c r="P457" s="228"/>
      <c r="Q457" s="228"/>
      <c r="R457" s="228"/>
      <c r="S457" s="228"/>
      <c r="T457" s="817"/>
      <c r="U457" s="818"/>
      <c r="V457" s="818"/>
      <c r="W457" s="818"/>
      <c r="X457" s="94"/>
    </row>
    <row r="458" spans="8:24" ht="12" customHeight="1">
      <c r="H458" s="94"/>
      <c r="I458" s="94"/>
      <c r="J458" s="94"/>
      <c r="K458" s="816"/>
      <c r="L458" s="228"/>
      <c r="M458" s="228"/>
      <c r="N458" s="228"/>
      <c r="O458" s="228"/>
      <c r="P458" s="228"/>
      <c r="Q458" s="228"/>
      <c r="R458" s="228"/>
      <c r="S458" s="228"/>
      <c r="T458" s="817"/>
      <c r="U458" s="818"/>
      <c r="V458" s="818"/>
      <c r="W458" s="818"/>
      <c r="X458" s="94"/>
    </row>
    <row r="459" spans="8:24" ht="12" customHeight="1">
      <c r="H459" s="94"/>
      <c r="I459" s="94"/>
      <c r="J459" s="94"/>
      <c r="K459" s="816"/>
      <c r="L459" s="228"/>
      <c r="M459" s="228"/>
      <c r="N459" s="228"/>
      <c r="O459" s="228"/>
      <c r="P459" s="228"/>
      <c r="Q459" s="228"/>
      <c r="R459" s="228"/>
      <c r="S459" s="228"/>
      <c r="T459" s="817"/>
      <c r="U459" s="818"/>
      <c r="V459" s="818"/>
      <c r="W459" s="818"/>
      <c r="X459" s="94"/>
    </row>
    <row r="460" spans="8:24" ht="12" customHeight="1">
      <c r="H460" s="94"/>
      <c r="I460" s="94"/>
      <c r="J460" s="94"/>
      <c r="K460" s="816"/>
      <c r="L460" s="228"/>
      <c r="M460" s="228"/>
      <c r="N460" s="228"/>
      <c r="O460" s="228"/>
      <c r="P460" s="228"/>
      <c r="Q460" s="228"/>
      <c r="R460" s="228"/>
      <c r="S460" s="228"/>
      <c r="T460" s="817"/>
      <c r="U460" s="818"/>
      <c r="V460" s="818"/>
      <c r="W460" s="818"/>
      <c r="X460" s="94"/>
    </row>
    <row r="461" spans="8:24" ht="12" customHeight="1">
      <c r="H461" s="94"/>
      <c r="I461" s="94"/>
      <c r="J461" s="94"/>
      <c r="K461" s="816"/>
      <c r="L461" s="228"/>
      <c r="M461" s="228"/>
      <c r="N461" s="228"/>
      <c r="O461" s="228"/>
      <c r="P461" s="228"/>
      <c r="Q461" s="228"/>
      <c r="R461" s="228"/>
      <c r="S461" s="228"/>
      <c r="T461" s="817"/>
      <c r="U461" s="818"/>
      <c r="V461" s="818"/>
      <c r="W461" s="818"/>
      <c r="X461" s="94"/>
    </row>
    <row r="462" spans="8:24" ht="12" customHeight="1">
      <c r="H462" s="94"/>
      <c r="I462" s="94"/>
      <c r="J462" s="94"/>
      <c r="K462" s="816"/>
      <c r="L462" s="228"/>
      <c r="M462" s="228"/>
      <c r="N462" s="228"/>
      <c r="O462" s="228"/>
      <c r="P462" s="228"/>
      <c r="Q462" s="228"/>
      <c r="R462" s="228"/>
      <c r="S462" s="228"/>
      <c r="T462" s="817"/>
      <c r="U462" s="818"/>
      <c r="V462" s="818"/>
      <c r="W462" s="818"/>
      <c r="X462" s="94"/>
    </row>
    <row r="463" spans="8:24" ht="12" customHeight="1">
      <c r="H463" s="94"/>
      <c r="I463" s="94"/>
      <c r="J463" s="94"/>
      <c r="K463" s="816"/>
      <c r="L463" s="228"/>
      <c r="M463" s="228"/>
      <c r="N463" s="228"/>
      <c r="O463" s="228"/>
      <c r="P463" s="228"/>
      <c r="Q463" s="228"/>
      <c r="R463" s="228"/>
      <c r="S463" s="228"/>
      <c r="T463" s="817"/>
      <c r="U463" s="818"/>
      <c r="V463" s="818"/>
      <c r="W463" s="818"/>
      <c r="X463" s="94"/>
    </row>
    <row r="464" spans="8:24" ht="12" customHeight="1">
      <c r="H464" s="94"/>
      <c r="I464" s="94"/>
      <c r="J464" s="94"/>
      <c r="K464" s="816"/>
      <c r="L464" s="228"/>
      <c r="M464" s="228"/>
      <c r="N464" s="228"/>
      <c r="O464" s="228"/>
      <c r="P464" s="228"/>
      <c r="Q464" s="228"/>
      <c r="R464" s="228"/>
      <c r="S464" s="228"/>
      <c r="T464" s="817"/>
      <c r="U464" s="818"/>
      <c r="V464" s="818"/>
      <c r="W464" s="818"/>
      <c r="X464" s="94"/>
    </row>
    <row r="465" spans="8:24" ht="12" customHeight="1">
      <c r="H465" s="94"/>
      <c r="I465" s="94"/>
      <c r="J465" s="94"/>
      <c r="K465" s="816"/>
      <c r="L465" s="228"/>
      <c r="M465" s="228"/>
      <c r="N465" s="228"/>
      <c r="O465" s="228"/>
      <c r="P465" s="228"/>
      <c r="Q465" s="228"/>
      <c r="R465" s="228"/>
      <c r="S465" s="228"/>
      <c r="T465" s="817"/>
      <c r="U465" s="818"/>
      <c r="V465" s="818"/>
      <c r="W465" s="818"/>
      <c r="X465" s="94"/>
    </row>
    <row r="466" spans="8:24" ht="12" customHeight="1">
      <c r="H466" s="94"/>
      <c r="I466" s="94"/>
      <c r="J466" s="94"/>
      <c r="K466" s="816"/>
      <c r="L466" s="228"/>
      <c r="M466" s="228"/>
      <c r="N466" s="228"/>
      <c r="O466" s="228"/>
      <c r="P466" s="228"/>
      <c r="Q466" s="228"/>
      <c r="R466" s="228"/>
      <c r="S466" s="228"/>
      <c r="T466" s="817"/>
      <c r="U466" s="818"/>
      <c r="V466" s="818"/>
      <c r="W466" s="818"/>
      <c r="X466" s="94"/>
    </row>
    <row r="467" spans="8:24" ht="12" customHeight="1">
      <c r="H467" s="94"/>
      <c r="I467" s="94"/>
      <c r="J467" s="94"/>
      <c r="K467" s="816"/>
      <c r="L467" s="228"/>
      <c r="M467" s="228"/>
      <c r="N467" s="228"/>
      <c r="O467" s="228"/>
      <c r="P467" s="228"/>
      <c r="Q467" s="228"/>
      <c r="R467" s="228"/>
      <c r="S467" s="228"/>
      <c r="T467" s="817"/>
      <c r="U467" s="818"/>
      <c r="V467" s="818"/>
      <c r="W467" s="818"/>
      <c r="X467" s="94"/>
    </row>
    <row r="468" spans="8:24" ht="12" customHeight="1">
      <c r="H468" s="94"/>
      <c r="I468" s="94"/>
      <c r="J468" s="94"/>
      <c r="K468" s="816"/>
      <c r="L468" s="228"/>
      <c r="M468" s="228"/>
      <c r="N468" s="228"/>
      <c r="O468" s="228"/>
      <c r="P468" s="228"/>
      <c r="Q468" s="228"/>
      <c r="R468" s="228"/>
      <c r="S468" s="228"/>
      <c r="T468" s="817"/>
      <c r="U468" s="818"/>
      <c r="V468" s="818"/>
      <c r="W468" s="818"/>
      <c r="X468" s="94"/>
    </row>
    <row r="469" spans="8:24" ht="12" customHeight="1">
      <c r="H469" s="94"/>
      <c r="I469" s="94"/>
      <c r="J469" s="94"/>
      <c r="K469" s="816"/>
      <c r="L469" s="228"/>
      <c r="M469" s="228"/>
      <c r="N469" s="228"/>
      <c r="O469" s="228"/>
      <c r="P469" s="228"/>
      <c r="Q469" s="228"/>
      <c r="R469" s="228"/>
      <c r="S469" s="228"/>
      <c r="T469" s="817"/>
      <c r="U469" s="818"/>
      <c r="V469" s="818"/>
      <c r="W469" s="818"/>
      <c r="X469" s="94"/>
    </row>
    <row r="470" spans="8:24" ht="12" customHeight="1">
      <c r="H470" s="94"/>
      <c r="I470" s="94"/>
      <c r="J470" s="94"/>
      <c r="K470" s="816"/>
      <c r="L470" s="228"/>
      <c r="M470" s="228"/>
      <c r="N470" s="228"/>
      <c r="O470" s="228"/>
      <c r="P470" s="228"/>
      <c r="Q470" s="228"/>
      <c r="R470" s="228"/>
      <c r="S470" s="228"/>
      <c r="T470" s="817"/>
      <c r="U470" s="818"/>
      <c r="V470" s="818"/>
      <c r="W470" s="818"/>
      <c r="X470" s="94"/>
    </row>
    <row r="471" spans="8:24" ht="12" customHeight="1">
      <c r="H471" s="94"/>
      <c r="I471" s="94"/>
      <c r="J471" s="94"/>
      <c r="K471" s="816"/>
      <c r="L471" s="228"/>
      <c r="M471" s="228"/>
      <c r="N471" s="228"/>
      <c r="O471" s="228"/>
      <c r="P471" s="228"/>
      <c r="Q471" s="228"/>
      <c r="R471" s="228"/>
      <c r="S471" s="228"/>
      <c r="T471" s="817"/>
      <c r="U471" s="818"/>
      <c r="V471" s="818"/>
      <c r="W471" s="818"/>
      <c r="X471" s="94"/>
    </row>
    <row r="472" spans="8:24" ht="12" customHeight="1">
      <c r="H472" s="94"/>
      <c r="I472" s="94"/>
      <c r="J472" s="94"/>
      <c r="K472" s="816"/>
      <c r="L472" s="228"/>
      <c r="M472" s="228"/>
      <c r="N472" s="228"/>
      <c r="O472" s="228"/>
      <c r="P472" s="228"/>
      <c r="Q472" s="228"/>
      <c r="R472" s="228"/>
      <c r="S472" s="228"/>
      <c r="T472" s="817"/>
      <c r="U472" s="818"/>
      <c r="V472" s="818"/>
      <c r="W472" s="818"/>
      <c r="X472" s="94"/>
    </row>
    <row r="473" spans="8:24" ht="12" customHeight="1">
      <c r="H473" s="94"/>
      <c r="I473" s="94"/>
      <c r="J473" s="94"/>
      <c r="K473" s="816"/>
      <c r="L473" s="228"/>
      <c r="M473" s="228"/>
      <c r="N473" s="228"/>
      <c r="O473" s="228"/>
      <c r="P473" s="228"/>
      <c r="Q473" s="228"/>
      <c r="R473" s="228"/>
      <c r="S473" s="228"/>
      <c r="T473" s="817"/>
      <c r="U473" s="818"/>
      <c r="V473" s="818"/>
      <c r="W473" s="818"/>
      <c r="X473" s="94"/>
    </row>
    <row r="474" spans="8:24" ht="12" customHeight="1">
      <c r="H474" s="94"/>
      <c r="I474" s="94"/>
      <c r="J474" s="94"/>
      <c r="K474" s="816"/>
      <c r="L474" s="228"/>
      <c r="M474" s="228"/>
      <c r="N474" s="228"/>
      <c r="O474" s="228"/>
      <c r="P474" s="228"/>
      <c r="Q474" s="228"/>
      <c r="R474" s="228"/>
      <c r="S474" s="228"/>
      <c r="T474" s="817"/>
      <c r="U474" s="818"/>
      <c r="V474" s="818"/>
      <c r="W474" s="818"/>
      <c r="X474" s="94"/>
    </row>
    <row r="475" spans="8:24" ht="12" customHeight="1">
      <c r="H475" s="94"/>
      <c r="I475" s="94"/>
      <c r="J475" s="94"/>
      <c r="K475" s="816"/>
      <c r="L475" s="228"/>
      <c r="M475" s="228"/>
      <c r="N475" s="228"/>
      <c r="O475" s="228"/>
      <c r="P475" s="228"/>
      <c r="Q475" s="228"/>
      <c r="R475" s="228"/>
      <c r="S475" s="228"/>
      <c r="T475" s="817"/>
      <c r="U475" s="818"/>
      <c r="V475" s="818"/>
      <c r="W475" s="818"/>
      <c r="X475" s="94"/>
    </row>
    <row r="476" spans="8:24" ht="12" customHeight="1">
      <c r="H476" s="94"/>
      <c r="I476" s="94"/>
      <c r="J476" s="94"/>
      <c r="K476" s="816"/>
      <c r="L476" s="228"/>
      <c r="M476" s="228"/>
      <c r="N476" s="228"/>
      <c r="O476" s="228"/>
      <c r="P476" s="228"/>
      <c r="Q476" s="228"/>
      <c r="R476" s="228"/>
      <c r="S476" s="228"/>
      <c r="T476" s="817"/>
      <c r="U476" s="818"/>
      <c r="V476" s="818"/>
      <c r="W476" s="818"/>
      <c r="X476" s="94"/>
    </row>
    <row r="477" spans="8:24" ht="12" customHeight="1">
      <c r="H477" s="94"/>
      <c r="I477" s="94"/>
      <c r="J477" s="94"/>
      <c r="K477" s="816"/>
      <c r="L477" s="228"/>
      <c r="M477" s="228"/>
      <c r="N477" s="228"/>
      <c r="O477" s="228"/>
      <c r="P477" s="228"/>
      <c r="Q477" s="228"/>
      <c r="R477" s="228"/>
      <c r="S477" s="228"/>
      <c r="T477" s="817"/>
      <c r="U477" s="818"/>
      <c r="V477" s="818"/>
      <c r="W477" s="818"/>
      <c r="X477" s="94"/>
    </row>
    <row r="478" spans="8:24" ht="12" customHeight="1">
      <c r="H478" s="94"/>
      <c r="I478" s="94"/>
      <c r="J478" s="94"/>
      <c r="K478" s="816"/>
      <c r="L478" s="228"/>
      <c r="M478" s="228"/>
      <c r="N478" s="228"/>
      <c r="O478" s="228"/>
      <c r="P478" s="228"/>
      <c r="Q478" s="228"/>
      <c r="R478" s="228"/>
      <c r="S478" s="228"/>
      <c r="T478" s="817"/>
      <c r="U478" s="818"/>
      <c r="V478" s="818"/>
      <c r="W478" s="818"/>
      <c r="X478" s="94"/>
    </row>
    <row r="479" spans="8:24" ht="12" customHeight="1">
      <c r="H479" s="94"/>
      <c r="I479" s="94"/>
      <c r="J479" s="94"/>
      <c r="K479" s="816"/>
      <c r="L479" s="228"/>
      <c r="M479" s="228"/>
      <c r="N479" s="228"/>
      <c r="O479" s="228"/>
      <c r="P479" s="228"/>
      <c r="Q479" s="228"/>
      <c r="R479" s="228"/>
      <c r="S479" s="228"/>
      <c r="T479" s="817"/>
      <c r="U479" s="818"/>
      <c r="V479" s="818"/>
      <c r="W479" s="818"/>
      <c r="X479" s="94"/>
    </row>
    <row r="480" spans="8:24" ht="12" customHeight="1">
      <c r="H480" s="94"/>
      <c r="I480" s="94"/>
      <c r="J480" s="94"/>
      <c r="K480" s="816"/>
      <c r="L480" s="228"/>
      <c r="M480" s="228"/>
      <c r="N480" s="228"/>
      <c r="O480" s="228"/>
      <c r="P480" s="228"/>
      <c r="Q480" s="228"/>
      <c r="R480" s="228"/>
      <c r="S480" s="228"/>
      <c r="T480" s="817"/>
      <c r="U480" s="818"/>
      <c r="V480" s="818"/>
      <c r="W480" s="818"/>
      <c r="X480" s="94"/>
    </row>
    <row r="481" spans="8:24" ht="12" customHeight="1">
      <c r="H481" s="94"/>
      <c r="I481" s="94"/>
      <c r="J481" s="94"/>
      <c r="K481" s="816"/>
      <c r="L481" s="228"/>
      <c r="M481" s="228"/>
      <c r="N481" s="228"/>
      <c r="O481" s="228"/>
      <c r="P481" s="228"/>
      <c r="Q481" s="228"/>
      <c r="R481" s="228"/>
      <c r="S481" s="228"/>
      <c r="T481" s="817"/>
      <c r="U481" s="818"/>
      <c r="V481" s="818"/>
      <c r="W481" s="818"/>
      <c r="X481" s="94"/>
    </row>
    <row r="482" spans="8:24" ht="12" customHeight="1">
      <c r="H482" s="94"/>
      <c r="I482" s="94"/>
      <c r="J482" s="94"/>
      <c r="K482" s="816"/>
      <c r="L482" s="228"/>
      <c r="M482" s="228"/>
      <c r="N482" s="228"/>
      <c r="O482" s="228"/>
      <c r="P482" s="228"/>
      <c r="Q482" s="228"/>
      <c r="R482" s="228"/>
      <c r="S482" s="228"/>
      <c r="T482" s="817"/>
      <c r="U482" s="818"/>
      <c r="V482" s="818"/>
      <c r="W482" s="818"/>
      <c r="X482" s="94"/>
    </row>
    <row r="483" spans="8:24" ht="12" customHeight="1">
      <c r="H483" s="94"/>
      <c r="I483" s="94"/>
      <c r="J483" s="94"/>
      <c r="K483" s="816"/>
      <c r="L483" s="228"/>
      <c r="M483" s="228"/>
      <c r="N483" s="228"/>
      <c r="O483" s="228"/>
      <c r="P483" s="228"/>
      <c r="Q483" s="228"/>
      <c r="R483" s="228"/>
      <c r="S483" s="228"/>
      <c r="T483" s="817"/>
      <c r="U483" s="818"/>
      <c r="V483" s="818"/>
      <c r="W483" s="818"/>
      <c r="X483" s="94"/>
    </row>
    <row r="484" spans="8:24" ht="12" customHeight="1">
      <c r="H484" s="94"/>
      <c r="I484" s="94"/>
      <c r="J484" s="94"/>
      <c r="K484" s="816"/>
      <c r="L484" s="228"/>
      <c r="M484" s="228"/>
      <c r="N484" s="228"/>
      <c r="O484" s="228"/>
      <c r="P484" s="228"/>
      <c r="Q484" s="228"/>
      <c r="R484" s="228"/>
      <c r="S484" s="228"/>
      <c r="T484" s="817"/>
      <c r="U484" s="818"/>
      <c r="V484" s="818"/>
      <c r="W484" s="818"/>
      <c r="X484" s="94"/>
    </row>
    <row r="485" spans="8:24" ht="12" customHeight="1">
      <c r="H485" s="94"/>
      <c r="I485" s="94"/>
      <c r="J485" s="94"/>
      <c r="K485" s="816"/>
      <c r="L485" s="228"/>
      <c r="M485" s="228"/>
      <c r="N485" s="228"/>
      <c r="O485" s="228"/>
      <c r="P485" s="228"/>
      <c r="Q485" s="228"/>
      <c r="R485" s="228"/>
      <c r="S485" s="228"/>
      <c r="T485" s="817"/>
      <c r="U485" s="818"/>
      <c r="V485" s="818"/>
      <c r="W485" s="818"/>
      <c r="X485" s="94"/>
    </row>
    <row r="486" spans="8:24" ht="12" customHeight="1">
      <c r="H486" s="94"/>
      <c r="I486" s="94"/>
      <c r="J486" s="94"/>
      <c r="K486" s="816"/>
      <c r="L486" s="228"/>
      <c r="M486" s="228"/>
      <c r="N486" s="228"/>
      <c r="O486" s="228"/>
      <c r="P486" s="228"/>
      <c r="Q486" s="228"/>
      <c r="R486" s="228"/>
      <c r="S486" s="228"/>
      <c r="T486" s="817"/>
      <c r="U486" s="818"/>
      <c r="V486" s="818"/>
      <c r="W486" s="818"/>
      <c r="X486" s="94"/>
    </row>
    <row r="487" spans="8:24" ht="12" customHeight="1">
      <c r="H487" s="94"/>
      <c r="I487" s="94"/>
      <c r="J487" s="94"/>
      <c r="K487" s="816"/>
      <c r="L487" s="228"/>
      <c r="M487" s="228"/>
      <c r="N487" s="228"/>
      <c r="O487" s="228"/>
      <c r="P487" s="228"/>
      <c r="Q487" s="228"/>
      <c r="R487" s="228"/>
      <c r="S487" s="228"/>
      <c r="T487" s="817"/>
      <c r="U487" s="818"/>
      <c r="V487" s="818"/>
      <c r="W487" s="818"/>
      <c r="X487" s="94"/>
    </row>
    <row r="488" spans="8:24" ht="12" customHeight="1">
      <c r="H488" s="94"/>
      <c r="I488" s="94"/>
      <c r="J488" s="94"/>
      <c r="K488" s="816"/>
      <c r="L488" s="228"/>
      <c r="M488" s="228"/>
      <c r="N488" s="228"/>
      <c r="O488" s="228"/>
      <c r="P488" s="228"/>
      <c r="Q488" s="228"/>
      <c r="R488" s="228"/>
      <c r="S488" s="228"/>
      <c r="T488" s="817"/>
      <c r="U488" s="818"/>
      <c r="V488" s="818"/>
      <c r="W488" s="818"/>
      <c r="X488" s="94"/>
    </row>
    <row r="489" spans="8:24" ht="12" customHeight="1">
      <c r="H489" s="94"/>
      <c r="I489" s="94"/>
      <c r="J489" s="94"/>
      <c r="K489" s="816"/>
      <c r="L489" s="228"/>
      <c r="M489" s="228"/>
      <c r="N489" s="228"/>
      <c r="O489" s="228"/>
      <c r="P489" s="228"/>
      <c r="Q489" s="228"/>
      <c r="R489" s="228"/>
      <c r="S489" s="228"/>
      <c r="T489" s="817"/>
      <c r="U489" s="818"/>
      <c r="V489" s="818"/>
      <c r="W489" s="818"/>
      <c r="X489" s="94"/>
    </row>
    <row r="490" spans="8:24" ht="12" customHeight="1">
      <c r="H490" s="94"/>
      <c r="I490" s="94"/>
      <c r="J490" s="94"/>
      <c r="K490" s="816"/>
      <c r="L490" s="228"/>
      <c r="M490" s="228"/>
      <c r="N490" s="228"/>
      <c r="O490" s="228"/>
      <c r="P490" s="228"/>
      <c r="Q490" s="228"/>
      <c r="R490" s="228"/>
      <c r="S490" s="228"/>
      <c r="T490" s="817"/>
      <c r="U490" s="818"/>
      <c r="V490" s="818"/>
      <c r="W490" s="818"/>
      <c r="X490" s="94"/>
    </row>
    <row r="491" spans="8:24" ht="12" customHeight="1">
      <c r="H491" s="94"/>
      <c r="I491" s="94"/>
      <c r="J491" s="94"/>
      <c r="K491" s="816"/>
      <c r="L491" s="228"/>
      <c r="M491" s="228"/>
      <c r="N491" s="228"/>
      <c r="O491" s="228"/>
      <c r="P491" s="228"/>
      <c r="Q491" s="228"/>
      <c r="R491" s="228"/>
      <c r="S491" s="228"/>
      <c r="T491" s="817"/>
      <c r="U491" s="818"/>
      <c r="V491" s="818"/>
      <c r="W491" s="818"/>
      <c r="X491" s="94"/>
    </row>
    <row r="492" spans="8:24" ht="12" customHeight="1">
      <c r="H492" s="94"/>
      <c r="I492" s="94"/>
      <c r="J492" s="94"/>
      <c r="K492" s="816"/>
      <c r="L492" s="228"/>
      <c r="M492" s="228"/>
      <c r="N492" s="228"/>
      <c r="O492" s="228"/>
      <c r="P492" s="228"/>
      <c r="Q492" s="228"/>
      <c r="R492" s="228"/>
      <c r="S492" s="228"/>
      <c r="T492" s="817"/>
      <c r="U492" s="818"/>
      <c r="V492" s="818"/>
      <c r="W492" s="818"/>
      <c r="X492" s="94"/>
    </row>
    <row r="493" spans="8:24" ht="12" customHeight="1">
      <c r="H493" s="94"/>
      <c r="I493" s="94"/>
      <c r="J493" s="94"/>
      <c r="K493" s="816"/>
      <c r="L493" s="228"/>
      <c r="M493" s="228"/>
      <c r="N493" s="228"/>
      <c r="O493" s="228"/>
      <c r="P493" s="228"/>
      <c r="Q493" s="228"/>
      <c r="R493" s="228"/>
      <c r="S493" s="228"/>
      <c r="T493" s="817"/>
      <c r="U493" s="818"/>
      <c r="V493" s="818"/>
      <c r="W493" s="818"/>
      <c r="X493" s="94"/>
    </row>
    <row r="494" spans="8:24" ht="12" customHeight="1">
      <c r="H494" s="94"/>
      <c r="I494" s="94"/>
      <c r="J494" s="94"/>
      <c r="K494" s="816"/>
      <c r="L494" s="228"/>
      <c r="M494" s="228"/>
      <c r="N494" s="228"/>
      <c r="O494" s="228"/>
      <c r="P494" s="228"/>
      <c r="Q494" s="228"/>
      <c r="R494" s="228"/>
      <c r="S494" s="228"/>
      <c r="T494" s="817"/>
      <c r="U494" s="818"/>
      <c r="V494" s="818"/>
      <c r="W494" s="818"/>
      <c r="X494" s="94"/>
    </row>
    <row r="495" spans="8:24" ht="12" customHeight="1">
      <c r="H495" s="94"/>
      <c r="I495" s="94"/>
      <c r="J495" s="94"/>
      <c r="K495" s="816"/>
      <c r="L495" s="228"/>
      <c r="M495" s="228"/>
      <c r="N495" s="228"/>
      <c r="O495" s="228"/>
      <c r="P495" s="228"/>
      <c r="Q495" s="228"/>
      <c r="R495" s="228"/>
      <c r="S495" s="228"/>
      <c r="T495" s="817"/>
      <c r="U495" s="818"/>
      <c r="V495" s="818"/>
      <c r="W495" s="818"/>
      <c r="X495" s="94"/>
    </row>
    <row r="496" spans="8:24" ht="12" customHeight="1">
      <c r="H496" s="94"/>
      <c r="I496" s="94"/>
      <c r="J496" s="94"/>
      <c r="K496" s="816"/>
      <c r="L496" s="228"/>
      <c r="M496" s="228"/>
      <c r="N496" s="228"/>
      <c r="O496" s="228"/>
      <c r="P496" s="228"/>
      <c r="Q496" s="228"/>
      <c r="R496" s="228"/>
      <c r="S496" s="228"/>
      <c r="T496" s="817"/>
      <c r="U496" s="818"/>
      <c r="V496" s="818"/>
      <c r="W496" s="818"/>
      <c r="X496" s="94"/>
    </row>
    <row r="497" spans="8:24" ht="12" customHeight="1">
      <c r="H497" s="94"/>
      <c r="I497" s="94"/>
      <c r="J497" s="94"/>
      <c r="K497" s="816"/>
      <c r="L497" s="228"/>
      <c r="M497" s="228"/>
      <c r="N497" s="228"/>
      <c r="O497" s="228"/>
      <c r="P497" s="228"/>
      <c r="Q497" s="228"/>
      <c r="R497" s="228"/>
      <c r="S497" s="228"/>
      <c r="T497" s="817"/>
      <c r="U497" s="818"/>
      <c r="V497" s="818"/>
      <c r="W497" s="818"/>
      <c r="X497" s="94"/>
    </row>
    <row r="498" spans="8:24" ht="12" customHeight="1">
      <c r="H498" s="94"/>
      <c r="I498" s="94"/>
      <c r="J498" s="94"/>
      <c r="K498" s="816"/>
      <c r="L498" s="228"/>
      <c r="M498" s="228"/>
      <c r="N498" s="228"/>
      <c r="O498" s="228"/>
      <c r="P498" s="228"/>
      <c r="Q498" s="228"/>
      <c r="R498" s="228"/>
      <c r="S498" s="228"/>
      <c r="T498" s="817"/>
      <c r="U498" s="818"/>
      <c r="V498" s="818"/>
      <c r="W498" s="818"/>
      <c r="X498" s="94"/>
    </row>
    <row r="499" spans="8:24" ht="12" customHeight="1">
      <c r="H499" s="94"/>
      <c r="I499" s="94"/>
      <c r="J499" s="94"/>
      <c r="K499" s="816"/>
      <c r="L499" s="228"/>
      <c r="M499" s="228"/>
      <c r="N499" s="228"/>
      <c r="O499" s="228"/>
      <c r="P499" s="228"/>
      <c r="Q499" s="228"/>
      <c r="R499" s="228"/>
      <c r="S499" s="228"/>
      <c r="T499" s="817"/>
      <c r="U499" s="818"/>
      <c r="V499" s="818"/>
      <c r="W499" s="818"/>
      <c r="X499" s="94"/>
    </row>
    <row r="500" spans="8:24" ht="12" customHeight="1">
      <c r="H500" s="94"/>
      <c r="I500" s="94"/>
      <c r="J500" s="94"/>
      <c r="K500" s="816"/>
      <c r="L500" s="228"/>
      <c r="M500" s="228"/>
      <c r="N500" s="228"/>
      <c r="O500" s="228"/>
      <c r="P500" s="228"/>
      <c r="Q500" s="228"/>
      <c r="R500" s="228"/>
      <c r="S500" s="228"/>
      <c r="T500" s="817"/>
      <c r="U500" s="818"/>
      <c r="V500" s="818"/>
      <c r="W500" s="818"/>
      <c r="X500" s="94"/>
    </row>
    <row r="501" spans="8:24" ht="12" customHeight="1">
      <c r="H501" s="94"/>
      <c r="I501" s="94"/>
      <c r="J501" s="94"/>
      <c r="K501" s="816"/>
      <c r="L501" s="228"/>
      <c r="M501" s="228"/>
      <c r="N501" s="228"/>
      <c r="O501" s="228"/>
      <c r="P501" s="228"/>
      <c r="Q501" s="228"/>
      <c r="R501" s="228"/>
      <c r="S501" s="228"/>
      <c r="T501" s="817"/>
      <c r="U501" s="818"/>
      <c r="V501" s="818"/>
      <c r="W501" s="818"/>
      <c r="X501" s="94"/>
    </row>
    <row r="502" spans="8:24" ht="12" customHeight="1">
      <c r="H502" s="94"/>
      <c r="I502" s="94"/>
      <c r="J502" s="94"/>
      <c r="K502" s="816"/>
      <c r="L502" s="228"/>
      <c r="M502" s="228"/>
      <c r="N502" s="228"/>
      <c r="O502" s="228"/>
      <c r="P502" s="228"/>
      <c r="Q502" s="228"/>
      <c r="R502" s="228"/>
      <c r="S502" s="228"/>
      <c r="T502" s="817"/>
      <c r="U502" s="818"/>
      <c r="V502" s="818"/>
      <c r="W502" s="818"/>
      <c r="X502" s="94"/>
    </row>
    <row r="503" spans="8:24" ht="12" customHeight="1">
      <c r="H503" s="94"/>
      <c r="I503" s="94"/>
      <c r="J503" s="94"/>
      <c r="K503" s="816"/>
      <c r="L503" s="228"/>
      <c r="M503" s="228"/>
      <c r="N503" s="228"/>
      <c r="O503" s="228"/>
      <c r="P503" s="228"/>
      <c r="Q503" s="228"/>
      <c r="R503" s="228"/>
      <c r="S503" s="228"/>
      <c r="T503" s="817"/>
      <c r="U503" s="818"/>
      <c r="V503" s="818"/>
      <c r="W503" s="818"/>
      <c r="X503" s="94"/>
    </row>
    <row r="504" spans="8:24" ht="12" customHeight="1">
      <c r="H504" s="94"/>
      <c r="I504" s="94"/>
      <c r="J504" s="94"/>
      <c r="K504" s="816"/>
      <c r="L504" s="228"/>
      <c r="M504" s="228"/>
      <c r="N504" s="228"/>
      <c r="O504" s="228"/>
      <c r="P504" s="228"/>
      <c r="Q504" s="228"/>
      <c r="R504" s="228"/>
      <c r="S504" s="228"/>
      <c r="T504" s="817"/>
      <c r="U504" s="818"/>
      <c r="V504" s="818"/>
      <c r="W504" s="818"/>
      <c r="X504" s="94"/>
    </row>
    <row r="505" spans="8:24" ht="12" customHeight="1">
      <c r="H505" s="94"/>
      <c r="I505" s="94"/>
      <c r="J505" s="94"/>
      <c r="K505" s="816"/>
      <c r="L505" s="228"/>
      <c r="M505" s="228"/>
      <c r="N505" s="228"/>
      <c r="O505" s="228"/>
      <c r="P505" s="228"/>
      <c r="Q505" s="228"/>
      <c r="R505" s="228"/>
      <c r="S505" s="228"/>
      <c r="T505" s="817"/>
      <c r="U505" s="818"/>
      <c r="V505" s="818"/>
      <c r="W505" s="818"/>
      <c r="X505" s="94"/>
    </row>
    <row r="506" spans="8:24" ht="12" customHeight="1">
      <c r="H506" s="94"/>
      <c r="I506" s="94"/>
      <c r="J506" s="94"/>
      <c r="K506" s="816"/>
      <c r="L506" s="228"/>
      <c r="M506" s="228"/>
      <c r="N506" s="228"/>
      <c r="O506" s="228"/>
      <c r="P506" s="228"/>
      <c r="Q506" s="228"/>
      <c r="R506" s="228"/>
      <c r="S506" s="228"/>
      <c r="T506" s="817"/>
      <c r="U506" s="818"/>
      <c r="V506" s="818"/>
      <c r="W506" s="818"/>
      <c r="X506" s="94"/>
    </row>
    <row r="507" spans="8:24" ht="12" customHeight="1">
      <c r="H507" s="94"/>
      <c r="I507" s="94"/>
      <c r="J507" s="94"/>
      <c r="K507" s="816"/>
      <c r="L507" s="228"/>
      <c r="M507" s="228"/>
      <c r="N507" s="228"/>
      <c r="O507" s="228"/>
      <c r="P507" s="228"/>
      <c r="Q507" s="228"/>
      <c r="R507" s="228"/>
      <c r="S507" s="228"/>
      <c r="T507" s="817"/>
      <c r="U507" s="818"/>
      <c r="V507" s="818"/>
      <c r="W507" s="818"/>
      <c r="X507" s="94"/>
    </row>
    <row r="508" spans="8:24" ht="12" customHeight="1">
      <c r="H508" s="94"/>
      <c r="I508" s="94"/>
      <c r="J508" s="94"/>
      <c r="K508" s="816"/>
      <c r="L508" s="228"/>
      <c r="M508" s="228"/>
      <c r="N508" s="228"/>
      <c r="O508" s="228"/>
      <c r="P508" s="228"/>
      <c r="Q508" s="228"/>
      <c r="R508" s="228"/>
      <c r="S508" s="228"/>
      <c r="T508" s="817"/>
      <c r="U508" s="818"/>
      <c r="V508" s="818"/>
      <c r="W508" s="818"/>
      <c r="X508" s="94"/>
    </row>
    <row r="509" spans="8:24" ht="12" customHeight="1">
      <c r="H509" s="94"/>
      <c r="I509" s="94"/>
      <c r="J509" s="94"/>
      <c r="K509" s="816"/>
      <c r="L509" s="228"/>
      <c r="M509" s="228"/>
      <c r="N509" s="228"/>
      <c r="O509" s="228"/>
      <c r="P509" s="228"/>
      <c r="Q509" s="228"/>
      <c r="R509" s="228"/>
      <c r="S509" s="228"/>
      <c r="T509" s="817"/>
      <c r="U509" s="818"/>
      <c r="V509" s="818"/>
      <c r="W509" s="818"/>
      <c r="X509" s="94"/>
    </row>
    <row r="510" spans="8:24" ht="12" customHeight="1">
      <c r="H510" s="94"/>
      <c r="I510" s="94"/>
      <c r="J510" s="94"/>
      <c r="K510" s="816"/>
      <c r="L510" s="228"/>
      <c r="M510" s="228"/>
      <c r="N510" s="228"/>
      <c r="O510" s="228"/>
      <c r="P510" s="228"/>
      <c r="Q510" s="228"/>
      <c r="R510" s="228"/>
      <c r="S510" s="228"/>
      <c r="T510" s="817"/>
      <c r="U510" s="818"/>
      <c r="V510" s="818"/>
      <c r="W510" s="818"/>
      <c r="X510" s="94"/>
    </row>
    <row r="511" spans="8:24" ht="12" customHeight="1">
      <c r="H511" s="94"/>
      <c r="I511" s="94"/>
      <c r="J511" s="94"/>
      <c r="K511" s="816"/>
      <c r="L511" s="228"/>
      <c r="M511" s="228"/>
      <c r="N511" s="228"/>
      <c r="O511" s="228"/>
      <c r="P511" s="228"/>
      <c r="Q511" s="228"/>
      <c r="R511" s="228"/>
      <c r="S511" s="228"/>
      <c r="T511" s="817"/>
      <c r="U511" s="818"/>
      <c r="V511" s="818"/>
      <c r="W511" s="818"/>
      <c r="X511" s="94"/>
    </row>
    <row r="512" spans="8:24" ht="12" customHeight="1">
      <c r="H512" s="94"/>
      <c r="I512" s="94"/>
      <c r="J512" s="94"/>
      <c r="K512" s="816"/>
      <c r="L512" s="228"/>
      <c r="M512" s="228"/>
      <c r="N512" s="228"/>
      <c r="O512" s="228"/>
      <c r="P512" s="228"/>
      <c r="Q512" s="228"/>
      <c r="R512" s="228"/>
      <c r="S512" s="228"/>
      <c r="T512" s="817"/>
      <c r="U512" s="818"/>
      <c r="V512" s="818"/>
      <c r="W512" s="818"/>
      <c r="X512" s="94"/>
    </row>
    <row r="513" spans="8:24" ht="12" customHeight="1">
      <c r="H513" s="94"/>
      <c r="I513" s="94"/>
      <c r="J513" s="94"/>
      <c r="K513" s="816"/>
      <c r="L513" s="228"/>
      <c r="M513" s="228"/>
      <c r="N513" s="228"/>
      <c r="O513" s="228"/>
      <c r="P513" s="228"/>
      <c r="Q513" s="228"/>
      <c r="R513" s="228"/>
      <c r="S513" s="228"/>
      <c r="T513" s="817"/>
      <c r="U513" s="818"/>
      <c r="V513" s="818"/>
      <c r="W513" s="818"/>
      <c r="X513" s="94"/>
    </row>
    <row r="514" spans="8:24" ht="12" customHeight="1">
      <c r="H514" s="94"/>
      <c r="I514" s="94"/>
      <c r="J514" s="94"/>
      <c r="K514" s="816"/>
      <c r="L514" s="228"/>
      <c r="M514" s="228"/>
      <c r="N514" s="228"/>
      <c r="O514" s="228"/>
      <c r="P514" s="228"/>
      <c r="Q514" s="228"/>
      <c r="R514" s="228"/>
      <c r="S514" s="228"/>
      <c r="T514" s="817"/>
      <c r="U514" s="818"/>
      <c r="V514" s="818"/>
      <c r="W514" s="818"/>
      <c r="X514" s="94"/>
    </row>
    <row r="515" spans="8:24" ht="12" customHeight="1">
      <c r="H515" s="94"/>
      <c r="I515" s="94"/>
      <c r="J515" s="94"/>
      <c r="K515" s="816"/>
      <c r="L515" s="228"/>
      <c r="M515" s="228"/>
      <c r="N515" s="228"/>
      <c r="O515" s="228"/>
      <c r="P515" s="228"/>
      <c r="Q515" s="228"/>
      <c r="R515" s="228"/>
      <c r="S515" s="228"/>
      <c r="T515" s="817"/>
      <c r="U515" s="818"/>
      <c r="V515" s="818"/>
      <c r="W515" s="818"/>
      <c r="X515" s="94"/>
    </row>
    <row r="516" spans="8:24" ht="12" customHeight="1">
      <c r="H516" s="94"/>
      <c r="I516" s="94"/>
      <c r="J516" s="94"/>
      <c r="K516" s="816"/>
      <c r="L516" s="228"/>
      <c r="M516" s="228"/>
      <c r="N516" s="228"/>
      <c r="O516" s="228"/>
      <c r="P516" s="228"/>
      <c r="Q516" s="228"/>
      <c r="R516" s="228"/>
      <c r="S516" s="228"/>
      <c r="T516" s="817"/>
      <c r="U516" s="818"/>
      <c r="V516" s="818"/>
      <c r="W516" s="818"/>
      <c r="X516" s="94"/>
    </row>
    <row r="517" spans="8:24" ht="12" customHeight="1">
      <c r="H517" s="94"/>
      <c r="I517" s="94"/>
      <c r="J517" s="94"/>
      <c r="K517" s="816"/>
      <c r="L517" s="228"/>
      <c r="M517" s="228"/>
      <c r="N517" s="228"/>
      <c r="O517" s="228"/>
      <c r="P517" s="228"/>
      <c r="Q517" s="228"/>
      <c r="R517" s="228"/>
      <c r="S517" s="228"/>
      <c r="T517" s="817"/>
      <c r="U517" s="818"/>
      <c r="V517" s="818"/>
      <c r="W517" s="818"/>
      <c r="X517" s="94"/>
    </row>
    <row r="518" spans="8:24" ht="12" customHeight="1">
      <c r="H518" s="94"/>
      <c r="I518" s="94"/>
      <c r="J518" s="94"/>
      <c r="K518" s="816"/>
      <c r="L518" s="228"/>
      <c r="M518" s="228"/>
      <c r="N518" s="228"/>
      <c r="O518" s="228"/>
      <c r="P518" s="228"/>
      <c r="Q518" s="228"/>
      <c r="R518" s="228"/>
      <c r="S518" s="228"/>
      <c r="T518" s="817"/>
      <c r="U518" s="818"/>
      <c r="V518" s="818"/>
      <c r="W518" s="818"/>
      <c r="X518" s="94"/>
    </row>
    <row r="519" spans="8:24" ht="12" customHeight="1">
      <c r="H519" s="94"/>
      <c r="I519" s="94"/>
      <c r="J519" s="94"/>
      <c r="K519" s="816"/>
      <c r="L519" s="228"/>
      <c r="M519" s="228"/>
      <c r="N519" s="228"/>
      <c r="O519" s="228"/>
      <c r="P519" s="228"/>
      <c r="Q519" s="228"/>
      <c r="R519" s="228"/>
      <c r="S519" s="228"/>
      <c r="T519" s="817"/>
      <c r="U519" s="818"/>
      <c r="V519" s="818"/>
      <c r="W519" s="818"/>
      <c r="X519" s="94"/>
    </row>
    <row r="520" spans="8:24" ht="12" customHeight="1">
      <c r="H520" s="94"/>
      <c r="I520" s="94"/>
      <c r="J520" s="94"/>
      <c r="K520" s="816"/>
      <c r="L520" s="228"/>
      <c r="M520" s="228"/>
      <c r="N520" s="228"/>
      <c r="O520" s="228"/>
      <c r="P520" s="228"/>
      <c r="Q520" s="228"/>
      <c r="R520" s="228"/>
      <c r="S520" s="228"/>
      <c r="T520" s="817"/>
      <c r="U520" s="818"/>
      <c r="V520" s="818"/>
      <c r="W520" s="818"/>
      <c r="X520" s="94"/>
    </row>
    <row r="521" spans="8:24" ht="12" customHeight="1">
      <c r="H521" s="94"/>
      <c r="I521" s="94"/>
      <c r="J521" s="94"/>
      <c r="K521" s="816"/>
      <c r="L521" s="228"/>
      <c r="M521" s="228"/>
      <c r="N521" s="228"/>
      <c r="O521" s="228"/>
      <c r="P521" s="228"/>
      <c r="Q521" s="228"/>
      <c r="R521" s="228"/>
      <c r="S521" s="228"/>
      <c r="T521" s="817"/>
      <c r="U521" s="818"/>
      <c r="V521" s="818"/>
      <c r="W521" s="818"/>
      <c r="X521" s="94"/>
    </row>
    <row r="522" spans="8:24" ht="12" customHeight="1">
      <c r="H522" s="94"/>
      <c r="I522" s="94"/>
      <c r="J522" s="94"/>
      <c r="K522" s="816"/>
      <c r="L522" s="228"/>
      <c r="M522" s="228"/>
      <c r="N522" s="228"/>
      <c r="O522" s="228"/>
      <c r="P522" s="228"/>
      <c r="Q522" s="228"/>
      <c r="R522" s="228"/>
      <c r="S522" s="228"/>
      <c r="T522" s="817"/>
      <c r="U522" s="818"/>
      <c r="V522" s="818"/>
      <c r="W522" s="818"/>
      <c r="X522" s="94"/>
    </row>
    <row r="523" spans="8:24" ht="12" customHeight="1">
      <c r="H523" s="94"/>
      <c r="I523" s="94"/>
      <c r="J523" s="94"/>
      <c r="K523" s="816"/>
      <c r="L523" s="228"/>
      <c r="M523" s="228"/>
      <c r="N523" s="228"/>
      <c r="O523" s="228"/>
      <c r="P523" s="228"/>
      <c r="Q523" s="228"/>
      <c r="R523" s="228"/>
      <c r="S523" s="228"/>
      <c r="T523" s="817"/>
      <c r="U523" s="818"/>
      <c r="V523" s="818"/>
      <c r="W523" s="818"/>
      <c r="X523" s="94"/>
    </row>
    <row r="524" spans="8:24" ht="12" customHeight="1">
      <c r="H524" s="94"/>
      <c r="I524" s="94"/>
      <c r="J524" s="94"/>
      <c r="K524" s="816"/>
      <c r="L524" s="228"/>
      <c r="M524" s="228"/>
      <c r="N524" s="228"/>
      <c r="O524" s="228"/>
      <c r="P524" s="228"/>
      <c r="Q524" s="228"/>
      <c r="R524" s="228"/>
      <c r="S524" s="228"/>
      <c r="T524" s="817"/>
      <c r="U524" s="818"/>
      <c r="V524" s="818"/>
      <c r="W524" s="818"/>
      <c r="X524" s="94"/>
    </row>
    <row r="525" spans="8:24" ht="12" customHeight="1">
      <c r="H525" s="94"/>
      <c r="I525" s="94"/>
      <c r="J525" s="94"/>
      <c r="K525" s="816"/>
      <c r="L525" s="228"/>
      <c r="M525" s="228"/>
      <c r="N525" s="228"/>
      <c r="O525" s="228"/>
      <c r="P525" s="228"/>
      <c r="Q525" s="228"/>
      <c r="R525" s="228"/>
      <c r="S525" s="228"/>
      <c r="T525" s="817"/>
      <c r="U525" s="818"/>
      <c r="V525" s="818"/>
      <c r="W525" s="818"/>
      <c r="X525" s="94"/>
    </row>
    <row r="526" spans="8:24" ht="12" customHeight="1">
      <c r="H526" s="94"/>
      <c r="I526" s="94"/>
      <c r="J526" s="94"/>
      <c r="K526" s="816"/>
      <c r="L526" s="228"/>
      <c r="M526" s="228"/>
      <c r="N526" s="228"/>
      <c r="O526" s="228"/>
      <c r="P526" s="228"/>
      <c r="Q526" s="228"/>
      <c r="R526" s="228"/>
      <c r="S526" s="228"/>
      <c r="T526" s="817"/>
      <c r="U526" s="818"/>
      <c r="V526" s="818"/>
      <c r="W526" s="818"/>
      <c r="X526" s="94"/>
    </row>
    <row r="527" spans="8:24" ht="12" customHeight="1">
      <c r="H527" s="94"/>
      <c r="I527" s="94"/>
      <c r="J527" s="94"/>
      <c r="K527" s="816"/>
      <c r="L527" s="228"/>
      <c r="M527" s="228"/>
      <c r="N527" s="228"/>
      <c r="O527" s="228"/>
      <c r="P527" s="228"/>
      <c r="Q527" s="228"/>
      <c r="R527" s="228"/>
      <c r="S527" s="228"/>
      <c r="T527" s="817"/>
      <c r="U527" s="818"/>
      <c r="V527" s="818"/>
      <c r="W527" s="818"/>
      <c r="X527" s="94"/>
    </row>
    <row r="528" spans="8:24" ht="12" customHeight="1">
      <c r="H528" s="94"/>
      <c r="I528" s="94"/>
      <c r="J528" s="94"/>
      <c r="K528" s="816"/>
      <c r="L528" s="228"/>
      <c r="M528" s="228"/>
      <c r="N528" s="228"/>
      <c r="O528" s="228"/>
      <c r="P528" s="228"/>
      <c r="Q528" s="228"/>
      <c r="R528" s="228"/>
      <c r="S528" s="228"/>
      <c r="T528" s="817"/>
      <c r="U528" s="818"/>
      <c r="V528" s="818"/>
      <c r="W528" s="818"/>
      <c r="X528" s="94"/>
    </row>
    <row r="529" spans="8:24" ht="12" customHeight="1">
      <c r="H529" s="94"/>
      <c r="I529" s="94"/>
      <c r="J529" s="94"/>
      <c r="K529" s="816"/>
      <c r="L529" s="228"/>
      <c r="M529" s="228"/>
      <c r="N529" s="228"/>
      <c r="O529" s="228"/>
      <c r="P529" s="228"/>
      <c r="Q529" s="228"/>
      <c r="R529" s="228"/>
      <c r="S529" s="228"/>
      <c r="T529" s="817"/>
      <c r="U529" s="818"/>
      <c r="V529" s="818"/>
      <c r="W529" s="818"/>
      <c r="X529" s="94"/>
    </row>
    <row r="530" spans="8:24" ht="12" customHeight="1">
      <c r="H530" s="94"/>
      <c r="I530" s="94"/>
      <c r="J530" s="94"/>
      <c r="K530" s="816"/>
      <c r="L530" s="228"/>
      <c r="M530" s="228"/>
      <c r="N530" s="228"/>
      <c r="O530" s="228"/>
      <c r="P530" s="228"/>
      <c r="Q530" s="228"/>
      <c r="R530" s="228"/>
      <c r="S530" s="228"/>
      <c r="T530" s="817"/>
      <c r="U530" s="818"/>
      <c r="V530" s="818"/>
      <c r="W530" s="818"/>
      <c r="X530" s="94"/>
    </row>
  </sheetData>
  <mergeCells count="2">
    <mergeCell ref="H8:J10"/>
    <mergeCell ref="H11:J13"/>
  </mergeCells>
  <phoneticPr fontId="4"/>
  <pageMargins left="0.78740157480314965" right="0" top="0.98425196850393704" bottom="0" header="0.51181102362204722" footer="0.51181102362204722"/>
  <pageSetup paperSize="9" scale="60" pageOrder="overThenDown" orientation="portrait" r:id="rId1"/>
  <headerFooter alignWithMargins="0"/>
  <rowBreaks count="4" manualBreakCount="4">
    <brk id="110" max="16383" man="1"/>
    <brk id="206" max="16383" man="1"/>
    <brk id="302" max="16383" man="1"/>
    <brk id="398" max="16383" man="1"/>
  </rowBreaks>
  <colBreaks count="2" manualBreakCount="2">
    <brk id="17" max="1048575" man="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T727"/>
  <sheetViews>
    <sheetView zoomScaleNormal="100" workbookViewId="0">
      <pane xSplit="10" ySplit="18" topLeftCell="K151" activePane="bottomRight" state="frozen"/>
      <selection pane="topRight" activeCell="E1" sqref="E1"/>
      <selection pane="bottomLeft" activeCell="A17" sqref="A17"/>
      <selection pane="bottomRight" activeCell="H151" sqref="H151:S161"/>
    </sheetView>
  </sheetViews>
  <sheetFormatPr defaultRowHeight="12"/>
  <cols>
    <col min="1" max="5" width="8" style="495" hidden="1" customWidth="1"/>
    <col min="6" max="6" width="1.5" style="499" hidden="1" customWidth="1"/>
    <col min="7" max="7" width="1.5" style="493" customWidth="1"/>
    <col min="8" max="8" width="23.375" style="498" customWidth="1"/>
    <col min="9" max="9" width="17.25" style="498" customWidth="1"/>
    <col min="10" max="10" width="3.25" style="499" customWidth="1"/>
    <col min="11" max="15" width="12" style="499" customWidth="1"/>
    <col min="16" max="19" width="11.125" style="499" customWidth="1"/>
    <col min="20" max="20" width="2.375" style="499" customWidth="1"/>
    <col min="21" max="256" width="9" style="499"/>
    <col min="257" max="262" width="0" style="499" hidden="1" customWidth="1"/>
    <col min="263" max="263" width="1.5" style="499" customWidth="1"/>
    <col min="264" max="264" width="23.375" style="499" customWidth="1"/>
    <col min="265" max="265" width="17.25" style="499" customWidth="1"/>
    <col min="266" max="266" width="3.25" style="499" customWidth="1"/>
    <col min="267" max="271" width="12" style="499" customWidth="1"/>
    <col min="272" max="275" width="11.125" style="499" customWidth="1"/>
    <col min="276" max="276" width="2.375" style="499" customWidth="1"/>
    <col min="277" max="512" width="9" style="499"/>
    <col min="513" max="518" width="0" style="499" hidden="1" customWidth="1"/>
    <col min="519" max="519" width="1.5" style="499" customWidth="1"/>
    <col min="520" max="520" width="23.375" style="499" customWidth="1"/>
    <col min="521" max="521" width="17.25" style="499" customWidth="1"/>
    <col min="522" max="522" width="3.25" style="499" customWidth="1"/>
    <col min="523" max="527" width="12" style="499" customWidth="1"/>
    <col min="528" max="531" width="11.125" style="499" customWidth="1"/>
    <col min="532" max="532" width="2.375" style="499" customWidth="1"/>
    <col min="533" max="768" width="9" style="499"/>
    <col min="769" max="774" width="0" style="499" hidden="1" customWidth="1"/>
    <col min="775" max="775" width="1.5" style="499" customWidth="1"/>
    <col min="776" max="776" width="23.375" style="499" customWidth="1"/>
    <col min="777" max="777" width="17.25" style="499" customWidth="1"/>
    <col min="778" max="778" width="3.25" style="499" customWidth="1"/>
    <col min="779" max="783" width="12" style="499" customWidth="1"/>
    <col min="784" max="787" width="11.125" style="499" customWidth="1"/>
    <col min="788" max="788" width="2.375" style="499" customWidth="1"/>
    <col min="789" max="1024" width="9" style="499"/>
    <col min="1025" max="1030" width="0" style="499" hidden="1" customWidth="1"/>
    <col min="1031" max="1031" width="1.5" style="499" customWidth="1"/>
    <col min="1032" max="1032" width="23.375" style="499" customWidth="1"/>
    <col min="1033" max="1033" width="17.25" style="499" customWidth="1"/>
    <col min="1034" max="1034" width="3.25" style="499" customWidth="1"/>
    <col min="1035" max="1039" width="12" style="499" customWidth="1"/>
    <col min="1040" max="1043" width="11.125" style="499" customWidth="1"/>
    <col min="1044" max="1044" width="2.375" style="499" customWidth="1"/>
    <col min="1045" max="1280" width="9" style="499"/>
    <col min="1281" max="1286" width="0" style="499" hidden="1" customWidth="1"/>
    <col min="1287" max="1287" width="1.5" style="499" customWidth="1"/>
    <col min="1288" max="1288" width="23.375" style="499" customWidth="1"/>
    <col min="1289" max="1289" width="17.25" style="499" customWidth="1"/>
    <col min="1290" max="1290" width="3.25" style="499" customWidth="1"/>
    <col min="1291" max="1295" width="12" style="499" customWidth="1"/>
    <col min="1296" max="1299" width="11.125" style="499" customWidth="1"/>
    <col min="1300" max="1300" width="2.375" style="499" customWidth="1"/>
    <col min="1301" max="1536" width="9" style="499"/>
    <col min="1537" max="1542" width="0" style="499" hidden="1" customWidth="1"/>
    <col min="1543" max="1543" width="1.5" style="499" customWidth="1"/>
    <col min="1544" max="1544" width="23.375" style="499" customWidth="1"/>
    <col min="1545" max="1545" width="17.25" style="499" customWidth="1"/>
    <col min="1546" max="1546" width="3.25" style="499" customWidth="1"/>
    <col min="1547" max="1551" width="12" style="499" customWidth="1"/>
    <col min="1552" max="1555" width="11.125" style="499" customWidth="1"/>
    <col min="1556" max="1556" width="2.375" style="499" customWidth="1"/>
    <col min="1557" max="1792" width="9" style="499"/>
    <col min="1793" max="1798" width="0" style="499" hidden="1" customWidth="1"/>
    <col min="1799" max="1799" width="1.5" style="499" customWidth="1"/>
    <col min="1800" max="1800" width="23.375" style="499" customWidth="1"/>
    <col min="1801" max="1801" width="17.25" style="499" customWidth="1"/>
    <col min="1802" max="1802" width="3.25" style="499" customWidth="1"/>
    <col min="1803" max="1807" width="12" style="499" customWidth="1"/>
    <col min="1808" max="1811" width="11.125" style="499" customWidth="1"/>
    <col min="1812" max="1812" width="2.375" style="499" customWidth="1"/>
    <col min="1813" max="2048" width="9" style="499"/>
    <col min="2049" max="2054" width="0" style="499" hidden="1" customWidth="1"/>
    <col min="2055" max="2055" width="1.5" style="499" customWidth="1"/>
    <col min="2056" max="2056" width="23.375" style="499" customWidth="1"/>
    <col min="2057" max="2057" width="17.25" style="499" customWidth="1"/>
    <col min="2058" max="2058" width="3.25" style="499" customWidth="1"/>
    <col min="2059" max="2063" width="12" style="499" customWidth="1"/>
    <col min="2064" max="2067" width="11.125" style="499" customWidth="1"/>
    <col min="2068" max="2068" width="2.375" style="499" customWidth="1"/>
    <col min="2069" max="2304" width="9" style="499"/>
    <col min="2305" max="2310" width="0" style="499" hidden="1" customWidth="1"/>
    <col min="2311" max="2311" width="1.5" style="499" customWidth="1"/>
    <col min="2312" max="2312" width="23.375" style="499" customWidth="1"/>
    <col min="2313" max="2313" width="17.25" style="499" customWidth="1"/>
    <col min="2314" max="2314" width="3.25" style="499" customWidth="1"/>
    <col min="2315" max="2319" width="12" style="499" customWidth="1"/>
    <col min="2320" max="2323" width="11.125" style="499" customWidth="1"/>
    <col min="2324" max="2324" width="2.375" style="499" customWidth="1"/>
    <col min="2325" max="2560" width="9" style="499"/>
    <col min="2561" max="2566" width="0" style="499" hidden="1" customWidth="1"/>
    <col min="2567" max="2567" width="1.5" style="499" customWidth="1"/>
    <col min="2568" max="2568" width="23.375" style="499" customWidth="1"/>
    <col min="2569" max="2569" width="17.25" style="499" customWidth="1"/>
    <col min="2570" max="2570" width="3.25" style="499" customWidth="1"/>
    <col min="2571" max="2575" width="12" style="499" customWidth="1"/>
    <col min="2576" max="2579" width="11.125" style="499" customWidth="1"/>
    <col min="2580" max="2580" width="2.375" style="499" customWidth="1"/>
    <col min="2581" max="2816" width="9" style="499"/>
    <col min="2817" max="2822" width="0" style="499" hidden="1" customWidth="1"/>
    <col min="2823" max="2823" width="1.5" style="499" customWidth="1"/>
    <col min="2824" max="2824" width="23.375" style="499" customWidth="1"/>
    <col min="2825" max="2825" width="17.25" style="499" customWidth="1"/>
    <col min="2826" max="2826" width="3.25" style="499" customWidth="1"/>
    <col min="2827" max="2831" width="12" style="499" customWidth="1"/>
    <col min="2832" max="2835" width="11.125" style="499" customWidth="1"/>
    <col min="2836" max="2836" width="2.375" style="499" customWidth="1"/>
    <col min="2837" max="3072" width="9" style="499"/>
    <col min="3073" max="3078" width="0" style="499" hidden="1" customWidth="1"/>
    <col min="3079" max="3079" width="1.5" style="499" customWidth="1"/>
    <col min="3080" max="3080" width="23.375" style="499" customWidth="1"/>
    <col min="3081" max="3081" width="17.25" style="499" customWidth="1"/>
    <col min="3082" max="3082" width="3.25" style="499" customWidth="1"/>
    <col min="3083" max="3087" width="12" style="499" customWidth="1"/>
    <col min="3088" max="3091" width="11.125" style="499" customWidth="1"/>
    <col min="3092" max="3092" width="2.375" style="499" customWidth="1"/>
    <col min="3093" max="3328" width="9" style="499"/>
    <col min="3329" max="3334" width="0" style="499" hidden="1" customWidth="1"/>
    <col min="3335" max="3335" width="1.5" style="499" customWidth="1"/>
    <col min="3336" max="3336" width="23.375" style="499" customWidth="1"/>
    <col min="3337" max="3337" width="17.25" style="499" customWidth="1"/>
    <col min="3338" max="3338" width="3.25" style="499" customWidth="1"/>
    <col min="3339" max="3343" width="12" style="499" customWidth="1"/>
    <col min="3344" max="3347" width="11.125" style="499" customWidth="1"/>
    <col min="3348" max="3348" width="2.375" style="499" customWidth="1"/>
    <col min="3349" max="3584" width="9" style="499"/>
    <col min="3585" max="3590" width="0" style="499" hidden="1" customWidth="1"/>
    <col min="3591" max="3591" width="1.5" style="499" customWidth="1"/>
    <col min="3592" max="3592" width="23.375" style="499" customWidth="1"/>
    <col min="3593" max="3593" width="17.25" style="499" customWidth="1"/>
    <col min="3594" max="3594" width="3.25" style="499" customWidth="1"/>
    <col min="3595" max="3599" width="12" style="499" customWidth="1"/>
    <col min="3600" max="3603" width="11.125" style="499" customWidth="1"/>
    <col min="3604" max="3604" width="2.375" style="499" customWidth="1"/>
    <col min="3605" max="3840" width="9" style="499"/>
    <col min="3841" max="3846" width="0" style="499" hidden="1" customWidth="1"/>
    <col min="3847" max="3847" width="1.5" style="499" customWidth="1"/>
    <col min="3848" max="3848" width="23.375" style="499" customWidth="1"/>
    <col min="3849" max="3849" width="17.25" style="499" customWidth="1"/>
    <col min="3850" max="3850" width="3.25" style="499" customWidth="1"/>
    <col min="3851" max="3855" width="12" style="499" customWidth="1"/>
    <col min="3856" max="3859" width="11.125" style="499" customWidth="1"/>
    <col min="3860" max="3860" width="2.375" style="499" customWidth="1"/>
    <col min="3861" max="4096" width="9" style="499"/>
    <col min="4097" max="4102" width="0" style="499" hidden="1" customWidth="1"/>
    <col min="4103" max="4103" width="1.5" style="499" customWidth="1"/>
    <col min="4104" max="4104" width="23.375" style="499" customWidth="1"/>
    <col min="4105" max="4105" width="17.25" style="499" customWidth="1"/>
    <col min="4106" max="4106" width="3.25" style="499" customWidth="1"/>
    <col min="4107" max="4111" width="12" style="499" customWidth="1"/>
    <col min="4112" max="4115" width="11.125" style="499" customWidth="1"/>
    <col min="4116" max="4116" width="2.375" style="499" customWidth="1"/>
    <col min="4117" max="4352" width="9" style="499"/>
    <col min="4353" max="4358" width="0" style="499" hidden="1" customWidth="1"/>
    <col min="4359" max="4359" width="1.5" style="499" customWidth="1"/>
    <col min="4360" max="4360" width="23.375" style="499" customWidth="1"/>
    <col min="4361" max="4361" width="17.25" style="499" customWidth="1"/>
    <col min="4362" max="4362" width="3.25" style="499" customWidth="1"/>
    <col min="4363" max="4367" width="12" style="499" customWidth="1"/>
    <col min="4368" max="4371" width="11.125" style="499" customWidth="1"/>
    <col min="4372" max="4372" width="2.375" style="499" customWidth="1"/>
    <col min="4373" max="4608" width="9" style="499"/>
    <col min="4609" max="4614" width="0" style="499" hidden="1" customWidth="1"/>
    <col min="4615" max="4615" width="1.5" style="499" customWidth="1"/>
    <col min="4616" max="4616" width="23.375" style="499" customWidth="1"/>
    <col min="4617" max="4617" width="17.25" style="499" customWidth="1"/>
    <col min="4618" max="4618" width="3.25" style="499" customWidth="1"/>
    <col min="4619" max="4623" width="12" style="499" customWidth="1"/>
    <col min="4624" max="4627" width="11.125" style="499" customWidth="1"/>
    <col min="4628" max="4628" width="2.375" style="499" customWidth="1"/>
    <col min="4629" max="4864" width="9" style="499"/>
    <col min="4865" max="4870" width="0" style="499" hidden="1" customWidth="1"/>
    <col min="4871" max="4871" width="1.5" style="499" customWidth="1"/>
    <col min="4872" max="4872" width="23.375" style="499" customWidth="1"/>
    <col min="4873" max="4873" width="17.25" style="499" customWidth="1"/>
    <col min="4874" max="4874" width="3.25" style="499" customWidth="1"/>
    <col min="4875" max="4879" width="12" style="499" customWidth="1"/>
    <col min="4880" max="4883" width="11.125" style="499" customWidth="1"/>
    <col min="4884" max="4884" width="2.375" style="499" customWidth="1"/>
    <col min="4885" max="5120" width="9" style="499"/>
    <col min="5121" max="5126" width="0" style="499" hidden="1" customWidth="1"/>
    <col min="5127" max="5127" width="1.5" style="499" customWidth="1"/>
    <col min="5128" max="5128" width="23.375" style="499" customWidth="1"/>
    <col min="5129" max="5129" width="17.25" style="499" customWidth="1"/>
    <col min="5130" max="5130" width="3.25" style="499" customWidth="1"/>
    <col min="5131" max="5135" width="12" style="499" customWidth="1"/>
    <col min="5136" max="5139" width="11.125" style="499" customWidth="1"/>
    <col min="5140" max="5140" width="2.375" style="499" customWidth="1"/>
    <col min="5141" max="5376" width="9" style="499"/>
    <col min="5377" max="5382" width="0" style="499" hidden="1" customWidth="1"/>
    <col min="5383" max="5383" width="1.5" style="499" customWidth="1"/>
    <col min="5384" max="5384" width="23.375" style="499" customWidth="1"/>
    <col min="5385" max="5385" width="17.25" style="499" customWidth="1"/>
    <col min="5386" max="5386" width="3.25" style="499" customWidth="1"/>
    <col min="5387" max="5391" width="12" style="499" customWidth="1"/>
    <col min="5392" max="5395" width="11.125" style="499" customWidth="1"/>
    <col min="5396" max="5396" width="2.375" style="499" customWidth="1"/>
    <col min="5397" max="5632" width="9" style="499"/>
    <col min="5633" max="5638" width="0" style="499" hidden="1" customWidth="1"/>
    <col min="5639" max="5639" width="1.5" style="499" customWidth="1"/>
    <col min="5640" max="5640" width="23.375" style="499" customWidth="1"/>
    <col min="5641" max="5641" width="17.25" style="499" customWidth="1"/>
    <col min="5642" max="5642" width="3.25" style="499" customWidth="1"/>
    <col min="5643" max="5647" width="12" style="499" customWidth="1"/>
    <col min="5648" max="5651" width="11.125" style="499" customWidth="1"/>
    <col min="5652" max="5652" width="2.375" style="499" customWidth="1"/>
    <col min="5653" max="5888" width="9" style="499"/>
    <col min="5889" max="5894" width="0" style="499" hidden="1" customWidth="1"/>
    <col min="5895" max="5895" width="1.5" style="499" customWidth="1"/>
    <col min="5896" max="5896" width="23.375" style="499" customWidth="1"/>
    <col min="5897" max="5897" width="17.25" style="499" customWidth="1"/>
    <col min="5898" max="5898" width="3.25" style="499" customWidth="1"/>
    <col min="5899" max="5903" width="12" style="499" customWidth="1"/>
    <col min="5904" max="5907" width="11.125" style="499" customWidth="1"/>
    <col min="5908" max="5908" width="2.375" style="499" customWidth="1"/>
    <col min="5909" max="6144" width="9" style="499"/>
    <col min="6145" max="6150" width="0" style="499" hidden="1" customWidth="1"/>
    <col min="6151" max="6151" width="1.5" style="499" customWidth="1"/>
    <col min="6152" max="6152" width="23.375" style="499" customWidth="1"/>
    <col min="6153" max="6153" width="17.25" style="499" customWidth="1"/>
    <col min="6154" max="6154" width="3.25" style="499" customWidth="1"/>
    <col min="6155" max="6159" width="12" style="499" customWidth="1"/>
    <col min="6160" max="6163" width="11.125" style="499" customWidth="1"/>
    <col min="6164" max="6164" width="2.375" style="499" customWidth="1"/>
    <col min="6165" max="6400" width="9" style="499"/>
    <col min="6401" max="6406" width="0" style="499" hidden="1" customWidth="1"/>
    <col min="6407" max="6407" width="1.5" style="499" customWidth="1"/>
    <col min="6408" max="6408" width="23.375" style="499" customWidth="1"/>
    <col min="6409" max="6409" width="17.25" style="499" customWidth="1"/>
    <col min="6410" max="6410" width="3.25" style="499" customWidth="1"/>
    <col min="6411" max="6415" width="12" style="499" customWidth="1"/>
    <col min="6416" max="6419" width="11.125" style="499" customWidth="1"/>
    <col min="6420" max="6420" width="2.375" style="499" customWidth="1"/>
    <col min="6421" max="6656" width="9" style="499"/>
    <col min="6657" max="6662" width="0" style="499" hidden="1" customWidth="1"/>
    <col min="6663" max="6663" width="1.5" style="499" customWidth="1"/>
    <col min="6664" max="6664" width="23.375" style="499" customWidth="1"/>
    <col min="6665" max="6665" width="17.25" style="499" customWidth="1"/>
    <col min="6666" max="6666" width="3.25" style="499" customWidth="1"/>
    <col min="6667" max="6671" width="12" style="499" customWidth="1"/>
    <col min="6672" max="6675" width="11.125" style="499" customWidth="1"/>
    <col min="6676" max="6676" width="2.375" style="499" customWidth="1"/>
    <col min="6677" max="6912" width="9" style="499"/>
    <col min="6913" max="6918" width="0" style="499" hidden="1" customWidth="1"/>
    <col min="6919" max="6919" width="1.5" style="499" customWidth="1"/>
    <col min="6920" max="6920" width="23.375" style="499" customWidth="1"/>
    <col min="6921" max="6921" width="17.25" style="499" customWidth="1"/>
    <col min="6922" max="6922" width="3.25" style="499" customWidth="1"/>
    <col min="6923" max="6927" width="12" style="499" customWidth="1"/>
    <col min="6928" max="6931" width="11.125" style="499" customWidth="1"/>
    <col min="6932" max="6932" width="2.375" style="499" customWidth="1"/>
    <col min="6933" max="7168" width="9" style="499"/>
    <col min="7169" max="7174" width="0" style="499" hidden="1" customWidth="1"/>
    <col min="7175" max="7175" width="1.5" style="499" customWidth="1"/>
    <col min="7176" max="7176" width="23.375" style="499" customWidth="1"/>
    <col min="7177" max="7177" width="17.25" style="499" customWidth="1"/>
    <col min="7178" max="7178" width="3.25" style="499" customWidth="1"/>
    <col min="7179" max="7183" width="12" style="499" customWidth="1"/>
    <col min="7184" max="7187" width="11.125" style="499" customWidth="1"/>
    <col min="7188" max="7188" width="2.375" style="499" customWidth="1"/>
    <col min="7189" max="7424" width="9" style="499"/>
    <col min="7425" max="7430" width="0" style="499" hidden="1" customWidth="1"/>
    <col min="7431" max="7431" width="1.5" style="499" customWidth="1"/>
    <col min="7432" max="7432" width="23.375" style="499" customWidth="1"/>
    <col min="7433" max="7433" width="17.25" style="499" customWidth="1"/>
    <col min="7434" max="7434" width="3.25" style="499" customWidth="1"/>
    <col min="7435" max="7439" width="12" style="499" customWidth="1"/>
    <col min="7440" max="7443" width="11.125" style="499" customWidth="1"/>
    <col min="7444" max="7444" width="2.375" style="499" customWidth="1"/>
    <col min="7445" max="7680" width="9" style="499"/>
    <col min="7681" max="7686" width="0" style="499" hidden="1" customWidth="1"/>
    <col min="7687" max="7687" width="1.5" style="499" customWidth="1"/>
    <col min="7688" max="7688" width="23.375" style="499" customWidth="1"/>
    <col min="7689" max="7689" width="17.25" style="499" customWidth="1"/>
    <col min="7690" max="7690" width="3.25" style="499" customWidth="1"/>
    <col min="7691" max="7695" width="12" style="499" customWidth="1"/>
    <col min="7696" max="7699" width="11.125" style="499" customWidth="1"/>
    <col min="7700" max="7700" width="2.375" style="499" customWidth="1"/>
    <col min="7701" max="7936" width="9" style="499"/>
    <col min="7937" max="7942" width="0" style="499" hidden="1" customWidth="1"/>
    <col min="7943" max="7943" width="1.5" style="499" customWidth="1"/>
    <col min="7944" max="7944" width="23.375" style="499" customWidth="1"/>
    <col min="7945" max="7945" width="17.25" style="499" customWidth="1"/>
    <col min="7946" max="7946" width="3.25" style="499" customWidth="1"/>
    <col min="7947" max="7951" width="12" style="499" customWidth="1"/>
    <col min="7952" max="7955" width="11.125" style="499" customWidth="1"/>
    <col min="7956" max="7956" width="2.375" style="499" customWidth="1"/>
    <col min="7957" max="8192" width="9" style="499"/>
    <col min="8193" max="8198" width="0" style="499" hidden="1" customWidth="1"/>
    <col min="8199" max="8199" width="1.5" style="499" customWidth="1"/>
    <col min="8200" max="8200" width="23.375" style="499" customWidth="1"/>
    <col min="8201" max="8201" width="17.25" style="499" customWidth="1"/>
    <col min="8202" max="8202" width="3.25" style="499" customWidth="1"/>
    <col min="8203" max="8207" width="12" style="499" customWidth="1"/>
    <col min="8208" max="8211" width="11.125" style="499" customWidth="1"/>
    <col min="8212" max="8212" width="2.375" style="499" customWidth="1"/>
    <col min="8213" max="8448" width="9" style="499"/>
    <col min="8449" max="8454" width="0" style="499" hidden="1" customWidth="1"/>
    <col min="8455" max="8455" width="1.5" style="499" customWidth="1"/>
    <col min="8456" max="8456" width="23.375" style="499" customWidth="1"/>
    <col min="8457" max="8457" width="17.25" style="499" customWidth="1"/>
    <col min="8458" max="8458" width="3.25" style="499" customWidth="1"/>
    <col min="8459" max="8463" width="12" style="499" customWidth="1"/>
    <col min="8464" max="8467" width="11.125" style="499" customWidth="1"/>
    <col min="8468" max="8468" width="2.375" style="499" customWidth="1"/>
    <col min="8469" max="8704" width="9" style="499"/>
    <col min="8705" max="8710" width="0" style="499" hidden="1" customWidth="1"/>
    <col min="8711" max="8711" width="1.5" style="499" customWidth="1"/>
    <col min="8712" max="8712" width="23.375" style="499" customWidth="1"/>
    <col min="8713" max="8713" width="17.25" style="499" customWidth="1"/>
    <col min="8714" max="8714" width="3.25" style="499" customWidth="1"/>
    <col min="8715" max="8719" width="12" style="499" customWidth="1"/>
    <col min="8720" max="8723" width="11.125" style="499" customWidth="1"/>
    <col min="8724" max="8724" width="2.375" style="499" customWidth="1"/>
    <col min="8725" max="8960" width="9" style="499"/>
    <col min="8961" max="8966" width="0" style="499" hidden="1" customWidth="1"/>
    <col min="8967" max="8967" width="1.5" style="499" customWidth="1"/>
    <col min="8968" max="8968" width="23.375" style="499" customWidth="1"/>
    <col min="8969" max="8969" width="17.25" style="499" customWidth="1"/>
    <col min="8970" max="8970" width="3.25" style="499" customWidth="1"/>
    <col min="8971" max="8975" width="12" style="499" customWidth="1"/>
    <col min="8976" max="8979" width="11.125" style="499" customWidth="1"/>
    <col min="8980" max="8980" width="2.375" style="499" customWidth="1"/>
    <col min="8981" max="9216" width="9" style="499"/>
    <col min="9217" max="9222" width="0" style="499" hidden="1" customWidth="1"/>
    <col min="9223" max="9223" width="1.5" style="499" customWidth="1"/>
    <col min="9224" max="9224" width="23.375" style="499" customWidth="1"/>
    <col min="9225" max="9225" width="17.25" style="499" customWidth="1"/>
    <col min="9226" max="9226" width="3.25" style="499" customWidth="1"/>
    <col min="9227" max="9231" width="12" style="499" customWidth="1"/>
    <col min="9232" max="9235" width="11.125" style="499" customWidth="1"/>
    <col min="9236" max="9236" width="2.375" style="499" customWidth="1"/>
    <col min="9237" max="9472" width="9" style="499"/>
    <col min="9473" max="9478" width="0" style="499" hidden="1" customWidth="1"/>
    <col min="9479" max="9479" width="1.5" style="499" customWidth="1"/>
    <col min="9480" max="9480" width="23.375" style="499" customWidth="1"/>
    <col min="9481" max="9481" width="17.25" style="499" customWidth="1"/>
    <col min="9482" max="9482" width="3.25" style="499" customWidth="1"/>
    <col min="9483" max="9487" width="12" style="499" customWidth="1"/>
    <col min="9488" max="9491" width="11.125" style="499" customWidth="1"/>
    <col min="9492" max="9492" width="2.375" style="499" customWidth="1"/>
    <col min="9493" max="9728" width="9" style="499"/>
    <col min="9729" max="9734" width="0" style="499" hidden="1" customWidth="1"/>
    <col min="9735" max="9735" width="1.5" style="499" customWidth="1"/>
    <col min="9736" max="9736" width="23.375" style="499" customWidth="1"/>
    <col min="9737" max="9737" width="17.25" style="499" customWidth="1"/>
    <col min="9738" max="9738" width="3.25" style="499" customWidth="1"/>
    <col min="9739" max="9743" width="12" style="499" customWidth="1"/>
    <col min="9744" max="9747" width="11.125" style="499" customWidth="1"/>
    <col min="9748" max="9748" width="2.375" style="499" customWidth="1"/>
    <col min="9749" max="9984" width="9" style="499"/>
    <col min="9985" max="9990" width="0" style="499" hidden="1" customWidth="1"/>
    <col min="9991" max="9991" width="1.5" style="499" customWidth="1"/>
    <col min="9992" max="9992" width="23.375" style="499" customWidth="1"/>
    <col min="9993" max="9993" width="17.25" style="499" customWidth="1"/>
    <col min="9994" max="9994" width="3.25" style="499" customWidth="1"/>
    <col min="9995" max="9999" width="12" style="499" customWidth="1"/>
    <col min="10000" max="10003" width="11.125" style="499" customWidth="1"/>
    <col min="10004" max="10004" width="2.375" style="499" customWidth="1"/>
    <col min="10005" max="10240" width="9" style="499"/>
    <col min="10241" max="10246" width="0" style="499" hidden="1" customWidth="1"/>
    <col min="10247" max="10247" width="1.5" style="499" customWidth="1"/>
    <col min="10248" max="10248" width="23.375" style="499" customWidth="1"/>
    <col min="10249" max="10249" width="17.25" style="499" customWidth="1"/>
    <col min="10250" max="10250" width="3.25" style="499" customWidth="1"/>
    <col min="10251" max="10255" width="12" style="499" customWidth="1"/>
    <col min="10256" max="10259" width="11.125" style="499" customWidth="1"/>
    <col min="10260" max="10260" width="2.375" style="499" customWidth="1"/>
    <col min="10261" max="10496" width="9" style="499"/>
    <col min="10497" max="10502" width="0" style="499" hidden="1" customWidth="1"/>
    <col min="10503" max="10503" width="1.5" style="499" customWidth="1"/>
    <col min="10504" max="10504" width="23.375" style="499" customWidth="1"/>
    <col min="10505" max="10505" width="17.25" style="499" customWidth="1"/>
    <col min="10506" max="10506" width="3.25" style="499" customWidth="1"/>
    <col min="10507" max="10511" width="12" style="499" customWidth="1"/>
    <col min="10512" max="10515" width="11.125" style="499" customWidth="1"/>
    <col min="10516" max="10516" width="2.375" style="499" customWidth="1"/>
    <col min="10517" max="10752" width="9" style="499"/>
    <col min="10753" max="10758" width="0" style="499" hidden="1" customWidth="1"/>
    <col min="10759" max="10759" width="1.5" style="499" customWidth="1"/>
    <col min="10760" max="10760" width="23.375" style="499" customWidth="1"/>
    <col min="10761" max="10761" width="17.25" style="499" customWidth="1"/>
    <col min="10762" max="10762" width="3.25" style="499" customWidth="1"/>
    <col min="10763" max="10767" width="12" style="499" customWidth="1"/>
    <col min="10768" max="10771" width="11.125" style="499" customWidth="1"/>
    <col min="10772" max="10772" width="2.375" style="499" customWidth="1"/>
    <col min="10773" max="11008" width="9" style="499"/>
    <col min="11009" max="11014" width="0" style="499" hidden="1" customWidth="1"/>
    <col min="11015" max="11015" width="1.5" style="499" customWidth="1"/>
    <col min="11016" max="11016" width="23.375" style="499" customWidth="1"/>
    <col min="11017" max="11017" width="17.25" style="499" customWidth="1"/>
    <col min="11018" max="11018" width="3.25" style="499" customWidth="1"/>
    <col min="11019" max="11023" width="12" style="499" customWidth="1"/>
    <col min="11024" max="11027" width="11.125" style="499" customWidth="1"/>
    <col min="11028" max="11028" width="2.375" style="499" customWidth="1"/>
    <col min="11029" max="11264" width="9" style="499"/>
    <col min="11265" max="11270" width="0" style="499" hidden="1" customWidth="1"/>
    <col min="11271" max="11271" width="1.5" style="499" customWidth="1"/>
    <col min="11272" max="11272" width="23.375" style="499" customWidth="1"/>
    <col min="11273" max="11273" width="17.25" style="499" customWidth="1"/>
    <col min="11274" max="11274" width="3.25" style="499" customWidth="1"/>
    <col min="11275" max="11279" width="12" style="499" customWidth="1"/>
    <col min="11280" max="11283" width="11.125" style="499" customWidth="1"/>
    <col min="11284" max="11284" width="2.375" style="499" customWidth="1"/>
    <col min="11285" max="11520" width="9" style="499"/>
    <col min="11521" max="11526" width="0" style="499" hidden="1" customWidth="1"/>
    <col min="11527" max="11527" width="1.5" style="499" customWidth="1"/>
    <col min="11528" max="11528" width="23.375" style="499" customWidth="1"/>
    <col min="11529" max="11529" width="17.25" style="499" customWidth="1"/>
    <col min="11530" max="11530" width="3.25" style="499" customWidth="1"/>
    <col min="11531" max="11535" width="12" style="499" customWidth="1"/>
    <col min="11536" max="11539" width="11.125" style="499" customWidth="1"/>
    <col min="11540" max="11540" width="2.375" style="499" customWidth="1"/>
    <col min="11541" max="11776" width="9" style="499"/>
    <col min="11777" max="11782" width="0" style="499" hidden="1" customWidth="1"/>
    <col min="11783" max="11783" width="1.5" style="499" customWidth="1"/>
    <col min="11784" max="11784" width="23.375" style="499" customWidth="1"/>
    <col min="11785" max="11785" width="17.25" style="499" customWidth="1"/>
    <col min="11786" max="11786" width="3.25" style="499" customWidth="1"/>
    <col min="11787" max="11791" width="12" style="499" customWidth="1"/>
    <col min="11792" max="11795" width="11.125" style="499" customWidth="1"/>
    <col min="11796" max="11796" width="2.375" style="499" customWidth="1"/>
    <col min="11797" max="12032" width="9" style="499"/>
    <col min="12033" max="12038" width="0" style="499" hidden="1" customWidth="1"/>
    <col min="12039" max="12039" width="1.5" style="499" customWidth="1"/>
    <col min="12040" max="12040" width="23.375" style="499" customWidth="1"/>
    <col min="12041" max="12041" width="17.25" style="499" customWidth="1"/>
    <col min="12042" max="12042" width="3.25" style="499" customWidth="1"/>
    <col min="12043" max="12047" width="12" style="499" customWidth="1"/>
    <col min="12048" max="12051" width="11.125" style="499" customWidth="1"/>
    <col min="12052" max="12052" width="2.375" style="499" customWidth="1"/>
    <col min="12053" max="12288" width="9" style="499"/>
    <col min="12289" max="12294" width="0" style="499" hidden="1" customWidth="1"/>
    <col min="12295" max="12295" width="1.5" style="499" customWidth="1"/>
    <col min="12296" max="12296" width="23.375" style="499" customWidth="1"/>
    <col min="12297" max="12297" width="17.25" style="499" customWidth="1"/>
    <col min="12298" max="12298" width="3.25" style="499" customWidth="1"/>
    <col min="12299" max="12303" width="12" style="499" customWidth="1"/>
    <col min="12304" max="12307" width="11.125" style="499" customWidth="1"/>
    <col min="12308" max="12308" width="2.375" style="499" customWidth="1"/>
    <col min="12309" max="12544" width="9" style="499"/>
    <col min="12545" max="12550" width="0" style="499" hidden="1" customWidth="1"/>
    <col min="12551" max="12551" width="1.5" style="499" customWidth="1"/>
    <col min="12552" max="12552" width="23.375" style="499" customWidth="1"/>
    <col min="12553" max="12553" width="17.25" style="499" customWidth="1"/>
    <col min="12554" max="12554" width="3.25" style="499" customWidth="1"/>
    <col min="12555" max="12559" width="12" style="499" customWidth="1"/>
    <col min="12560" max="12563" width="11.125" style="499" customWidth="1"/>
    <col min="12564" max="12564" width="2.375" style="499" customWidth="1"/>
    <col min="12565" max="12800" width="9" style="499"/>
    <col min="12801" max="12806" width="0" style="499" hidden="1" customWidth="1"/>
    <col min="12807" max="12807" width="1.5" style="499" customWidth="1"/>
    <col min="12808" max="12808" width="23.375" style="499" customWidth="1"/>
    <col min="12809" max="12809" width="17.25" style="499" customWidth="1"/>
    <col min="12810" max="12810" width="3.25" style="499" customWidth="1"/>
    <col min="12811" max="12815" width="12" style="499" customWidth="1"/>
    <col min="12816" max="12819" width="11.125" style="499" customWidth="1"/>
    <col min="12820" max="12820" width="2.375" style="499" customWidth="1"/>
    <col min="12821" max="13056" width="9" style="499"/>
    <col min="13057" max="13062" width="0" style="499" hidden="1" customWidth="1"/>
    <col min="13063" max="13063" width="1.5" style="499" customWidth="1"/>
    <col min="13064" max="13064" width="23.375" style="499" customWidth="1"/>
    <col min="13065" max="13065" width="17.25" style="499" customWidth="1"/>
    <col min="13066" max="13066" width="3.25" style="499" customWidth="1"/>
    <col min="13067" max="13071" width="12" style="499" customWidth="1"/>
    <col min="13072" max="13075" width="11.125" style="499" customWidth="1"/>
    <col min="13076" max="13076" width="2.375" style="499" customWidth="1"/>
    <col min="13077" max="13312" width="9" style="499"/>
    <col min="13313" max="13318" width="0" style="499" hidden="1" customWidth="1"/>
    <col min="13319" max="13319" width="1.5" style="499" customWidth="1"/>
    <col min="13320" max="13320" width="23.375" style="499" customWidth="1"/>
    <col min="13321" max="13321" width="17.25" style="499" customWidth="1"/>
    <col min="13322" max="13322" width="3.25" style="499" customWidth="1"/>
    <col min="13323" max="13327" width="12" style="499" customWidth="1"/>
    <col min="13328" max="13331" width="11.125" style="499" customWidth="1"/>
    <col min="13332" max="13332" width="2.375" style="499" customWidth="1"/>
    <col min="13333" max="13568" width="9" style="499"/>
    <col min="13569" max="13574" width="0" style="499" hidden="1" customWidth="1"/>
    <col min="13575" max="13575" width="1.5" style="499" customWidth="1"/>
    <col min="13576" max="13576" width="23.375" style="499" customWidth="1"/>
    <col min="13577" max="13577" width="17.25" style="499" customWidth="1"/>
    <col min="13578" max="13578" width="3.25" style="499" customWidth="1"/>
    <col min="13579" max="13583" width="12" style="499" customWidth="1"/>
    <col min="13584" max="13587" width="11.125" style="499" customWidth="1"/>
    <col min="13588" max="13588" width="2.375" style="499" customWidth="1"/>
    <col min="13589" max="13824" width="9" style="499"/>
    <col min="13825" max="13830" width="0" style="499" hidden="1" customWidth="1"/>
    <col min="13831" max="13831" width="1.5" style="499" customWidth="1"/>
    <col min="13832" max="13832" width="23.375" style="499" customWidth="1"/>
    <col min="13833" max="13833" width="17.25" style="499" customWidth="1"/>
    <col min="13834" max="13834" width="3.25" style="499" customWidth="1"/>
    <col min="13835" max="13839" width="12" style="499" customWidth="1"/>
    <col min="13840" max="13843" width="11.125" style="499" customWidth="1"/>
    <col min="13844" max="13844" width="2.375" style="499" customWidth="1"/>
    <col min="13845" max="14080" width="9" style="499"/>
    <col min="14081" max="14086" width="0" style="499" hidden="1" customWidth="1"/>
    <col min="14087" max="14087" width="1.5" style="499" customWidth="1"/>
    <col min="14088" max="14088" width="23.375" style="499" customWidth="1"/>
    <col min="14089" max="14089" width="17.25" style="499" customWidth="1"/>
    <col min="14090" max="14090" width="3.25" style="499" customWidth="1"/>
    <col min="14091" max="14095" width="12" style="499" customWidth="1"/>
    <col min="14096" max="14099" width="11.125" style="499" customWidth="1"/>
    <col min="14100" max="14100" width="2.375" style="499" customWidth="1"/>
    <col min="14101" max="14336" width="9" style="499"/>
    <col min="14337" max="14342" width="0" style="499" hidden="1" customWidth="1"/>
    <col min="14343" max="14343" width="1.5" style="499" customWidth="1"/>
    <col min="14344" max="14344" width="23.375" style="499" customWidth="1"/>
    <col min="14345" max="14345" width="17.25" style="499" customWidth="1"/>
    <col min="14346" max="14346" width="3.25" style="499" customWidth="1"/>
    <col min="14347" max="14351" width="12" style="499" customWidth="1"/>
    <col min="14352" max="14355" width="11.125" style="499" customWidth="1"/>
    <col min="14356" max="14356" width="2.375" style="499" customWidth="1"/>
    <col min="14357" max="14592" width="9" style="499"/>
    <col min="14593" max="14598" width="0" style="499" hidden="1" customWidth="1"/>
    <col min="14599" max="14599" width="1.5" style="499" customWidth="1"/>
    <col min="14600" max="14600" width="23.375" style="499" customWidth="1"/>
    <col min="14601" max="14601" width="17.25" style="499" customWidth="1"/>
    <col min="14602" max="14602" width="3.25" style="499" customWidth="1"/>
    <col min="14603" max="14607" width="12" style="499" customWidth="1"/>
    <col min="14608" max="14611" width="11.125" style="499" customWidth="1"/>
    <col min="14612" max="14612" width="2.375" style="499" customWidth="1"/>
    <col min="14613" max="14848" width="9" style="499"/>
    <col min="14849" max="14854" width="0" style="499" hidden="1" customWidth="1"/>
    <col min="14855" max="14855" width="1.5" style="499" customWidth="1"/>
    <col min="14856" max="14856" width="23.375" style="499" customWidth="1"/>
    <col min="14857" max="14857" width="17.25" style="499" customWidth="1"/>
    <col min="14858" max="14858" width="3.25" style="499" customWidth="1"/>
    <col min="14859" max="14863" width="12" style="499" customWidth="1"/>
    <col min="14864" max="14867" width="11.125" style="499" customWidth="1"/>
    <col min="14868" max="14868" width="2.375" style="499" customWidth="1"/>
    <col min="14869" max="15104" width="9" style="499"/>
    <col min="15105" max="15110" width="0" style="499" hidden="1" customWidth="1"/>
    <col min="15111" max="15111" width="1.5" style="499" customWidth="1"/>
    <col min="15112" max="15112" width="23.375" style="499" customWidth="1"/>
    <col min="15113" max="15113" width="17.25" style="499" customWidth="1"/>
    <col min="15114" max="15114" width="3.25" style="499" customWidth="1"/>
    <col min="15115" max="15119" width="12" style="499" customWidth="1"/>
    <col min="15120" max="15123" width="11.125" style="499" customWidth="1"/>
    <col min="15124" max="15124" width="2.375" style="499" customWidth="1"/>
    <col min="15125" max="15360" width="9" style="499"/>
    <col min="15361" max="15366" width="0" style="499" hidden="1" customWidth="1"/>
    <col min="15367" max="15367" width="1.5" style="499" customWidth="1"/>
    <col min="15368" max="15368" width="23.375" style="499" customWidth="1"/>
    <col min="15369" max="15369" width="17.25" style="499" customWidth="1"/>
    <col min="15370" max="15370" width="3.25" style="499" customWidth="1"/>
    <col min="15371" max="15375" width="12" style="499" customWidth="1"/>
    <col min="15376" max="15379" width="11.125" style="499" customWidth="1"/>
    <col min="15380" max="15380" width="2.375" style="499" customWidth="1"/>
    <col min="15381" max="15616" width="9" style="499"/>
    <col min="15617" max="15622" width="0" style="499" hidden="1" customWidth="1"/>
    <col min="15623" max="15623" width="1.5" style="499" customWidth="1"/>
    <col min="15624" max="15624" width="23.375" style="499" customWidth="1"/>
    <col min="15625" max="15625" width="17.25" style="499" customWidth="1"/>
    <col min="15626" max="15626" width="3.25" style="499" customWidth="1"/>
    <col min="15627" max="15631" width="12" style="499" customWidth="1"/>
    <col min="15632" max="15635" width="11.125" style="499" customWidth="1"/>
    <col min="15636" max="15636" width="2.375" style="499" customWidth="1"/>
    <col min="15637" max="15872" width="9" style="499"/>
    <col min="15873" max="15878" width="0" style="499" hidden="1" customWidth="1"/>
    <col min="15879" max="15879" width="1.5" style="499" customWidth="1"/>
    <col min="15880" max="15880" width="23.375" style="499" customWidth="1"/>
    <col min="15881" max="15881" width="17.25" style="499" customWidth="1"/>
    <col min="15882" max="15882" width="3.25" style="499" customWidth="1"/>
    <col min="15883" max="15887" width="12" style="499" customWidth="1"/>
    <col min="15888" max="15891" width="11.125" style="499" customWidth="1"/>
    <col min="15892" max="15892" width="2.375" style="499" customWidth="1"/>
    <col min="15893" max="16128" width="9" style="499"/>
    <col min="16129" max="16134" width="0" style="499" hidden="1" customWidth="1"/>
    <col min="16135" max="16135" width="1.5" style="499" customWidth="1"/>
    <col min="16136" max="16136" width="23.375" style="499" customWidth="1"/>
    <col min="16137" max="16137" width="17.25" style="499" customWidth="1"/>
    <col min="16138" max="16138" width="3.25" style="499" customWidth="1"/>
    <col min="16139" max="16143" width="12" style="499" customWidth="1"/>
    <col min="16144" max="16147" width="11.125" style="499" customWidth="1"/>
    <col min="16148" max="16148" width="2.375" style="499" customWidth="1"/>
    <col min="16149" max="16384" width="9" style="499"/>
  </cols>
  <sheetData>
    <row r="1" spans="1:20" s="493" customFormat="1" hidden="1">
      <c r="A1" s="492"/>
      <c r="B1" s="492"/>
      <c r="C1" s="492"/>
      <c r="D1" s="492"/>
      <c r="E1" s="492"/>
      <c r="H1" s="494"/>
      <c r="I1" s="494"/>
      <c r="K1" s="493">
        <v>1</v>
      </c>
      <c r="L1" s="493">
        <v>2</v>
      </c>
      <c r="M1" s="493">
        <v>3</v>
      </c>
      <c r="N1" s="493">
        <v>4</v>
      </c>
      <c r="O1" s="493">
        <v>5</v>
      </c>
      <c r="P1" s="493">
        <v>6</v>
      </c>
      <c r="Q1" s="493">
        <v>7</v>
      </c>
      <c r="R1" s="493">
        <v>8</v>
      </c>
      <c r="S1" s="493">
        <v>9</v>
      </c>
    </row>
    <row r="2" spans="1:20" ht="11.25" hidden="1" customHeight="1">
      <c r="F2" s="496"/>
      <c r="G2" s="497"/>
      <c r="K2" s="500">
        <v>1</v>
      </c>
      <c r="L2" s="500">
        <v>2</v>
      </c>
      <c r="M2" s="500">
        <v>3</v>
      </c>
      <c r="N2" s="500">
        <v>4</v>
      </c>
      <c r="O2" s="500">
        <v>5</v>
      </c>
      <c r="P2" s="500">
        <v>6</v>
      </c>
      <c r="Q2" s="500">
        <v>7</v>
      </c>
      <c r="R2" s="500">
        <v>8</v>
      </c>
      <c r="S2" s="500">
        <v>9</v>
      </c>
      <c r="T2" s="501"/>
    </row>
    <row r="3" spans="1:20" ht="11.25" customHeight="1">
      <c r="F3" s="496"/>
      <c r="G3" s="497"/>
      <c r="H3" s="494"/>
      <c r="I3" s="494"/>
      <c r="J3" s="493"/>
      <c r="K3" s="493"/>
      <c r="L3" s="493"/>
      <c r="M3" s="493"/>
      <c r="N3" s="493"/>
      <c r="O3" s="493"/>
      <c r="P3" s="493"/>
      <c r="Q3" s="493"/>
      <c r="R3" s="493"/>
      <c r="S3" s="493"/>
      <c r="T3" s="493"/>
    </row>
    <row r="4" spans="1:20" s="507" customFormat="1" ht="17.25" customHeight="1">
      <c r="A4" s="502"/>
      <c r="B4" s="502"/>
      <c r="C4" s="502"/>
      <c r="D4" s="502"/>
      <c r="E4" s="502"/>
      <c r="F4" s="503"/>
      <c r="G4" s="504"/>
      <c r="H4" s="505"/>
      <c r="I4" s="505"/>
      <c r="J4" s="506" t="s">
        <v>646</v>
      </c>
      <c r="K4" s="505" t="s">
        <v>647</v>
      </c>
      <c r="L4" s="504"/>
      <c r="M4" s="504"/>
      <c r="N4" s="504"/>
      <c r="O4" s="504"/>
      <c r="P4" s="504"/>
      <c r="Q4" s="504"/>
      <c r="R4" s="504"/>
      <c r="S4" s="504"/>
      <c r="T4" s="504"/>
    </row>
    <row r="5" spans="1:20" s="513" customFormat="1" ht="7.5" customHeight="1">
      <c r="A5" s="508"/>
      <c r="B5" s="508"/>
      <c r="C5" s="508"/>
      <c r="D5" s="508"/>
      <c r="E5" s="508"/>
      <c r="F5" s="509"/>
      <c r="G5" s="510"/>
      <c r="H5" s="511"/>
      <c r="I5" s="511"/>
      <c r="J5" s="512"/>
      <c r="K5" s="510"/>
      <c r="L5" s="510"/>
      <c r="M5" s="510"/>
      <c r="N5" s="510"/>
      <c r="O5" s="510"/>
      <c r="P5" s="510"/>
      <c r="Q5" s="510"/>
      <c r="R5" s="510"/>
      <c r="S5" s="510"/>
      <c r="T5" s="510"/>
    </row>
    <row r="6" spans="1:20" s="520" customFormat="1" ht="15.75" customHeight="1">
      <c r="A6" s="514"/>
      <c r="B6" s="514"/>
      <c r="C6" s="514"/>
      <c r="D6" s="514"/>
      <c r="E6" s="514"/>
      <c r="F6" s="515"/>
      <c r="G6" s="516"/>
      <c r="H6" s="517"/>
      <c r="I6" s="517"/>
      <c r="J6" s="518" t="s">
        <v>648</v>
      </c>
      <c r="K6" s="519" t="s">
        <v>649</v>
      </c>
      <c r="L6" s="516"/>
      <c r="M6" s="516"/>
      <c r="N6" s="516"/>
      <c r="O6" s="516"/>
      <c r="P6" s="516"/>
      <c r="Q6" s="516"/>
      <c r="R6" s="516"/>
      <c r="S6" s="516"/>
      <c r="T6" s="516"/>
    </row>
    <row r="7" spans="1:20" s="513" customFormat="1" ht="7.5" customHeight="1">
      <c r="A7" s="508"/>
      <c r="B7" s="508"/>
      <c r="C7" s="508"/>
      <c r="D7" s="508"/>
      <c r="E7" s="508"/>
      <c r="F7" s="509"/>
      <c r="G7" s="510"/>
      <c r="H7" s="511"/>
      <c r="I7" s="511"/>
      <c r="J7" s="510"/>
      <c r="K7" s="510"/>
      <c r="L7" s="521"/>
      <c r="M7" s="510"/>
      <c r="N7" s="510"/>
      <c r="O7" s="510"/>
      <c r="P7" s="510"/>
      <c r="Q7" s="510"/>
      <c r="R7" s="510"/>
      <c r="S7" s="510"/>
      <c r="T7" s="510"/>
    </row>
    <row r="8" spans="1:20" s="530" customFormat="1" ht="12" customHeight="1">
      <c r="A8" s="522"/>
      <c r="B8" s="522"/>
      <c r="C8" s="522"/>
      <c r="D8" s="522"/>
      <c r="E8" s="522"/>
      <c r="F8" s="523"/>
      <c r="G8" s="524"/>
      <c r="H8" s="1313" t="s">
        <v>650</v>
      </c>
      <c r="I8" s="1313"/>
      <c r="J8" s="1314"/>
      <c r="K8" s="525" t="s">
        <v>651</v>
      </c>
      <c r="L8" s="525" t="s">
        <v>79</v>
      </c>
      <c r="M8" s="526" t="s">
        <v>652</v>
      </c>
      <c r="N8" s="527"/>
      <c r="O8" s="527"/>
      <c r="P8" s="527"/>
      <c r="Q8" s="527"/>
      <c r="R8" s="527"/>
      <c r="S8" s="528"/>
      <c r="T8" s="529"/>
    </row>
    <row r="9" spans="1:20" s="530" customFormat="1" ht="12" customHeight="1">
      <c r="A9" s="522"/>
      <c r="B9" s="522"/>
      <c r="C9" s="522"/>
      <c r="D9" s="522"/>
      <c r="E9" s="522"/>
      <c r="F9" s="523"/>
      <c r="G9" s="524"/>
      <c r="H9" s="1315"/>
      <c r="I9" s="1315"/>
      <c r="J9" s="1316"/>
      <c r="K9" s="531"/>
      <c r="L9" s="531"/>
      <c r="M9" s="525" t="s">
        <v>653</v>
      </c>
      <c r="N9" s="525" t="s">
        <v>654</v>
      </c>
      <c r="O9" s="1317" t="s">
        <v>655</v>
      </c>
      <c r="P9" s="532" t="s">
        <v>656</v>
      </c>
      <c r="Q9" s="528"/>
      <c r="R9" s="533"/>
      <c r="S9" s="534" t="s">
        <v>657</v>
      </c>
      <c r="T9" s="529"/>
    </row>
    <row r="10" spans="1:20" s="530" customFormat="1" ht="12" customHeight="1">
      <c r="A10" s="522"/>
      <c r="B10" s="522"/>
      <c r="C10" s="522"/>
      <c r="D10" s="522"/>
      <c r="E10" s="522"/>
      <c r="F10" s="523"/>
      <c r="G10" s="524"/>
      <c r="H10" s="1315"/>
      <c r="I10" s="1315"/>
      <c r="J10" s="1316"/>
      <c r="K10" s="535"/>
      <c r="L10" s="535"/>
      <c r="M10" s="531"/>
      <c r="N10" s="531"/>
      <c r="O10" s="1318"/>
      <c r="P10" s="525" t="s">
        <v>658</v>
      </c>
      <c r="Q10" s="525" t="s">
        <v>659</v>
      </c>
      <c r="R10" s="525" t="s">
        <v>660</v>
      </c>
      <c r="S10" s="536"/>
      <c r="T10" s="529"/>
    </row>
    <row r="11" spans="1:20" s="530" customFormat="1" ht="12" customHeight="1">
      <c r="A11" s="522"/>
      <c r="B11" s="522"/>
      <c r="C11" s="522"/>
      <c r="D11" s="522"/>
      <c r="E11" s="522"/>
      <c r="F11" s="523"/>
      <c r="G11" s="524"/>
      <c r="H11" s="1315"/>
      <c r="I11" s="1315"/>
      <c r="J11" s="1316"/>
      <c r="K11" s="535"/>
      <c r="L11" s="535"/>
      <c r="M11" s="531"/>
      <c r="N11" s="531"/>
      <c r="O11" s="1319"/>
      <c r="P11" s="531"/>
      <c r="Q11" s="531"/>
      <c r="R11" s="531"/>
      <c r="S11" s="536"/>
      <c r="T11" s="529"/>
    </row>
    <row r="12" spans="1:20" s="530" customFormat="1" ht="12" customHeight="1">
      <c r="A12" s="522"/>
      <c r="B12" s="522"/>
      <c r="C12" s="522"/>
      <c r="D12" s="522"/>
      <c r="E12" s="522"/>
      <c r="F12" s="523"/>
      <c r="G12" s="524"/>
      <c r="H12" s="1315"/>
      <c r="I12" s="1315"/>
      <c r="J12" s="1316"/>
      <c r="K12" s="535"/>
      <c r="L12" s="535"/>
      <c r="M12" s="531"/>
      <c r="N12" s="531"/>
      <c r="O12" s="1320" t="s">
        <v>661</v>
      </c>
      <c r="P12" s="531"/>
      <c r="Q12" s="531"/>
      <c r="R12" s="531"/>
      <c r="S12" s="536"/>
      <c r="T12" s="529"/>
    </row>
    <row r="13" spans="1:20" s="530" customFormat="1" ht="12" customHeight="1">
      <c r="A13" s="522"/>
      <c r="B13" s="522"/>
      <c r="C13" s="522"/>
      <c r="D13" s="522"/>
      <c r="E13" s="522"/>
      <c r="F13" s="523"/>
      <c r="G13" s="524"/>
      <c r="H13" s="1321" t="s">
        <v>662</v>
      </c>
      <c r="I13" s="1321"/>
      <c r="J13" s="1322"/>
      <c r="K13" s="537"/>
      <c r="L13" s="537"/>
      <c r="M13" s="537"/>
      <c r="N13" s="1320" t="s">
        <v>663</v>
      </c>
      <c r="O13" s="1320"/>
      <c r="P13" s="535"/>
      <c r="Q13" s="535"/>
      <c r="R13" s="535"/>
      <c r="S13" s="538"/>
      <c r="T13" s="529"/>
    </row>
    <row r="14" spans="1:20" s="530" customFormat="1" ht="12" customHeight="1">
      <c r="A14" s="522"/>
      <c r="B14" s="522"/>
      <c r="C14" s="522"/>
      <c r="D14" s="522"/>
      <c r="E14" s="522"/>
      <c r="F14" s="523"/>
      <c r="G14" s="524"/>
      <c r="H14" s="1321"/>
      <c r="I14" s="1321"/>
      <c r="J14" s="1322"/>
      <c r="K14" s="537"/>
      <c r="L14" s="537"/>
      <c r="M14" s="537"/>
      <c r="N14" s="1320"/>
      <c r="O14" s="1320"/>
      <c r="P14" s="535"/>
      <c r="Q14" s="535"/>
      <c r="R14" s="535"/>
      <c r="S14" s="538"/>
      <c r="T14" s="529"/>
    </row>
    <row r="15" spans="1:20" s="530" customFormat="1" ht="12" customHeight="1">
      <c r="A15" s="522"/>
      <c r="B15" s="522"/>
      <c r="C15" s="522"/>
      <c r="D15" s="522"/>
      <c r="E15" s="522"/>
      <c r="F15" s="523"/>
      <c r="G15" s="524"/>
      <c r="H15" s="1321"/>
      <c r="I15" s="1321"/>
      <c r="J15" s="1322"/>
      <c r="K15" s="537"/>
      <c r="L15" s="1320" t="s">
        <v>664</v>
      </c>
      <c r="M15" s="537"/>
      <c r="N15" s="1320"/>
      <c r="O15" s="1320"/>
      <c r="P15" s="537"/>
      <c r="Q15" s="537"/>
      <c r="R15" s="537"/>
      <c r="S15" s="1312" t="s">
        <v>665</v>
      </c>
      <c r="T15" s="529"/>
    </row>
    <row r="16" spans="1:20" s="530" customFormat="1" ht="12" customHeight="1">
      <c r="A16" s="522"/>
      <c r="B16" s="522"/>
      <c r="C16" s="522"/>
      <c r="D16" s="522"/>
      <c r="E16" s="522"/>
      <c r="F16" s="523"/>
      <c r="G16" s="524"/>
      <c r="H16" s="1321"/>
      <c r="I16" s="1321"/>
      <c r="J16" s="1322"/>
      <c r="K16" s="539" t="s">
        <v>666</v>
      </c>
      <c r="L16" s="1261"/>
      <c r="M16" s="539" t="s">
        <v>666</v>
      </c>
      <c r="N16" s="1320"/>
      <c r="O16" s="1320"/>
      <c r="P16" s="539" t="s">
        <v>666</v>
      </c>
      <c r="Q16" s="539" t="s">
        <v>667</v>
      </c>
      <c r="R16" s="539" t="s">
        <v>668</v>
      </c>
      <c r="S16" s="1263"/>
      <c r="T16" s="529"/>
    </row>
    <row r="17" spans="1:20" s="530" customFormat="1" ht="12" customHeight="1">
      <c r="A17" s="522"/>
      <c r="B17" s="522"/>
      <c r="C17" s="522"/>
      <c r="D17" s="522"/>
      <c r="E17" s="522"/>
      <c r="F17" s="523"/>
      <c r="G17" s="524"/>
      <c r="H17" s="1323"/>
      <c r="I17" s="1323"/>
      <c r="J17" s="1324"/>
      <c r="K17" s="540" t="s">
        <v>669</v>
      </c>
      <c r="L17" s="540"/>
      <c r="M17" s="541"/>
      <c r="N17" s="541"/>
      <c r="O17" s="542"/>
      <c r="P17" s="542"/>
      <c r="Q17" s="542"/>
      <c r="R17" s="542"/>
      <c r="S17" s="543"/>
      <c r="T17" s="529"/>
    </row>
    <row r="18" spans="1:20" s="554" customFormat="1" ht="7.5" customHeight="1">
      <c r="A18" s="508"/>
      <c r="B18" s="508"/>
      <c r="C18" s="508"/>
      <c r="D18" s="508"/>
      <c r="E18" s="508"/>
      <c r="F18" s="544"/>
      <c r="G18" s="545"/>
      <c r="H18" s="546"/>
      <c r="I18" s="546"/>
      <c r="J18" s="547"/>
      <c r="K18" s="548"/>
      <c r="L18" s="549"/>
      <c r="M18" s="550"/>
      <c r="N18" s="551"/>
      <c r="O18" s="550"/>
      <c r="P18" s="550"/>
      <c r="Q18" s="552"/>
      <c r="R18" s="552"/>
      <c r="S18" s="552"/>
      <c r="T18" s="553"/>
    </row>
    <row r="19" spans="1:20" s="530" customFormat="1" ht="12" hidden="1" customHeight="1">
      <c r="A19" s="522"/>
      <c r="B19" s="522"/>
      <c r="C19" s="522"/>
      <c r="D19" s="522"/>
      <c r="E19" s="522"/>
      <c r="F19" s="555"/>
      <c r="G19" s="524"/>
      <c r="H19" s="556" t="s">
        <v>670</v>
      </c>
      <c r="I19" s="557" t="s">
        <v>671</v>
      </c>
      <c r="J19" s="558"/>
      <c r="K19" s="559"/>
      <c r="L19" s="560"/>
      <c r="M19" s="560"/>
      <c r="N19" s="560"/>
      <c r="O19" s="560"/>
      <c r="P19" s="561"/>
      <c r="Q19" s="561"/>
      <c r="R19" s="561"/>
      <c r="S19" s="561"/>
      <c r="T19" s="562"/>
    </row>
    <row r="20" spans="1:20" s="530" customFormat="1" ht="12" hidden="1" customHeight="1">
      <c r="A20" s="563" t="s">
        <v>672</v>
      </c>
      <c r="B20" s="563" t="s">
        <v>211</v>
      </c>
      <c r="C20" s="563" t="s">
        <v>25</v>
      </c>
      <c r="D20" s="563" t="s">
        <v>26</v>
      </c>
      <c r="E20" s="563"/>
      <c r="F20" s="564">
        <v>1</v>
      </c>
      <c r="G20" s="524"/>
      <c r="H20" s="565" t="s">
        <v>673</v>
      </c>
      <c r="I20" s="566" t="s">
        <v>674</v>
      </c>
      <c r="J20" s="567" t="s">
        <v>675</v>
      </c>
      <c r="K20" s="568">
        <v>4601560</v>
      </c>
      <c r="L20" s="569">
        <v>1988200</v>
      </c>
      <c r="M20" s="569">
        <v>2283640</v>
      </c>
      <c r="N20" s="569">
        <v>170450</v>
      </c>
      <c r="O20" s="569">
        <v>142860</v>
      </c>
      <c r="P20" s="570">
        <v>1834320</v>
      </c>
      <c r="Q20" s="570">
        <v>408890</v>
      </c>
      <c r="R20" s="570">
        <v>1425430</v>
      </c>
      <c r="S20" s="570">
        <v>136010</v>
      </c>
      <c r="T20" s="571"/>
    </row>
    <row r="21" spans="1:20" s="530" customFormat="1" ht="12" hidden="1" customHeight="1">
      <c r="A21" s="563" t="s">
        <v>672</v>
      </c>
      <c r="B21" s="563" t="s">
        <v>211</v>
      </c>
      <c r="C21" s="563" t="s">
        <v>25</v>
      </c>
      <c r="D21" s="563" t="s">
        <v>26</v>
      </c>
      <c r="E21" s="563"/>
      <c r="F21" s="564">
        <v>2</v>
      </c>
      <c r="G21" s="524"/>
      <c r="H21" s="565" t="s">
        <v>676</v>
      </c>
      <c r="I21" s="572" t="s">
        <v>677</v>
      </c>
      <c r="J21" s="573"/>
      <c r="K21" s="568">
        <v>102020</v>
      </c>
      <c r="L21" s="569">
        <v>71840</v>
      </c>
      <c r="M21" s="569">
        <v>30180</v>
      </c>
      <c r="N21" s="569">
        <v>1090</v>
      </c>
      <c r="O21" s="569">
        <v>4590</v>
      </c>
      <c r="P21" s="570">
        <v>23200</v>
      </c>
      <c r="Q21" s="570">
        <v>15380</v>
      </c>
      <c r="R21" s="570">
        <v>7820</v>
      </c>
      <c r="S21" s="570">
        <v>1310</v>
      </c>
      <c r="T21" s="574"/>
    </row>
    <row r="22" spans="1:20" s="530" customFormat="1" ht="12" hidden="1" customHeight="1">
      <c r="A22" s="563" t="s">
        <v>672</v>
      </c>
      <c r="B22" s="563" t="s">
        <v>211</v>
      </c>
      <c r="C22" s="563" t="s">
        <v>25</v>
      </c>
      <c r="D22" s="563" t="s">
        <v>26</v>
      </c>
      <c r="E22" s="563"/>
      <c r="F22" s="564">
        <v>3</v>
      </c>
      <c r="G22" s="524"/>
      <c r="H22" s="565" t="s">
        <v>678</v>
      </c>
      <c r="I22" s="572" t="s">
        <v>679</v>
      </c>
      <c r="J22" s="573"/>
      <c r="K22" s="568">
        <v>255210</v>
      </c>
      <c r="L22" s="569">
        <v>124130</v>
      </c>
      <c r="M22" s="569">
        <v>131070</v>
      </c>
      <c r="N22" s="569">
        <v>41930</v>
      </c>
      <c r="O22" s="569">
        <v>19930</v>
      </c>
      <c r="P22" s="570">
        <v>62130</v>
      </c>
      <c r="Q22" s="570">
        <v>26790</v>
      </c>
      <c r="R22" s="570">
        <v>35330</v>
      </c>
      <c r="S22" s="570">
        <v>7080</v>
      </c>
      <c r="T22" s="574"/>
    </row>
    <row r="23" spans="1:20" s="530" customFormat="1" ht="12" hidden="1" customHeight="1">
      <c r="A23" s="563" t="s">
        <v>672</v>
      </c>
      <c r="B23" s="563" t="s">
        <v>211</v>
      </c>
      <c r="C23" s="563" t="s">
        <v>25</v>
      </c>
      <c r="D23" s="563" t="s">
        <v>26</v>
      </c>
      <c r="E23" s="563"/>
      <c r="F23" s="564">
        <v>4</v>
      </c>
      <c r="G23" s="524"/>
      <c r="H23" s="565" t="s">
        <v>680</v>
      </c>
      <c r="I23" s="572" t="s">
        <v>681</v>
      </c>
      <c r="J23" s="573"/>
      <c r="K23" s="568">
        <v>628890</v>
      </c>
      <c r="L23" s="569">
        <v>322070</v>
      </c>
      <c r="M23" s="569">
        <v>306820</v>
      </c>
      <c r="N23" s="569">
        <v>53760</v>
      </c>
      <c r="O23" s="569">
        <v>43630</v>
      </c>
      <c r="P23" s="570">
        <v>198200</v>
      </c>
      <c r="Q23" s="570">
        <v>51370</v>
      </c>
      <c r="R23" s="570">
        <v>146830</v>
      </c>
      <c r="S23" s="570">
        <v>11230</v>
      </c>
      <c r="T23" s="574"/>
    </row>
    <row r="24" spans="1:20" s="530" customFormat="1" ht="12" hidden="1" customHeight="1">
      <c r="A24" s="563" t="s">
        <v>672</v>
      </c>
      <c r="B24" s="563" t="s">
        <v>211</v>
      </c>
      <c r="C24" s="563" t="s">
        <v>25</v>
      </c>
      <c r="D24" s="563" t="s">
        <v>26</v>
      </c>
      <c r="E24" s="563"/>
      <c r="F24" s="564">
        <v>5</v>
      </c>
      <c r="G24" s="524"/>
      <c r="H24" s="565" t="s">
        <v>682</v>
      </c>
      <c r="I24" s="572" t="s">
        <v>683</v>
      </c>
      <c r="J24" s="573"/>
      <c r="K24" s="568">
        <v>780440</v>
      </c>
      <c r="L24" s="569">
        <v>340360</v>
      </c>
      <c r="M24" s="569">
        <v>440080</v>
      </c>
      <c r="N24" s="569">
        <v>26780</v>
      </c>
      <c r="O24" s="569">
        <v>16990</v>
      </c>
      <c r="P24" s="570">
        <v>378110</v>
      </c>
      <c r="Q24" s="570">
        <v>73300</v>
      </c>
      <c r="R24" s="570">
        <v>304820</v>
      </c>
      <c r="S24" s="570">
        <v>18190</v>
      </c>
      <c r="T24" s="574"/>
    </row>
    <row r="25" spans="1:20" s="530" customFormat="1" ht="12" hidden="1" customHeight="1">
      <c r="A25" s="563" t="s">
        <v>672</v>
      </c>
      <c r="B25" s="563" t="s">
        <v>211</v>
      </c>
      <c r="C25" s="563" t="s">
        <v>25</v>
      </c>
      <c r="D25" s="563" t="s">
        <v>26</v>
      </c>
      <c r="E25" s="563"/>
      <c r="F25" s="564">
        <v>6</v>
      </c>
      <c r="G25" s="524"/>
      <c r="H25" s="565" t="s">
        <v>684</v>
      </c>
      <c r="I25" s="572" t="s">
        <v>685</v>
      </c>
      <c r="J25" s="573"/>
      <c r="K25" s="568">
        <v>369940</v>
      </c>
      <c r="L25" s="569">
        <v>148680</v>
      </c>
      <c r="M25" s="569">
        <v>221250</v>
      </c>
      <c r="N25" s="569">
        <v>8260</v>
      </c>
      <c r="O25" s="569">
        <v>7700</v>
      </c>
      <c r="P25" s="570">
        <v>187730</v>
      </c>
      <c r="Q25" s="570">
        <v>34980</v>
      </c>
      <c r="R25" s="570">
        <v>152750</v>
      </c>
      <c r="S25" s="570">
        <v>17570</v>
      </c>
      <c r="T25" s="575"/>
    </row>
    <row r="26" spans="1:20" s="530" customFormat="1" ht="12" hidden="1" customHeight="1">
      <c r="A26" s="563" t="s">
        <v>672</v>
      </c>
      <c r="B26" s="563" t="s">
        <v>211</v>
      </c>
      <c r="C26" s="563" t="s">
        <v>25</v>
      </c>
      <c r="D26" s="563" t="s">
        <v>26</v>
      </c>
      <c r="E26" s="563"/>
      <c r="F26" s="564">
        <v>7</v>
      </c>
      <c r="G26" s="524"/>
      <c r="H26" s="565" t="s">
        <v>686</v>
      </c>
      <c r="I26" s="572" t="s">
        <v>687</v>
      </c>
      <c r="J26" s="573"/>
      <c r="K26" s="568">
        <v>432200</v>
      </c>
      <c r="L26" s="569">
        <v>244130</v>
      </c>
      <c r="M26" s="569">
        <v>188070</v>
      </c>
      <c r="N26" s="569">
        <v>16400</v>
      </c>
      <c r="O26" s="569">
        <v>13540</v>
      </c>
      <c r="P26" s="570">
        <v>142480</v>
      </c>
      <c r="Q26" s="570">
        <v>20460</v>
      </c>
      <c r="R26" s="570">
        <v>122020</v>
      </c>
      <c r="S26" s="570">
        <v>15650</v>
      </c>
      <c r="T26" s="576"/>
    </row>
    <row r="27" spans="1:20" s="530" customFormat="1" ht="12" hidden="1" customHeight="1">
      <c r="A27" s="563" t="s">
        <v>672</v>
      </c>
      <c r="B27" s="563" t="s">
        <v>211</v>
      </c>
      <c r="C27" s="563" t="s">
        <v>25</v>
      </c>
      <c r="D27" s="563" t="s">
        <v>26</v>
      </c>
      <c r="E27" s="563"/>
      <c r="F27" s="564">
        <v>8</v>
      </c>
      <c r="G27" s="524"/>
      <c r="H27" s="565" t="s">
        <v>688</v>
      </c>
      <c r="I27" s="572" t="s">
        <v>689</v>
      </c>
      <c r="J27" s="573"/>
      <c r="K27" s="568">
        <v>554540</v>
      </c>
      <c r="L27" s="569">
        <v>295230</v>
      </c>
      <c r="M27" s="569">
        <v>259310</v>
      </c>
      <c r="N27" s="569">
        <v>7370</v>
      </c>
      <c r="O27" s="569">
        <v>16730</v>
      </c>
      <c r="P27" s="570">
        <v>217690</v>
      </c>
      <c r="Q27" s="570">
        <v>27090</v>
      </c>
      <c r="R27" s="570">
        <v>190600</v>
      </c>
      <c r="S27" s="570">
        <v>17510</v>
      </c>
      <c r="T27" s="562"/>
    </row>
    <row r="28" spans="1:20" s="530" customFormat="1" ht="12" hidden="1" customHeight="1">
      <c r="A28" s="563" t="s">
        <v>672</v>
      </c>
      <c r="B28" s="563" t="s">
        <v>211</v>
      </c>
      <c r="C28" s="563" t="s">
        <v>25</v>
      </c>
      <c r="D28" s="563" t="s">
        <v>26</v>
      </c>
      <c r="E28" s="563"/>
      <c r="F28" s="564">
        <v>9</v>
      </c>
      <c r="G28" s="524"/>
      <c r="H28" s="565" t="s">
        <v>690</v>
      </c>
      <c r="I28" s="572" t="s">
        <v>691</v>
      </c>
      <c r="J28" s="573"/>
      <c r="K28" s="568">
        <v>532190</v>
      </c>
      <c r="L28" s="569">
        <v>233300</v>
      </c>
      <c r="M28" s="569">
        <v>298880</v>
      </c>
      <c r="N28" s="569">
        <v>11560</v>
      </c>
      <c r="O28" s="569">
        <v>12360</v>
      </c>
      <c r="P28" s="570">
        <v>247910</v>
      </c>
      <c r="Q28" s="570">
        <v>29340</v>
      </c>
      <c r="R28" s="570">
        <v>218570</v>
      </c>
      <c r="S28" s="570">
        <v>27060</v>
      </c>
      <c r="T28" s="562"/>
    </row>
    <row r="29" spans="1:20" s="530" customFormat="1" ht="12" hidden="1" customHeight="1">
      <c r="A29" s="563" t="s">
        <v>672</v>
      </c>
      <c r="B29" s="563" t="s">
        <v>211</v>
      </c>
      <c r="C29" s="563" t="s">
        <v>25</v>
      </c>
      <c r="D29" s="563" t="s">
        <v>26</v>
      </c>
      <c r="E29" s="563"/>
      <c r="F29" s="564">
        <v>10</v>
      </c>
      <c r="G29" s="524"/>
      <c r="H29" s="577" t="s">
        <v>692</v>
      </c>
      <c r="I29" s="572" t="s">
        <v>693</v>
      </c>
      <c r="J29" s="573"/>
      <c r="K29" s="568">
        <v>229690</v>
      </c>
      <c r="L29" s="569">
        <v>126480</v>
      </c>
      <c r="M29" s="569">
        <v>103210</v>
      </c>
      <c r="N29" s="569">
        <v>1780</v>
      </c>
      <c r="O29" s="569">
        <v>7110</v>
      </c>
      <c r="P29" s="570">
        <v>86000</v>
      </c>
      <c r="Q29" s="570">
        <v>12770</v>
      </c>
      <c r="R29" s="570">
        <v>73230</v>
      </c>
      <c r="S29" s="570">
        <v>8320</v>
      </c>
      <c r="T29" s="578"/>
    </row>
    <row r="30" spans="1:20" s="530" customFormat="1" ht="12" hidden="1" customHeight="1">
      <c r="A30" s="522"/>
      <c r="B30" s="522"/>
      <c r="C30" s="522"/>
      <c r="D30" s="522"/>
      <c r="E30" s="522"/>
      <c r="F30" s="555"/>
      <c r="G30" s="524"/>
      <c r="H30" s="556" t="s">
        <v>694</v>
      </c>
      <c r="I30" s="557" t="s">
        <v>695</v>
      </c>
      <c r="J30" s="558"/>
      <c r="K30" s="568"/>
      <c r="L30" s="569"/>
      <c r="M30" s="569"/>
      <c r="N30" s="569"/>
      <c r="O30" s="569"/>
      <c r="P30" s="570"/>
      <c r="Q30" s="570"/>
      <c r="R30" s="570"/>
      <c r="S30" s="570"/>
      <c r="T30" s="562"/>
    </row>
    <row r="31" spans="1:20" s="530" customFormat="1" ht="12" hidden="1" customHeight="1">
      <c r="A31" s="563" t="s">
        <v>672</v>
      </c>
      <c r="B31" s="563" t="s">
        <v>614</v>
      </c>
      <c r="C31" s="563" t="s">
        <v>25</v>
      </c>
      <c r="D31" s="563" t="s">
        <v>26</v>
      </c>
      <c r="E31" s="563"/>
      <c r="F31" s="564">
        <v>1</v>
      </c>
      <c r="G31" s="524"/>
      <c r="H31" s="565" t="s">
        <v>673</v>
      </c>
      <c r="I31" s="566" t="s">
        <v>674</v>
      </c>
      <c r="J31" s="567" t="s">
        <v>675</v>
      </c>
      <c r="K31" s="568">
        <v>27560</v>
      </c>
      <c r="L31" s="569">
        <v>11340</v>
      </c>
      <c r="M31" s="569">
        <v>14880</v>
      </c>
      <c r="N31" s="569">
        <v>850</v>
      </c>
      <c r="O31" s="569">
        <v>190</v>
      </c>
      <c r="P31" s="570">
        <v>10550</v>
      </c>
      <c r="Q31" s="570">
        <v>50</v>
      </c>
      <c r="R31" s="570">
        <v>10500</v>
      </c>
      <c r="S31" s="570">
        <v>3300</v>
      </c>
      <c r="T31" s="571"/>
    </row>
    <row r="32" spans="1:20" s="530" customFormat="1" ht="12" hidden="1" customHeight="1">
      <c r="A32" s="563" t="s">
        <v>672</v>
      </c>
      <c r="B32" s="563" t="s">
        <v>614</v>
      </c>
      <c r="C32" s="563" t="s">
        <v>25</v>
      </c>
      <c r="D32" s="563" t="s">
        <v>26</v>
      </c>
      <c r="E32" s="563"/>
      <c r="F32" s="564">
        <v>2</v>
      </c>
      <c r="G32" s="524"/>
      <c r="H32" s="565" t="s">
        <v>676</v>
      </c>
      <c r="I32" s="572" t="s">
        <v>677</v>
      </c>
      <c r="J32" s="573"/>
      <c r="K32" s="568">
        <v>540</v>
      </c>
      <c r="L32" s="569">
        <v>380</v>
      </c>
      <c r="M32" s="569">
        <v>160</v>
      </c>
      <c r="N32" s="569" t="s">
        <v>34</v>
      </c>
      <c r="O32" s="569" t="s">
        <v>34</v>
      </c>
      <c r="P32" s="570">
        <v>150</v>
      </c>
      <c r="Q32" s="570">
        <v>20</v>
      </c>
      <c r="R32" s="570">
        <v>130</v>
      </c>
      <c r="S32" s="570">
        <v>20</v>
      </c>
      <c r="T32" s="574"/>
    </row>
    <row r="33" spans="1:20" s="530" customFormat="1" ht="12" hidden="1" customHeight="1">
      <c r="A33" s="563" t="s">
        <v>672</v>
      </c>
      <c r="B33" s="563" t="s">
        <v>614</v>
      </c>
      <c r="C33" s="563" t="s">
        <v>25</v>
      </c>
      <c r="D33" s="563" t="s">
        <v>26</v>
      </c>
      <c r="E33" s="563"/>
      <c r="F33" s="564">
        <v>3</v>
      </c>
      <c r="G33" s="524"/>
      <c r="H33" s="565" t="s">
        <v>678</v>
      </c>
      <c r="I33" s="572" t="s">
        <v>679</v>
      </c>
      <c r="J33" s="573"/>
      <c r="K33" s="568">
        <v>1170</v>
      </c>
      <c r="L33" s="569">
        <v>710</v>
      </c>
      <c r="M33" s="569">
        <v>450</v>
      </c>
      <c r="N33" s="569" t="s">
        <v>34</v>
      </c>
      <c r="O33" s="569">
        <v>30</v>
      </c>
      <c r="P33" s="570">
        <v>170</v>
      </c>
      <c r="Q33" s="570">
        <v>10</v>
      </c>
      <c r="R33" s="570">
        <v>160</v>
      </c>
      <c r="S33" s="570">
        <v>260</v>
      </c>
      <c r="T33" s="574"/>
    </row>
    <row r="34" spans="1:20" s="530" customFormat="1" ht="12" hidden="1" customHeight="1">
      <c r="A34" s="563" t="s">
        <v>672</v>
      </c>
      <c r="B34" s="563" t="s">
        <v>614</v>
      </c>
      <c r="C34" s="563" t="s">
        <v>25</v>
      </c>
      <c r="D34" s="563" t="s">
        <v>26</v>
      </c>
      <c r="E34" s="563"/>
      <c r="F34" s="564">
        <v>4</v>
      </c>
      <c r="G34" s="524"/>
      <c r="H34" s="565" t="s">
        <v>680</v>
      </c>
      <c r="I34" s="572" t="s">
        <v>681</v>
      </c>
      <c r="J34" s="573"/>
      <c r="K34" s="568">
        <v>2820</v>
      </c>
      <c r="L34" s="569">
        <v>1700</v>
      </c>
      <c r="M34" s="569">
        <v>1130</v>
      </c>
      <c r="N34" s="569">
        <v>140</v>
      </c>
      <c r="O34" s="569" t="s">
        <v>34</v>
      </c>
      <c r="P34" s="570">
        <v>700</v>
      </c>
      <c r="Q34" s="570">
        <v>0</v>
      </c>
      <c r="R34" s="570">
        <v>700</v>
      </c>
      <c r="S34" s="570">
        <v>290</v>
      </c>
      <c r="T34" s="574"/>
    </row>
    <row r="35" spans="1:20" s="530" customFormat="1" ht="12" hidden="1" customHeight="1">
      <c r="A35" s="563" t="s">
        <v>672</v>
      </c>
      <c r="B35" s="563" t="s">
        <v>614</v>
      </c>
      <c r="C35" s="563" t="s">
        <v>25</v>
      </c>
      <c r="D35" s="563" t="s">
        <v>26</v>
      </c>
      <c r="E35" s="563"/>
      <c r="F35" s="564">
        <v>5</v>
      </c>
      <c r="G35" s="524"/>
      <c r="H35" s="565" t="s">
        <v>682</v>
      </c>
      <c r="I35" s="572" t="s">
        <v>683</v>
      </c>
      <c r="J35" s="573"/>
      <c r="K35" s="568">
        <v>3550</v>
      </c>
      <c r="L35" s="569">
        <v>1960</v>
      </c>
      <c r="M35" s="569">
        <v>1590</v>
      </c>
      <c r="N35" s="569">
        <v>90</v>
      </c>
      <c r="O35" s="569" t="s">
        <v>34</v>
      </c>
      <c r="P35" s="570">
        <v>650</v>
      </c>
      <c r="Q35" s="570" t="s">
        <v>34</v>
      </c>
      <c r="R35" s="570">
        <v>650</v>
      </c>
      <c r="S35" s="570">
        <v>860</v>
      </c>
      <c r="T35" s="574"/>
    </row>
    <row r="36" spans="1:20" s="530" customFormat="1" ht="12" hidden="1" customHeight="1">
      <c r="A36" s="563" t="s">
        <v>672</v>
      </c>
      <c r="B36" s="563" t="s">
        <v>614</v>
      </c>
      <c r="C36" s="563" t="s">
        <v>25</v>
      </c>
      <c r="D36" s="563" t="s">
        <v>26</v>
      </c>
      <c r="E36" s="563"/>
      <c r="F36" s="564">
        <v>6</v>
      </c>
      <c r="G36" s="524"/>
      <c r="H36" s="565" t="s">
        <v>684</v>
      </c>
      <c r="I36" s="572" t="s">
        <v>685</v>
      </c>
      <c r="J36" s="573"/>
      <c r="K36" s="568">
        <v>980</v>
      </c>
      <c r="L36" s="569">
        <v>330</v>
      </c>
      <c r="M36" s="569">
        <v>650</v>
      </c>
      <c r="N36" s="569">
        <v>60</v>
      </c>
      <c r="O36" s="569" t="s">
        <v>34</v>
      </c>
      <c r="P36" s="570">
        <v>220</v>
      </c>
      <c r="Q36" s="570" t="s">
        <v>34</v>
      </c>
      <c r="R36" s="570">
        <v>220</v>
      </c>
      <c r="S36" s="570">
        <v>360</v>
      </c>
      <c r="T36" s="575"/>
    </row>
    <row r="37" spans="1:20" s="530" customFormat="1" ht="12" hidden="1" customHeight="1">
      <c r="A37" s="563" t="s">
        <v>672</v>
      </c>
      <c r="B37" s="563" t="s">
        <v>614</v>
      </c>
      <c r="C37" s="563" t="s">
        <v>25</v>
      </c>
      <c r="D37" s="563" t="s">
        <v>26</v>
      </c>
      <c r="E37" s="563"/>
      <c r="F37" s="564">
        <v>7</v>
      </c>
      <c r="G37" s="524"/>
      <c r="H37" s="565" t="s">
        <v>686</v>
      </c>
      <c r="I37" s="572" t="s">
        <v>687</v>
      </c>
      <c r="J37" s="573"/>
      <c r="K37" s="568">
        <v>2700</v>
      </c>
      <c r="L37" s="569">
        <v>1010</v>
      </c>
      <c r="M37" s="569">
        <v>1690</v>
      </c>
      <c r="N37" s="569">
        <v>430</v>
      </c>
      <c r="O37" s="569">
        <v>160</v>
      </c>
      <c r="P37" s="570">
        <v>900</v>
      </c>
      <c r="Q37" s="570">
        <v>0</v>
      </c>
      <c r="R37" s="570">
        <v>900</v>
      </c>
      <c r="S37" s="570">
        <v>200</v>
      </c>
      <c r="T37" s="576"/>
    </row>
    <row r="38" spans="1:20" s="530" customFormat="1" ht="12" hidden="1" customHeight="1">
      <c r="A38" s="563" t="s">
        <v>672</v>
      </c>
      <c r="B38" s="563" t="s">
        <v>614</v>
      </c>
      <c r="C38" s="563" t="s">
        <v>25</v>
      </c>
      <c r="D38" s="563" t="s">
        <v>26</v>
      </c>
      <c r="E38" s="563"/>
      <c r="F38" s="564">
        <v>8</v>
      </c>
      <c r="G38" s="524"/>
      <c r="H38" s="565" t="s">
        <v>688</v>
      </c>
      <c r="I38" s="572" t="s">
        <v>696</v>
      </c>
      <c r="J38" s="573"/>
      <c r="K38" s="568">
        <v>6200</v>
      </c>
      <c r="L38" s="569">
        <v>2300</v>
      </c>
      <c r="M38" s="569">
        <v>3900</v>
      </c>
      <c r="N38" s="569">
        <v>130</v>
      </c>
      <c r="O38" s="569" t="s">
        <v>34</v>
      </c>
      <c r="P38" s="570">
        <v>3310</v>
      </c>
      <c r="Q38" s="570" t="s">
        <v>34</v>
      </c>
      <c r="R38" s="570">
        <v>3310</v>
      </c>
      <c r="S38" s="570">
        <v>460</v>
      </c>
      <c r="T38" s="562"/>
    </row>
    <row r="39" spans="1:20" s="530" customFormat="1" ht="12" hidden="1" customHeight="1">
      <c r="A39" s="563" t="s">
        <v>672</v>
      </c>
      <c r="B39" s="563" t="s">
        <v>614</v>
      </c>
      <c r="C39" s="563" t="s">
        <v>25</v>
      </c>
      <c r="D39" s="563" t="s">
        <v>26</v>
      </c>
      <c r="E39" s="563"/>
      <c r="F39" s="564">
        <v>9</v>
      </c>
      <c r="G39" s="524"/>
      <c r="H39" s="565" t="s">
        <v>690</v>
      </c>
      <c r="I39" s="572" t="s">
        <v>697</v>
      </c>
      <c r="J39" s="573"/>
      <c r="K39" s="568">
        <v>6880</v>
      </c>
      <c r="L39" s="569">
        <v>2080</v>
      </c>
      <c r="M39" s="569">
        <v>4810</v>
      </c>
      <c r="N39" s="569" t="s">
        <v>34</v>
      </c>
      <c r="O39" s="569" t="s">
        <v>34</v>
      </c>
      <c r="P39" s="570">
        <v>3970</v>
      </c>
      <c r="Q39" s="570">
        <v>10</v>
      </c>
      <c r="R39" s="570">
        <v>3960</v>
      </c>
      <c r="S39" s="570">
        <v>840</v>
      </c>
      <c r="T39" s="562"/>
    </row>
    <row r="40" spans="1:20" s="530" customFormat="1" ht="12" hidden="1" customHeight="1">
      <c r="A40" s="563" t="s">
        <v>672</v>
      </c>
      <c r="B40" s="563" t="s">
        <v>614</v>
      </c>
      <c r="C40" s="563" t="s">
        <v>25</v>
      </c>
      <c r="D40" s="563" t="s">
        <v>26</v>
      </c>
      <c r="E40" s="563"/>
      <c r="F40" s="564">
        <v>10</v>
      </c>
      <c r="G40" s="524"/>
      <c r="H40" s="577" t="s">
        <v>692</v>
      </c>
      <c r="I40" s="572" t="s">
        <v>693</v>
      </c>
      <c r="J40" s="573"/>
      <c r="K40" s="568">
        <v>1050</v>
      </c>
      <c r="L40" s="569">
        <v>760</v>
      </c>
      <c r="M40" s="569">
        <v>290</v>
      </c>
      <c r="N40" s="569" t="s">
        <v>34</v>
      </c>
      <c r="O40" s="569" t="s">
        <v>34</v>
      </c>
      <c r="P40" s="570">
        <v>270</v>
      </c>
      <c r="Q40" s="570" t="s">
        <v>34</v>
      </c>
      <c r="R40" s="570">
        <v>270</v>
      </c>
      <c r="S40" s="570">
        <v>10</v>
      </c>
      <c r="T40" s="578"/>
    </row>
    <row r="41" spans="1:20" s="530" customFormat="1" ht="12" hidden="1" customHeight="1">
      <c r="A41" s="522"/>
      <c r="B41" s="522"/>
      <c r="C41" s="522"/>
      <c r="D41" s="522"/>
      <c r="E41" s="522"/>
      <c r="F41" s="555"/>
      <c r="G41" s="524"/>
      <c r="H41" s="556" t="s">
        <v>698</v>
      </c>
      <c r="I41" s="557" t="s">
        <v>699</v>
      </c>
      <c r="J41" s="558"/>
      <c r="K41" s="568"/>
      <c r="L41" s="569"/>
      <c r="M41" s="569"/>
      <c r="N41" s="569"/>
      <c r="O41" s="569"/>
      <c r="P41" s="570"/>
      <c r="Q41" s="570"/>
      <c r="R41" s="570"/>
      <c r="S41" s="570"/>
      <c r="T41" s="562"/>
    </row>
    <row r="42" spans="1:20" s="530" customFormat="1" ht="12" hidden="1" customHeight="1">
      <c r="A42" s="563" t="s">
        <v>672</v>
      </c>
      <c r="B42" s="563" t="s">
        <v>613</v>
      </c>
      <c r="C42" s="563" t="s">
        <v>25</v>
      </c>
      <c r="D42" s="563" t="s">
        <v>26</v>
      </c>
      <c r="E42" s="563"/>
      <c r="F42" s="564">
        <v>1</v>
      </c>
      <c r="G42" s="524"/>
      <c r="H42" s="565" t="s">
        <v>673</v>
      </c>
      <c r="I42" s="566" t="s">
        <v>674</v>
      </c>
      <c r="J42" s="567" t="s">
        <v>675</v>
      </c>
      <c r="K42" s="568">
        <v>76110</v>
      </c>
      <c r="L42" s="569">
        <v>31310</v>
      </c>
      <c r="M42" s="569">
        <v>42560</v>
      </c>
      <c r="N42" s="569">
        <v>2110</v>
      </c>
      <c r="O42" s="569">
        <v>4530</v>
      </c>
      <c r="P42" s="570">
        <v>30520</v>
      </c>
      <c r="Q42" s="570">
        <v>320</v>
      </c>
      <c r="R42" s="570">
        <v>30190</v>
      </c>
      <c r="S42" s="570">
        <v>5410</v>
      </c>
      <c r="T42" s="571"/>
    </row>
    <row r="43" spans="1:20" s="530" customFormat="1" ht="12" hidden="1" customHeight="1">
      <c r="A43" s="563" t="s">
        <v>672</v>
      </c>
      <c r="B43" s="563" t="s">
        <v>613</v>
      </c>
      <c r="C43" s="563" t="s">
        <v>25</v>
      </c>
      <c r="D43" s="563" t="s">
        <v>26</v>
      </c>
      <c r="E43" s="563"/>
      <c r="F43" s="564">
        <v>2</v>
      </c>
      <c r="G43" s="524"/>
      <c r="H43" s="565" t="s">
        <v>676</v>
      </c>
      <c r="I43" s="572" t="s">
        <v>700</v>
      </c>
      <c r="J43" s="573"/>
      <c r="K43" s="568">
        <v>990</v>
      </c>
      <c r="L43" s="569">
        <v>850</v>
      </c>
      <c r="M43" s="569">
        <v>140</v>
      </c>
      <c r="N43" s="569" t="s">
        <v>34</v>
      </c>
      <c r="O43" s="569" t="s">
        <v>34</v>
      </c>
      <c r="P43" s="570">
        <v>140</v>
      </c>
      <c r="Q43" s="570">
        <v>140</v>
      </c>
      <c r="R43" s="570">
        <v>10</v>
      </c>
      <c r="S43" s="570" t="s">
        <v>34</v>
      </c>
      <c r="T43" s="574"/>
    </row>
    <row r="44" spans="1:20" s="530" customFormat="1" ht="12" hidden="1" customHeight="1">
      <c r="A44" s="563" t="s">
        <v>672</v>
      </c>
      <c r="B44" s="563" t="s">
        <v>613</v>
      </c>
      <c r="C44" s="563" t="s">
        <v>25</v>
      </c>
      <c r="D44" s="563" t="s">
        <v>26</v>
      </c>
      <c r="E44" s="563"/>
      <c r="F44" s="564">
        <v>3</v>
      </c>
      <c r="G44" s="524"/>
      <c r="H44" s="565" t="s">
        <v>678</v>
      </c>
      <c r="I44" s="572" t="s">
        <v>679</v>
      </c>
      <c r="J44" s="573"/>
      <c r="K44" s="568">
        <v>1210</v>
      </c>
      <c r="L44" s="569">
        <v>490</v>
      </c>
      <c r="M44" s="569">
        <v>720</v>
      </c>
      <c r="N44" s="569">
        <v>240</v>
      </c>
      <c r="O44" s="569">
        <v>180</v>
      </c>
      <c r="P44" s="570">
        <v>300</v>
      </c>
      <c r="Q44" s="570">
        <v>30</v>
      </c>
      <c r="R44" s="570">
        <v>270</v>
      </c>
      <c r="S44" s="570">
        <v>10</v>
      </c>
      <c r="T44" s="574"/>
    </row>
    <row r="45" spans="1:20" s="530" customFormat="1" ht="12" hidden="1" customHeight="1">
      <c r="A45" s="563" t="s">
        <v>672</v>
      </c>
      <c r="B45" s="563" t="s">
        <v>613</v>
      </c>
      <c r="C45" s="563" t="s">
        <v>25</v>
      </c>
      <c r="D45" s="563" t="s">
        <v>26</v>
      </c>
      <c r="E45" s="563"/>
      <c r="F45" s="564">
        <v>4</v>
      </c>
      <c r="G45" s="524"/>
      <c r="H45" s="565" t="s">
        <v>680</v>
      </c>
      <c r="I45" s="572" t="s">
        <v>701</v>
      </c>
      <c r="J45" s="573"/>
      <c r="K45" s="568">
        <v>8370</v>
      </c>
      <c r="L45" s="569">
        <v>3710</v>
      </c>
      <c r="M45" s="569">
        <v>4660</v>
      </c>
      <c r="N45" s="569">
        <v>590</v>
      </c>
      <c r="O45" s="569" t="s">
        <v>34</v>
      </c>
      <c r="P45" s="570">
        <v>3770</v>
      </c>
      <c r="Q45" s="570">
        <v>40</v>
      </c>
      <c r="R45" s="570">
        <v>3730</v>
      </c>
      <c r="S45" s="570">
        <v>300</v>
      </c>
      <c r="T45" s="574"/>
    </row>
    <row r="46" spans="1:20" s="530" customFormat="1" ht="12" hidden="1" customHeight="1">
      <c r="A46" s="563" t="s">
        <v>672</v>
      </c>
      <c r="B46" s="563" t="s">
        <v>613</v>
      </c>
      <c r="C46" s="563" t="s">
        <v>25</v>
      </c>
      <c r="D46" s="563" t="s">
        <v>26</v>
      </c>
      <c r="E46" s="563"/>
      <c r="F46" s="564">
        <v>5</v>
      </c>
      <c r="G46" s="524"/>
      <c r="H46" s="565" t="s">
        <v>682</v>
      </c>
      <c r="I46" s="572" t="s">
        <v>683</v>
      </c>
      <c r="J46" s="573"/>
      <c r="K46" s="568">
        <v>8290</v>
      </c>
      <c r="L46" s="569">
        <v>3870</v>
      </c>
      <c r="M46" s="569">
        <v>4420</v>
      </c>
      <c r="N46" s="569">
        <v>500</v>
      </c>
      <c r="O46" s="569">
        <v>340</v>
      </c>
      <c r="P46" s="570">
        <v>3090</v>
      </c>
      <c r="Q46" s="570">
        <v>20</v>
      </c>
      <c r="R46" s="570">
        <v>3060</v>
      </c>
      <c r="S46" s="570">
        <v>480</v>
      </c>
      <c r="T46" s="574"/>
    </row>
    <row r="47" spans="1:20" s="530" customFormat="1" ht="12" hidden="1" customHeight="1">
      <c r="A47" s="563" t="s">
        <v>672</v>
      </c>
      <c r="B47" s="563" t="s">
        <v>613</v>
      </c>
      <c r="C47" s="563" t="s">
        <v>25</v>
      </c>
      <c r="D47" s="563" t="s">
        <v>26</v>
      </c>
      <c r="E47" s="563"/>
      <c r="F47" s="564">
        <v>6</v>
      </c>
      <c r="G47" s="524"/>
      <c r="H47" s="565" t="s">
        <v>684</v>
      </c>
      <c r="I47" s="572" t="s">
        <v>685</v>
      </c>
      <c r="J47" s="573"/>
      <c r="K47" s="568">
        <v>4230</v>
      </c>
      <c r="L47" s="569">
        <v>760</v>
      </c>
      <c r="M47" s="569">
        <v>3470</v>
      </c>
      <c r="N47" s="569">
        <v>420</v>
      </c>
      <c r="O47" s="569">
        <v>860</v>
      </c>
      <c r="P47" s="570">
        <v>650</v>
      </c>
      <c r="Q47" s="570" t="s">
        <v>34</v>
      </c>
      <c r="R47" s="570">
        <v>650</v>
      </c>
      <c r="S47" s="570">
        <v>1540</v>
      </c>
      <c r="T47" s="575"/>
    </row>
    <row r="48" spans="1:20" s="530" customFormat="1" ht="12" hidden="1" customHeight="1">
      <c r="A48" s="563" t="s">
        <v>672</v>
      </c>
      <c r="B48" s="563" t="s">
        <v>613</v>
      </c>
      <c r="C48" s="563" t="s">
        <v>25</v>
      </c>
      <c r="D48" s="563" t="s">
        <v>26</v>
      </c>
      <c r="E48" s="563"/>
      <c r="F48" s="564">
        <v>7</v>
      </c>
      <c r="G48" s="524"/>
      <c r="H48" s="565" t="s">
        <v>686</v>
      </c>
      <c r="I48" s="572" t="s">
        <v>687</v>
      </c>
      <c r="J48" s="573"/>
      <c r="K48" s="568">
        <v>10190</v>
      </c>
      <c r="L48" s="569">
        <v>5380</v>
      </c>
      <c r="M48" s="569">
        <v>4810</v>
      </c>
      <c r="N48" s="569">
        <v>360</v>
      </c>
      <c r="O48" s="569">
        <v>1210</v>
      </c>
      <c r="P48" s="570">
        <v>2950</v>
      </c>
      <c r="Q48" s="570" t="s">
        <v>34</v>
      </c>
      <c r="R48" s="570">
        <v>2950</v>
      </c>
      <c r="S48" s="570">
        <v>300</v>
      </c>
      <c r="T48" s="576"/>
    </row>
    <row r="49" spans="1:20" s="530" customFormat="1" ht="12" hidden="1" customHeight="1">
      <c r="A49" s="563" t="s">
        <v>672</v>
      </c>
      <c r="B49" s="563" t="s">
        <v>613</v>
      </c>
      <c r="C49" s="563" t="s">
        <v>25</v>
      </c>
      <c r="D49" s="563" t="s">
        <v>26</v>
      </c>
      <c r="E49" s="563"/>
      <c r="F49" s="564">
        <v>8</v>
      </c>
      <c r="G49" s="524"/>
      <c r="H49" s="565" t="s">
        <v>688</v>
      </c>
      <c r="I49" s="572" t="s">
        <v>696</v>
      </c>
      <c r="J49" s="573"/>
      <c r="K49" s="568">
        <v>22820</v>
      </c>
      <c r="L49" s="569">
        <v>8690</v>
      </c>
      <c r="M49" s="569">
        <v>14140</v>
      </c>
      <c r="N49" s="569" t="s">
        <v>34</v>
      </c>
      <c r="O49" s="569">
        <v>990</v>
      </c>
      <c r="P49" s="570">
        <v>11490</v>
      </c>
      <c r="Q49" s="570">
        <v>10</v>
      </c>
      <c r="R49" s="570">
        <v>11470</v>
      </c>
      <c r="S49" s="570">
        <v>1660</v>
      </c>
      <c r="T49" s="562"/>
    </row>
    <row r="50" spans="1:20" s="530" customFormat="1" ht="12" hidden="1" customHeight="1">
      <c r="A50" s="563" t="s">
        <v>672</v>
      </c>
      <c r="B50" s="563" t="s">
        <v>613</v>
      </c>
      <c r="C50" s="563" t="s">
        <v>25</v>
      </c>
      <c r="D50" s="563" t="s">
        <v>26</v>
      </c>
      <c r="E50" s="563"/>
      <c r="F50" s="564">
        <v>9</v>
      </c>
      <c r="G50" s="524"/>
      <c r="H50" s="565" t="s">
        <v>690</v>
      </c>
      <c r="I50" s="572" t="s">
        <v>691</v>
      </c>
      <c r="J50" s="573"/>
      <c r="K50" s="568">
        <v>13720</v>
      </c>
      <c r="L50" s="569">
        <v>4730</v>
      </c>
      <c r="M50" s="569">
        <v>8990</v>
      </c>
      <c r="N50" s="569" t="s">
        <v>34</v>
      </c>
      <c r="O50" s="569">
        <v>950</v>
      </c>
      <c r="P50" s="570">
        <v>7070</v>
      </c>
      <c r="Q50" s="570">
        <v>30</v>
      </c>
      <c r="R50" s="570">
        <v>7040</v>
      </c>
      <c r="S50" s="570">
        <v>970</v>
      </c>
      <c r="T50" s="562"/>
    </row>
    <row r="51" spans="1:20" s="530" customFormat="1" ht="12" hidden="1" customHeight="1">
      <c r="A51" s="563" t="s">
        <v>672</v>
      </c>
      <c r="B51" s="563" t="s">
        <v>613</v>
      </c>
      <c r="C51" s="563" t="s">
        <v>25</v>
      </c>
      <c r="D51" s="563" t="s">
        <v>26</v>
      </c>
      <c r="E51" s="563"/>
      <c r="F51" s="564">
        <v>10</v>
      </c>
      <c r="G51" s="524"/>
      <c r="H51" s="577" t="s">
        <v>692</v>
      </c>
      <c r="I51" s="572" t="s">
        <v>693</v>
      </c>
      <c r="J51" s="573"/>
      <c r="K51" s="568">
        <v>3500</v>
      </c>
      <c r="L51" s="569">
        <v>2790</v>
      </c>
      <c r="M51" s="569">
        <v>710</v>
      </c>
      <c r="N51" s="569" t="s">
        <v>34</v>
      </c>
      <c r="O51" s="569" t="s">
        <v>34</v>
      </c>
      <c r="P51" s="570">
        <v>660</v>
      </c>
      <c r="Q51" s="570">
        <v>40</v>
      </c>
      <c r="R51" s="570">
        <v>620</v>
      </c>
      <c r="S51" s="570">
        <v>50</v>
      </c>
      <c r="T51" s="578"/>
    </row>
    <row r="52" spans="1:20" s="530" customFormat="1" ht="12" hidden="1" customHeight="1">
      <c r="A52" s="522"/>
      <c r="B52" s="522"/>
      <c r="C52" s="522"/>
      <c r="D52" s="522"/>
      <c r="E52" s="522"/>
      <c r="F52" s="555"/>
      <c r="G52" s="524"/>
      <c r="H52" s="556" t="s">
        <v>702</v>
      </c>
      <c r="I52" s="557" t="s">
        <v>703</v>
      </c>
      <c r="J52" s="558"/>
      <c r="K52" s="568"/>
      <c r="L52" s="569"/>
      <c r="M52" s="569"/>
      <c r="N52" s="569"/>
      <c r="O52" s="569"/>
      <c r="P52" s="570"/>
      <c r="Q52" s="570"/>
      <c r="R52" s="570"/>
      <c r="S52" s="570"/>
      <c r="T52" s="562"/>
    </row>
    <row r="53" spans="1:20" s="530" customFormat="1" ht="12" hidden="1" customHeight="1">
      <c r="A53" s="563" t="s">
        <v>672</v>
      </c>
      <c r="B53" s="563" t="s">
        <v>612</v>
      </c>
      <c r="C53" s="563" t="s">
        <v>25</v>
      </c>
      <c r="D53" s="563" t="s">
        <v>26</v>
      </c>
      <c r="E53" s="563"/>
      <c r="F53" s="564">
        <v>1</v>
      </c>
      <c r="G53" s="524"/>
      <c r="H53" s="565" t="s">
        <v>673</v>
      </c>
      <c r="I53" s="566" t="s">
        <v>674</v>
      </c>
      <c r="J53" s="567" t="s">
        <v>675</v>
      </c>
      <c r="K53" s="568">
        <v>111320</v>
      </c>
      <c r="L53" s="569">
        <v>47060</v>
      </c>
      <c r="M53" s="569">
        <v>56400</v>
      </c>
      <c r="N53" s="569">
        <v>4740</v>
      </c>
      <c r="O53" s="569">
        <v>3900</v>
      </c>
      <c r="P53" s="570">
        <v>42750</v>
      </c>
      <c r="Q53" s="570">
        <v>1490</v>
      </c>
      <c r="R53" s="570">
        <v>41260</v>
      </c>
      <c r="S53" s="570">
        <v>5010</v>
      </c>
      <c r="T53" s="571"/>
    </row>
    <row r="54" spans="1:20" s="530" customFormat="1" ht="12" hidden="1" customHeight="1">
      <c r="A54" s="563" t="s">
        <v>672</v>
      </c>
      <c r="B54" s="563" t="s">
        <v>612</v>
      </c>
      <c r="C54" s="563" t="s">
        <v>25</v>
      </c>
      <c r="D54" s="563" t="s">
        <v>26</v>
      </c>
      <c r="E54" s="563"/>
      <c r="F54" s="564">
        <v>2</v>
      </c>
      <c r="G54" s="524"/>
      <c r="H54" s="565" t="s">
        <v>676</v>
      </c>
      <c r="I54" s="572" t="s">
        <v>677</v>
      </c>
      <c r="J54" s="573"/>
      <c r="K54" s="568">
        <v>1210</v>
      </c>
      <c r="L54" s="569">
        <v>890</v>
      </c>
      <c r="M54" s="569">
        <v>320</v>
      </c>
      <c r="N54" s="569" t="s">
        <v>34</v>
      </c>
      <c r="O54" s="569" t="s">
        <v>34</v>
      </c>
      <c r="P54" s="570">
        <v>300</v>
      </c>
      <c r="Q54" s="570">
        <v>100</v>
      </c>
      <c r="R54" s="570">
        <v>210</v>
      </c>
      <c r="S54" s="570">
        <v>20</v>
      </c>
      <c r="T54" s="574"/>
    </row>
    <row r="55" spans="1:20" s="530" customFormat="1" ht="12" hidden="1" customHeight="1">
      <c r="A55" s="563" t="s">
        <v>672</v>
      </c>
      <c r="B55" s="563" t="s">
        <v>612</v>
      </c>
      <c r="C55" s="563" t="s">
        <v>25</v>
      </c>
      <c r="D55" s="563" t="s">
        <v>26</v>
      </c>
      <c r="E55" s="563"/>
      <c r="F55" s="564">
        <v>3</v>
      </c>
      <c r="G55" s="524"/>
      <c r="H55" s="565" t="s">
        <v>678</v>
      </c>
      <c r="I55" s="572" t="s">
        <v>679</v>
      </c>
      <c r="J55" s="573"/>
      <c r="K55" s="568">
        <v>7600</v>
      </c>
      <c r="L55" s="569">
        <v>3510</v>
      </c>
      <c r="M55" s="569">
        <v>4100</v>
      </c>
      <c r="N55" s="569">
        <v>720</v>
      </c>
      <c r="O55" s="569">
        <v>1080</v>
      </c>
      <c r="P55" s="570">
        <v>1220</v>
      </c>
      <c r="Q55" s="570">
        <v>100</v>
      </c>
      <c r="R55" s="570">
        <v>1120</v>
      </c>
      <c r="S55" s="570">
        <v>1080</v>
      </c>
      <c r="T55" s="574"/>
    </row>
    <row r="56" spans="1:20" s="530" customFormat="1" ht="12" hidden="1" customHeight="1">
      <c r="A56" s="563" t="s">
        <v>672</v>
      </c>
      <c r="B56" s="563" t="s">
        <v>612</v>
      </c>
      <c r="C56" s="563" t="s">
        <v>25</v>
      </c>
      <c r="D56" s="563" t="s">
        <v>26</v>
      </c>
      <c r="E56" s="563"/>
      <c r="F56" s="564">
        <v>4</v>
      </c>
      <c r="G56" s="524"/>
      <c r="H56" s="565" t="s">
        <v>680</v>
      </c>
      <c r="I56" s="572" t="s">
        <v>681</v>
      </c>
      <c r="J56" s="573"/>
      <c r="K56" s="568">
        <v>14850</v>
      </c>
      <c r="L56" s="569">
        <v>6590</v>
      </c>
      <c r="M56" s="569">
        <v>8260</v>
      </c>
      <c r="N56" s="569">
        <v>540</v>
      </c>
      <c r="O56" s="569" t="s">
        <v>34</v>
      </c>
      <c r="P56" s="570">
        <v>6650</v>
      </c>
      <c r="Q56" s="570">
        <v>20</v>
      </c>
      <c r="R56" s="570">
        <v>6630</v>
      </c>
      <c r="S56" s="570">
        <v>1070</v>
      </c>
      <c r="T56" s="574"/>
    </row>
    <row r="57" spans="1:20" s="530" customFormat="1" ht="12" hidden="1" customHeight="1">
      <c r="A57" s="563" t="s">
        <v>672</v>
      </c>
      <c r="B57" s="563" t="s">
        <v>612</v>
      </c>
      <c r="C57" s="563" t="s">
        <v>25</v>
      </c>
      <c r="D57" s="563" t="s">
        <v>26</v>
      </c>
      <c r="E57" s="563"/>
      <c r="F57" s="564">
        <v>5</v>
      </c>
      <c r="G57" s="524"/>
      <c r="H57" s="565" t="s">
        <v>682</v>
      </c>
      <c r="I57" s="572" t="s">
        <v>704</v>
      </c>
      <c r="J57" s="573"/>
      <c r="K57" s="568">
        <v>12930</v>
      </c>
      <c r="L57" s="569">
        <v>6690</v>
      </c>
      <c r="M57" s="569">
        <v>6240</v>
      </c>
      <c r="N57" s="569">
        <v>310</v>
      </c>
      <c r="O57" s="569">
        <v>600</v>
      </c>
      <c r="P57" s="570">
        <v>5140</v>
      </c>
      <c r="Q57" s="570">
        <v>300</v>
      </c>
      <c r="R57" s="570">
        <v>4840</v>
      </c>
      <c r="S57" s="570">
        <v>190</v>
      </c>
      <c r="T57" s="574"/>
    </row>
    <row r="58" spans="1:20" s="530" customFormat="1" ht="12" hidden="1" customHeight="1">
      <c r="A58" s="563" t="s">
        <v>672</v>
      </c>
      <c r="B58" s="563" t="s">
        <v>612</v>
      </c>
      <c r="C58" s="563" t="s">
        <v>25</v>
      </c>
      <c r="D58" s="563" t="s">
        <v>26</v>
      </c>
      <c r="E58" s="563"/>
      <c r="F58" s="564">
        <v>6</v>
      </c>
      <c r="G58" s="524"/>
      <c r="H58" s="565" t="s">
        <v>684</v>
      </c>
      <c r="I58" s="572" t="s">
        <v>685</v>
      </c>
      <c r="J58" s="573"/>
      <c r="K58" s="568">
        <v>3180</v>
      </c>
      <c r="L58" s="569">
        <v>660</v>
      </c>
      <c r="M58" s="569">
        <v>2520</v>
      </c>
      <c r="N58" s="569" t="s">
        <v>34</v>
      </c>
      <c r="O58" s="569">
        <v>670</v>
      </c>
      <c r="P58" s="570">
        <v>1760</v>
      </c>
      <c r="Q58" s="570">
        <v>80</v>
      </c>
      <c r="R58" s="570">
        <v>1680</v>
      </c>
      <c r="S58" s="570">
        <v>80</v>
      </c>
      <c r="T58" s="575"/>
    </row>
    <row r="59" spans="1:20" s="530" customFormat="1" ht="12" hidden="1" customHeight="1">
      <c r="A59" s="563" t="s">
        <v>672</v>
      </c>
      <c r="B59" s="563" t="s">
        <v>612</v>
      </c>
      <c r="C59" s="563" t="s">
        <v>25</v>
      </c>
      <c r="D59" s="563" t="s">
        <v>26</v>
      </c>
      <c r="E59" s="563"/>
      <c r="F59" s="564">
        <v>7</v>
      </c>
      <c r="G59" s="524"/>
      <c r="H59" s="565" t="s">
        <v>686</v>
      </c>
      <c r="I59" s="572" t="s">
        <v>705</v>
      </c>
      <c r="J59" s="573"/>
      <c r="K59" s="568">
        <v>12920</v>
      </c>
      <c r="L59" s="569">
        <v>5150</v>
      </c>
      <c r="M59" s="569">
        <v>7770</v>
      </c>
      <c r="N59" s="569">
        <v>1780</v>
      </c>
      <c r="O59" s="569">
        <v>880</v>
      </c>
      <c r="P59" s="570">
        <v>4970</v>
      </c>
      <c r="Q59" s="570">
        <v>20</v>
      </c>
      <c r="R59" s="570">
        <v>4950</v>
      </c>
      <c r="S59" s="570">
        <v>140</v>
      </c>
      <c r="T59" s="576"/>
    </row>
    <row r="60" spans="1:20" s="530" customFormat="1" ht="12" hidden="1" customHeight="1">
      <c r="A60" s="563" t="s">
        <v>672</v>
      </c>
      <c r="B60" s="563" t="s">
        <v>612</v>
      </c>
      <c r="C60" s="563" t="s">
        <v>25</v>
      </c>
      <c r="D60" s="563" t="s">
        <v>26</v>
      </c>
      <c r="E60" s="563"/>
      <c r="F60" s="564">
        <v>8</v>
      </c>
      <c r="G60" s="524"/>
      <c r="H60" s="565" t="s">
        <v>688</v>
      </c>
      <c r="I60" s="572" t="s">
        <v>689</v>
      </c>
      <c r="J60" s="573"/>
      <c r="K60" s="568">
        <v>18560</v>
      </c>
      <c r="L60" s="569">
        <v>8290</v>
      </c>
      <c r="M60" s="569">
        <v>10280</v>
      </c>
      <c r="N60" s="569">
        <v>580</v>
      </c>
      <c r="O60" s="569">
        <v>660</v>
      </c>
      <c r="P60" s="570">
        <v>8710</v>
      </c>
      <c r="Q60" s="570">
        <v>60</v>
      </c>
      <c r="R60" s="570">
        <v>8650</v>
      </c>
      <c r="S60" s="570">
        <v>320</v>
      </c>
      <c r="T60" s="562"/>
    </row>
    <row r="61" spans="1:20" s="530" customFormat="1" ht="12" hidden="1" customHeight="1">
      <c r="A61" s="563" t="s">
        <v>672</v>
      </c>
      <c r="B61" s="563" t="s">
        <v>612</v>
      </c>
      <c r="C61" s="563" t="s">
        <v>25</v>
      </c>
      <c r="D61" s="563" t="s">
        <v>26</v>
      </c>
      <c r="E61" s="563"/>
      <c r="F61" s="564">
        <v>9</v>
      </c>
      <c r="G61" s="524"/>
      <c r="H61" s="565" t="s">
        <v>690</v>
      </c>
      <c r="I61" s="572" t="s">
        <v>697</v>
      </c>
      <c r="J61" s="573"/>
      <c r="K61" s="568">
        <v>23300</v>
      </c>
      <c r="L61" s="569">
        <v>12540</v>
      </c>
      <c r="M61" s="569">
        <v>10760</v>
      </c>
      <c r="N61" s="569">
        <v>810</v>
      </c>
      <c r="O61" s="569" t="s">
        <v>34</v>
      </c>
      <c r="P61" s="570">
        <v>9170</v>
      </c>
      <c r="Q61" s="570">
        <v>20</v>
      </c>
      <c r="R61" s="570">
        <v>9140</v>
      </c>
      <c r="S61" s="570">
        <v>780</v>
      </c>
      <c r="T61" s="562"/>
    </row>
    <row r="62" spans="1:20" s="530" customFormat="1" ht="12" hidden="1" customHeight="1">
      <c r="A62" s="563" t="s">
        <v>672</v>
      </c>
      <c r="B62" s="563" t="s">
        <v>612</v>
      </c>
      <c r="C62" s="563" t="s">
        <v>25</v>
      </c>
      <c r="D62" s="563" t="s">
        <v>26</v>
      </c>
      <c r="E62" s="563"/>
      <c r="F62" s="564">
        <v>10</v>
      </c>
      <c r="G62" s="524"/>
      <c r="H62" s="577" t="s">
        <v>692</v>
      </c>
      <c r="I62" s="572" t="s">
        <v>693</v>
      </c>
      <c r="J62" s="573"/>
      <c r="K62" s="568">
        <v>3800</v>
      </c>
      <c r="L62" s="569">
        <v>1790</v>
      </c>
      <c r="M62" s="569">
        <v>2010</v>
      </c>
      <c r="N62" s="569" t="s">
        <v>34</v>
      </c>
      <c r="O62" s="569" t="s">
        <v>34</v>
      </c>
      <c r="P62" s="570">
        <v>1190</v>
      </c>
      <c r="Q62" s="570" t="s">
        <v>34</v>
      </c>
      <c r="R62" s="570">
        <v>1190</v>
      </c>
      <c r="S62" s="570">
        <v>830</v>
      </c>
      <c r="T62" s="578"/>
    </row>
    <row r="63" spans="1:20" s="530" customFormat="1" ht="12" hidden="1" customHeight="1">
      <c r="A63" s="522"/>
      <c r="B63" s="522"/>
      <c r="C63" s="522"/>
      <c r="D63" s="522"/>
      <c r="E63" s="522"/>
      <c r="F63" s="555"/>
      <c r="G63" s="524"/>
      <c r="H63" s="556" t="s">
        <v>706</v>
      </c>
      <c r="I63" s="557" t="s">
        <v>707</v>
      </c>
      <c r="J63" s="558"/>
      <c r="K63" s="568"/>
      <c r="L63" s="569"/>
      <c r="M63" s="569"/>
      <c r="N63" s="569"/>
      <c r="O63" s="569"/>
      <c r="P63" s="570"/>
      <c r="Q63" s="570"/>
      <c r="R63" s="570"/>
      <c r="S63" s="570"/>
      <c r="T63" s="562"/>
    </row>
    <row r="64" spans="1:20" s="530" customFormat="1" ht="12" hidden="1" customHeight="1">
      <c r="A64" s="563" t="s">
        <v>672</v>
      </c>
      <c r="B64" s="563" t="s">
        <v>611</v>
      </c>
      <c r="C64" s="563" t="s">
        <v>25</v>
      </c>
      <c r="D64" s="563" t="s">
        <v>26</v>
      </c>
      <c r="E64" s="563"/>
      <c r="F64" s="564">
        <v>1</v>
      </c>
      <c r="G64" s="524"/>
      <c r="H64" s="565" t="s">
        <v>708</v>
      </c>
      <c r="I64" s="566" t="s">
        <v>709</v>
      </c>
      <c r="J64" s="567" t="s">
        <v>675</v>
      </c>
      <c r="K64" s="568">
        <v>194970</v>
      </c>
      <c r="L64" s="569">
        <v>70240</v>
      </c>
      <c r="M64" s="569">
        <v>105370</v>
      </c>
      <c r="N64" s="569">
        <v>7620</v>
      </c>
      <c r="O64" s="569">
        <v>1050</v>
      </c>
      <c r="P64" s="570">
        <v>87570</v>
      </c>
      <c r="Q64" s="570">
        <v>10400</v>
      </c>
      <c r="R64" s="570">
        <v>77170</v>
      </c>
      <c r="S64" s="570">
        <v>9120</v>
      </c>
      <c r="T64" s="571"/>
    </row>
    <row r="65" spans="1:20" s="530" customFormat="1" ht="12" hidden="1" customHeight="1">
      <c r="A65" s="563" t="s">
        <v>672</v>
      </c>
      <c r="B65" s="563" t="s">
        <v>611</v>
      </c>
      <c r="C65" s="563" t="s">
        <v>25</v>
      </c>
      <c r="D65" s="563" t="s">
        <v>26</v>
      </c>
      <c r="E65" s="563"/>
      <c r="F65" s="564">
        <v>2</v>
      </c>
      <c r="G65" s="524"/>
      <c r="H65" s="565" t="s">
        <v>676</v>
      </c>
      <c r="I65" s="572" t="s">
        <v>677</v>
      </c>
      <c r="J65" s="573"/>
      <c r="K65" s="568">
        <v>3640</v>
      </c>
      <c r="L65" s="569">
        <v>2600</v>
      </c>
      <c r="M65" s="569">
        <v>1050</v>
      </c>
      <c r="N65" s="569" t="s">
        <v>34</v>
      </c>
      <c r="O65" s="569" t="s">
        <v>34</v>
      </c>
      <c r="P65" s="570">
        <v>1030</v>
      </c>
      <c r="Q65" s="570">
        <v>610</v>
      </c>
      <c r="R65" s="570">
        <v>420</v>
      </c>
      <c r="S65" s="570">
        <v>10</v>
      </c>
      <c r="T65" s="574"/>
    </row>
    <row r="66" spans="1:20" s="530" customFormat="1" ht="12" hidden="1" customHeight="1">
      <c r="A66" s="563" t="s">
        <v>672</v>
      </c>
      <c r="B66" s="563" t="s">
        <v>611</v>
      </c>
      <c r="C66" s="563" t="s">
        <v>25</v>
      </c>
      <c r="D66" s="563" t="s">
        <v>26</v>
      </c>
      <c r="E66" s="563"/>
      <c r="F66" s="564">
        <v>3</v>
      </c>
      <c r="G66" s="524"/>
      <c r="H66" s="565" t="s">
        <v>678</v>
      </c>
      <c r="I66" s="572" t="s">
        <v>679</v>
      </c>
      <c r="J66" s="573"/>
      <c r="K66" s="568">
        <v>12150</v>
      </c>
      <c r="L66" s="569">
        <v>6270</v>
      </c>
      <c r="M66" s="569">
        <v>5890</v>
      </c>
      <c r="N66" s="569">
        <v>1790</v>
      </c>
      <c r="O66" s="569" t="s">
        <v>34</v>
      </c>
      <c r="P66" s="570">
        <v>3770</v>
      </c>
      <c r="Q66" s="570">
        <v>700</v>
      </c>
      <c r="R66" s="570">
        <v>3070</v>
      </c>
      <c r="S66" s="570">
        <v>320</v>
      </c>
      <c r="T66" s="574"/>
    </row>
    <row r="67" spans="1:20" s="530" customFormat="1" ht="12" hidden="1" customHeight="1">
      <c r="A67" s="563" t="s">
        <v>672</v>
      </c>
      <c r="B67" s="563" t="s">
        <v>611</v>
      </c>
      <c r="C67" s="563" t="s">
        <v>25</v>
      </c>
      <c r="D67" s="563" t="s">
        <v>26</v>
      </c>
      <c r="E67" s="563"/>
      <c r="F67" s="564">
        <v>4</v>
      </c>
      <c r="G67" s="524"/>
      <c r="H67" s="565" t="s">
        <v>680</v>
      </c>
      <c r="I67" s="572" t="s">
        <v>681</v>
      </c>
      <c r="J67" s="573"/>
      <c r="K67" s="568">
        <v>30740</v>
      </c>
      <c r="L67" s="569">
        <v>13460</v>
      </c>
      <c r="M67" s="569">
        <v>17280</v>
      </c>
      <c r="N67" s="569">
        <v>2680</v>
      </c>
      <c r="O67" s="569" t="s">
        <v>34</v>
      </c>
      <c r="P67" s="570">
        <v>14000</v>
      </c>
      <c r="Q67" s="570">
        <v>1110</v>
      </c>
      <c r="R67" s="570">
        <v>12890</v>
      </c>
      <c r="S67" s="570">
        <v>600</v>
      </c>
      <c r="T67" s="574"/>
    </row>
    <row r="68" spans="1:20" s="530" customFormat="1" ht="12" hidden="1" customHeight="1">
      <c r="A68" s="563" t="s">
        <v>672</v>
      </c>
      <c r="B68" s="563" t="s">
        <v>611</v>
      </c>
      <c r="C68" s="563" t="s">
        <v>25</v>
      </c>
      <c r="D68" s="563" t="s">
        <v>26</v>
      </c>
      <c r="E68" s="563"/>
      <c r="F68" s="564">
        <v>5</v>
      </c>
      <c r="G68" s="524"/>
      <c r="H68" s="565" t="s">
        <v>682</v>
      </c>
      <c r="I68" s="572" t="s">
        <v>704</v>
      </c>
      <c r="J68" s="573"/>
      <c r="K68" s="568">
        <v>29480</v>
      </c>
      <c r="L68" s="569">
        <v>12460</v>
      </c>
      <c r="M68" s="569">
        <v>17020</v>
      </c>
      <c r="N68" s="569">
        <v>30</v>
      </c>
      <c r="O68" s="569" t="s">
        <v>34</v>
      </c>
      <c r="P68" s="570">
        <v>14780</v>
      </c>
      <c r="Q68" s="570">
        <v>1900</v>
      </c>
      <c r="R68" s="570">
        <v>12880</v>
      </c>
      <c r="S68" s="570">
        <v>2220</v>
      </c>
      <c r="T68" s="574"/>
    </row>
    <row r="69" spans="1:20" s="530" customFormat="1" ht="12" hidden="1" customHeight="1">
      <c r="A69" s="563" t="s">
        <v>672</v>
      </c>
      <c r="B69" s="563" t="s">
        <v>611</v>
      </c>
      <c r="C69" s="563" t="s">
        <v>25</v>
      </c>
      <c r="D69" s="563" t="s">
        <v>26</v>
      </c>
      <c r="E69" s="563"/>
      <c r="F69" s="564">
        <v>6</v>
      </c>
      <c r="G69" s="524"/>
      <c r="H69" s="565" t="s">
        <v>684</v>
      </c>
      <c r="I69" s="572" t="s">
        <v>685</v>
      </c>
      <c r="J69" s="573"/>
      <c r="K69" s="568">
        <v>12830</v>
      </c>
      <c r="L69" s="569">
        <v>3830</v>
      </c>
      <c r="M69" s="569">
        <v>9000</v>
      </c>
      <c r="N69" s="569">
        <v>680</v>
      </c>
      <c r="O69" s="569" t="s">
        <v>34</v>
      </c>
      <c r="P69" s="570">
        <v>7470</v>
      </c>
      <c r="Q69" s="570">
        <v>600</v>
      </c>
      <c r="R69" s="570">
        <v>6870</v>
      </c>
      <c r="S69" s="570">
        <v>860</v>
      </c>
      <c r="T69" s="575"/>
    </row>
    <row r="70" spans="1:20" s="530" customFormat="1" ht="12" hidden="1" customHeight="1">
      <c r="A70" s="563" t="s">
        <v>672</v>
      </c>
      <c r="B70" s="563" t="s">
        <v>611</v>
      </c>
      <c r="C70" s="563" t="s">
        <v>25</v>
      </c>
      <c r="D70" s="563" t="s">
        <v>26</v>
      </c>
      <c r="E70" s="563"/>
      <c r="F70" s="564">
        <v>7</v>
      </c>
      <c r="G70" s="524"/>
      <c r="H70" s="565" t="s">
        <v>686</v>
      </c>
      <c r="I70" s="572" t="s">
        <v>687</v>
      </c>
      <c r="J70" s="573"/>
      <c r="K70" s="568">
        <v>15850</v>
      </c>
      <c r="L70" s="569">
        <v>8000</v>
      </c>
      <c r="M70" s="569">
        <v>7850</v>
      </c>
      <c r="N70" s="569">
        <v>880</v>
      </c>
      <c r="O70" s="569" t="s">
        <v>34</v>
      </c>
      <c r="P70" s="570">
        <v>5420</v>
      </c>
      <c r="Q70" s="570">
        <v>530</v>
      </c>
      <c r="R70" s="570">
        <v>4890</v>
      </c>
      <c r="S70" s="570">
        <v>1550</v>
      </c>
      <c r="T70" s="576"/>
    </row>
    <row r="71" spans="1:20" s="530" customFormat="1" ht="12" hidden="1" customHeight="1">
      <c r="A71" s="563" t="s">
        <v>672</v>
      </c>
      <c r="B71" s="563" t="s">
        <v>611</v>
      </c>
      <c r="C71" s="563" t="s">
        <v>25</v>
      </c>
      <c r="D71" s="563" t="s">
        <v>26</v>
      </c>
      <c r="E71" s="563"/>
      <c r="F71" s="564">
        <v>8</v>
      </c>
      <c r="G71" s="524"/>
      <c r="H71" s="565" t="s">
        <v>688</v>
      </c>
      <c r="I71" s="572" t="s">
        <v>696</v>
      </c>
      <c r="J71" s="573"/>
      <c r="K71" s="568">
        <v>28450</v>
      </c>
      <c r="L71" s="569">
        <v>11840</v>
      </c>
      <c r="M71" s="569">
        <v>16610</v>
      </c>
      <c r="N71" s="569">
        <v>870</v>
      </c>
      <c r="O71" s="569">
        <v>1050</v>
      </c>
      <c r="P71" s="570">
        <v>13410</v>
      </c>
      <c r="Q71" s="570">
        <v>230</v>
      </c>
      <c r="R71" s="570">
        <v>13180</v>
      </c>
      <c r="S71" s="570">
        <v>1280</v>
      </c>
      <c r="T71" s="562"/>
    </row>
    <row r="72" spans="1:20" s="530" customFormat="1" ht="12" hidden="1" customHeight="1">
      <c r="A72" s="563" t="s">
        <v>672</v>
      </c>
      <c r="B72" s="563" t="s">
        <v>611</v>
      </c>
      <c r="C72" s="563" t="s">
        <v>25</v>
      </c>
      <c r="D72" s="563" t="s">
        <v>26</v>
      </c>
      <c r="E72" s="563"/>
      <c r="F72" s="564">
        <v>9</v>
      </c>
      <c r="G72" s="524"/>
      <c r="H72" s="565" t="s">
        <v>690</v>
      </c>
      <c r="I72" s="572" t="s">
        <v>697</v>
      </c>
      <c r="J72" s="573"/>
      <c r="K72" s="568">
        <v>22530</v>
      </c>
      <c r="L72" s="569">
        <v>6340</v>
      </c>
      <c r="M72" s="569">
        <v>16200</v>
      </c>
      <c r="N72" s="569">
        <v>680</v>
      </c>
      <c r="O72" s="569" t="s">
        <v>34</v>
      </c>
      <c r="P72" s="570">
        <v>14150</v>
      </c>
      <c r="Q72" s="570">
        <v>1110</v>
      </c>
      <c r="R72" s="570">
        <v>13040</v>
      </c>
      <c r="S72" s="570">
        <v>1370</v>
      </c>
      <c r="T72" s="562"/>
    </row>
    <row r="73" spans="1:20" s="530" customFormat="1" ht="12" hidden="1" customHeight="1">
      <c r="A73" s="563" t="s">
        <v>672</v>
      </c>
      <c r="B73" s="563" t="s">
        <v>611</v>
      </c>
      <c r="C73" s="563" t="s">
        <v>25</v>
      </c>
      <c r="D73" s="563" t="s">
        <v>26</v>
      </c>
      <c r="E73" s="563"/>
      <c r="F73" s="564">
        <v>10</v>
      </c>
      <c r="G73" s="524"/>
      <c r="H73" s="577" t="s">
        <v>692</v>
      </c>
      <c r="I73" s="572" t="s">
        <v>710</v>
      </c>
      <c r="J73" s="573"/>
      <c r="K73" s="568">
        <v>7360</v>
      </c>
      <c r="L73" s="569">
        <v>3750</v>
      </c>
      <c r="M73" s="569">
        <v>3620</v>
      </c>
      <c r="N73" s="569" t="s">
        <v>34</v>
      </c>
      <c r="O73" s="569" t="s">
        <v>34</v>
      </c>
      <c r="P73" s="570">
        <v>2880</v>
      </c>
      <c r="Q73" s="570">
        <v>170</v>
      </c>
      <c r="R73" s="570">
        <v>2700</v>
      </c>
      <c r="S73" s="570">
        <v>740</v>
      </c>
      <c r="T73" s="578"/>
    </row>
    <row r="74" spans="1:20" s="530" customFormat="1" ht="12" hidden="1" customHeight="1">
      <c r="A74" s="522"/>
      <c r="B74" s="522"/>
      <c r="C74" s="522"/>
      <c r="D74" s="522"/>
      <c r="E74" s="522"/>
      <c r="F74" s="555"/>
      <c r="G74" s="524"/>
      <c r="H74" s="556" t="s">
        <v>711</v>
      </c>
      <c r="I74" s="557" t="s">
        <v>712</v>
      </c>
      <c r="J74" s="558"/>
      <c r="K74" s="568"/>
      <c r="L74" s="569"/>
      <c r="M74" s="569"/>
      <c r="N74" s="569"/>
      <c r="O74" s="569"/>
      <c r="P74" s="570"/>
      <c r="Q74" s="570"/>
      <c r="R74" s="570"/>
      <c r="S74" s="570"/>
      <c r="T74" s="562"/>
    </row>
    <row r="75" spans="1:20" s="530" customFormat="1" ht="12" hidden="1" customHeight="1">
      <c r="A75" s="563" t="s">
        <v>672</v>
      </c>
      <c r="B75" s="563" t="s">
        <v>610</v>
      </c>
      <c r="C75" s="563" t="s">
        <v>25</v>
      </c>
      <c r="D75" s="563" t="s">
        <v>26</v>
      </c>
      <c r="E75" s="563"/>
      <c r="F75" s="564">
        <v>1</v>
      </c>
      <c r="G75" s="524"/>
      <c r="H75" s="565" t="s">
        <v>713</v>
      </c>
      <c r="I75" s="566" t="s">
        <v>674</v>
      </c>
      <c r="J75" s="567" t="s">
        <v>714</v>
      </c>
      <c r="K75" s="568">
        <v>114590</v>
      </c>
      <c r="L75" s="569">
        <v>51720</v>
      </c>
      <c r="M75" s="569">
        <v>58670</v>
      </c>
      <c r="N75" s="569">
        <v>1020</v>
      </c>
      <c r="O75" s="569">
        <v>1080</v>
      </c>
      <c r="P75" s="570">
        <v>51280</v>
      </c>
      <c r="Q75" s="570">
        <v>4920</v>
      </c>
      <c r="R75" s="570">
        <v>46360</v>
      </c>
      <c r="S75" s="570">
        <v>5280</v>
      </c>
      <c r="T75" s="571"/>
    </row>
    <row r="76" spans="1:20" s="530" customFormat="1" ht="12" hidden="1" customHeight="1">
      <c r="A76" s="563" t="s">
        <v>672</v>
      </c>
      <c r="B76" s="563" t="s">
        <v>610</v>
      </c>
      <c r="C76" s="563" t="s">
        <v>25</v>
      </c>
      <c r="D76" s="563" t="s">
        <v>26</v>
      </c>
      <c r="E76" s="563"/>
      <c r="F76" s="564">
        <v>2</v>
      </c>
      <c r="G76" s="524"/>
      <c r="H76" s="565" t="s">
        <v>676</v>
      </c>
      <c r="I76" s="572" t="s">
        <v>700</v>
      </c>
      <c r="J76" s="573"/>
      <c r="K76" s="568">
        <v>2960</v>
      </c>
      <c r="L76" s="569">
        <v>2200</v>
      </c>
      <c r="M76" s="569">
        <v>760</v>
      </c>
      <c r="N76" s="569" t="s">
        <v>34</v>
      </c>
      <c r="O76" s="569" t="s">
        <v>34</v>
      </c>
      <c r="P76" s="570">
        <v>730</v>
      </c>
      <c r="Q76" s="570">
        <v>710</v>
      </c>
      <c r="R76" s="570">
        <v>20</v>
      </c>
      <c r="S76" s="570">
        <v>30</v>
      </c>
      <c r="T76" s="574"/>
    </row>
    <row r="77" spans="1:20" s="530" customFormat="1" ht="12" hidden="1" customHeight="1">
      <c r="A77" s="563" t="s">
        <v>672</v>
      </c>
      <c r="B77" s="563" t="s">
        <v>610</v>
      </c>
      <c r="C77" s="563" t="s">
        <v>25</v>
      </c>
      <c r="D77" s="563" t="s">
        <v>26</v>
      </c>
      <c r="E77" s="563"/>
      <c r="F77" s="564">
        <v>3</v>
      </c>
      <c r="G77" s="524"/>
      <c r="H77" s="565" t="s">
        <v>678</v>
      </c>
      <c r="I77" s="572" t="s">
        <v>715</v>
      </c>
      <c r="J77" s="573"/>
      <c r="K77" s="568">
        <v>4970</v>
      </c>
      <c r="L77" s="569">
        <v>3470</v>
      </c>
      <c r="M77" s="569">
        <v>1500</v>
      </c>
      <c r="N77" s="569" t="s">
        <v>34</v>
      </c>
      <c r="O77" s="569" t="s">
        <v>34</v>
      </c>
      <c r="P77" s="570">
        <v>1440</v>
      </c>
      <c r="Q77" s="570">
        <v>280</v>
      </c>
      <c r="R77" s="570">
        <v>1160</v>
      </c>
      <c r="S77" s="570">
        <v>60</v>
      </c>
      <c r="T77" s="574"/>
    </row>
    <row r="78" spans="1:20" s="530" customFormat="1" ht="12" hidden="1" customHeight="1">
      <c r="A78" s="563" t="s">
        <v>672</v>
      </c>
      <c r="B78" s="563" t="s">
        <v>610</v>
      </c>
      <c r="C78" s="563" t="s">
        <v>25</v>
      </c>
      <c r="D78" s="563" t="s">
        <v>26</v>
      </c>
      <c r="E78" s="563"/>
      <c r="F78" s="564">
        <v>4</v>
      </c>
      <c r="G78" s="524"/>
      <c r="H78" s="565" t="s">
        <v>680</v>
      </c>
      <c r="I78" s="572" t="s">
        <v>701</v>
      </c>
      <c r="J78" s="573"/>
      <c r="K78" s="568">
        <v>14980</v>
      </c>
      <c r="L78" s="569">
        <v>7680</v>
      </c>
      <c r="M78" s="569">
        <v>7300</v>
      </c>
      <c r="N78" s="569">
        <v>660</v>
      </c>
      <c r="O78" s="569" t="s">
        <v>34</v>
      </c>
      <c r="P78" s="570">
        <v>6400</v>
      </c>
      <c r="Q78" s="570">
        <v>680</v>
      </c>
      <c r="R78" s="570">
        <v>5720</v>
      </c>
      <c r="S78" s="570">
        <v>230</v>
      </c>
      <c r="T78" s="574"/>
    </row>
    <row r="79" spans="1:20" s="530" customFormat="1" ht="12" hidden="1" customHeight="1">
      <c r="A79" s="563" t="s">
        <v>672</v>
      </c>
      <c r="B79" s="563" t="s">
        <v>610</v>
      </c>
      <c r="C79" s="563" t="s">
        <v>25</v>
      </c>
      <c r="D79" s="563" t="s">
        <v>26</v>
      </c>
      <c r="E79" s="563"/>
      <c r="F79" s="564">
        <v>5</v>
      </c>
      <c r="G79" s="524"/>
      <c r="H79" s="565" t="s">
        <v>682</v>
      </c>
      <c r="I79" s="572" t="s">
        <v>704</v>
      </c>
      <c r="J79" s="573"/>
      <c r="K79" s="568">
        <v>19450</v>
      </c>
      <c r="L79" s="569">
        <v>9180</v>
      </c>
      <c r="M79" s="569">
        <v>10270</v>
      </c>
      <c r="N79" s="569" t="s">
        <v>34</v>
      </c>
      <c r="O79" s="569" t="s">
        <v>34</v>
      </c>
      <c r="P79" s="570">
        <v>9920</v>
      </c>
      <c r="Q79" s="570">
        <v>740</v>
      </c>
      <c r="R79" s="570">
        <v>9180</v>
      </c>
      <c r="S79" s="570">
        <v>350</v>
      </c>
      <c r="T79" s="574"/>
    </row>
    <row r="80" spans="1:20" s="530" customFormat="1" ht="12" hidden="1" customHeight="1">
      <c r="A80" s="563" t="s">
        <v>672</v>
      </c>
      <c r="B80" s="563" t="s">
        <v>610</v>
      </c>
      <c r="C80" s="563" t="s">
        <v>25</v>
      </c>
      <c r="D80" s="563" t="s">
        <v>26</v>
      </c>
      <c r="E80" s="563"/>
      <c r="F80" s="564">
        <v>6</v>
      </c>
      <c r="G80" s="524"/>
      <c r="H80" s="565" t="s">
        <v>684</v>
      </c>
      <c r="I80" s="572" t="s">
        <v>716</v>
      </c>
      <c r="J80" s="573"/>
      <c r="K80" s="568">
        <v>5300</v>
      </c>
      <c r="L80" s="569">
        <v>2710</v>
      </c>
      <c r="M80" s="569">
        <v>2590</v>
      </c>
      <c r="N80" s="569" t="s">
        <v>34</v>
      </c>
      <c r="O80" s="569" t="s">
        <v>34</v>
      </c>
      <c r="P80" s="570">
        <v>2410</v>
      </c>
      <c r="Q80" s="570">
        <v>130</v>
      </c>
      <c r="R80" s="570">
        <v>2280</v>
      </c>
      <c r="S80" s="570">
        <v>180</v>
      </c>
      <c r="T80" s="575"/>
    </row>
    <row r="81" spans="1:20" s="530" customFormat="1" ht="12" hidden="1" customHeight="1">
      <c r="A81" s="563" t="s">
        <v>672</v>
      </c>
      <c r="B81" s="563" t="s">
        <v>610</v>
      </c>
      <c r="C81" s="563" t="s">
        <v>25</v>
      </c>
      <c r="D81" s="563" t="s">
        <v>26</v>
      </c>
      <c r="E81" s="563"/>
      <c r="F81" s="564">
        <v>7</v>
      </c>
      <c r="G81" s="524"/>
      <c r="H81" s="565" t="s">
        <v>686</v>
      </c>
      <c r="I81" s="572" t="s">
        <v>717</v>
      </c>
      <c r="J81" s="573"/>
      <c r="K81" s="568">
        <v>14040</v>
      </c>
      <c r="L81" s="569">
        <v>7590</v>
      </c>
      <c r="M81" s="569">
        <v>6460</v>
      </c>
      <c r="N81" s="569">
        <v>100</v>
      </c>
      <c r="O81" s="569">
        <v>580</v>
      </c>
      <c r="P81" s="570">
        <v>5200</v>
      </c>
      <c r="Q81" s="570">
        <v>230</v>
      </c>
      <c r="R81" s="570">
        <v>4970</v>
      </c>
      <c r="S81" s="570">
        <v>570</v>
      </c>
      <c r="T81" s="576"/>
    </row>
    <row r="82" spans="1:20" s="530" customFormat="1" ht="12" hidden="1" customHeight="1">
      <c r="A82" s="563" t="s">
        <v>672</v>
      </c>
      <c r="B82" s="563" t="s">
        <v>610</v>
      </c>
      <c r="C82" s="563" t="s">
        <v>25</v>
      </c>
      <c r="D82" s="563" t="s">
        <v>26</v>
      </c>
      <c r="E82" s="563"/>
      <c r="F82" s="564">
        <v>8</v>
      </c>
      <c r="G82" s="524"/>
      <c r="H82" s="565" t="s">
        <v>688</v>
      </c>
      <c r="I82" s="572" t="s">
        <v>696</v>
      </c>
      <c r="J82" s="573"/>
      <c r="K82" s="568">
        <v>18460</v>
      </c>
      <c r="L82" s="569">
        <v>8820</v>
      </c>
      <c r="M82" s="569">
        <v>9630</v>
      </c>
      <c r="N82" s="569" t="s">
        <v>34</v>
      </c>
      <c r="O82" s="569" t="s">
        <v>34</v>
      </c>
      <c r="P82" s="570">
        <v>8990</v>
      </c>
      <c r="Q82" s="570">
        <v>160</v>
      </c>
      <c r="R82" s="570">
        <v>8840</v>
      </c>
      <c r="S82" s="570">
        <v>640</v>
      </c>
      <c r="T82" s="562"/>
    </row>
    <row r="83" spans="1:20" s="530" customFormat="1" ht="12" hidden="1" customHeight="1">
      <c r="A83" s="563" t="s">
        <v>672</v>
      </c>
      <c r="B83" s="563" t="s">
        <v>610</v>
      </c>
      <c r="C83" s="563" t="s">
        <v>25</v>
      </c>
      <c r="D83" s="563" t="s">
        <v>26</v>
      </c>
      <c r="E83" s="563"/>
      <c r="F83" s="564">
        <v>9</v>
      </c>
      <c r="G83" s="524"/>
      <c r="H83" s="565" t="s">
        <v>690</v>
      </c>
      <c r="I83" s="572" t="s">
        <v>697</v>
      </c>
      <c r="J83" s="573"/>
      <c r="K83" s="568">
        <v>16810</v>
      </c>
      <c r="L83" s="569">
        <v>5680</v>
      </c>
      <c r="M83" s="569">
        <v>11130</v>
      </c>
      <c r="N83" s="569" t="s">
        <v>34</v>
      </c>
      <c r="O83" s="569">
        <v>500</v>
      </c>
      <c r="P83" s="570">
        <v>7760</v>
      </c>
      <c r="Q83" s="570">
        <v>220</v>
      </c>
      <c r="R83" s="570">
        <v>7540</v>
      </c>
      <c r="S83" s="570">
        <v>2870</v>
      </c>
      <c r="T83" s="562"/>
    </row>
    <row r="84" spans="1:20" s="530" customFormat="1" ht="12" hidden="1" customHeight="1">
      <c r="A84" s="563" t="s">
        <v>672</v>
      </c>
      <c r="B84" s="563" t="s">
        <v>610</v>
      </c>
      <c r="C84" s="563" t="s">
        <v>25</v>
      </c>
      <c r="D84" s="563" t="s">
        <v>26</v>
      </c>
      <c r="E84" s="563"/>
      <c r="F84" s="564">
        <v>10</v>
      </c>
      <c r="G84" s="524"/>
      <c r="H84" s="577" t="s">
        <v>692</v>
      </c>
      <c r="I84" s="572" t="s">
        <v>710</v>
      </c>
      <c r="J84" s="573"/>
      <c r="K84" s="568">
        <v>5510</v>
      </c>
      <c r="L84" s="569">
        <v>2570</v>
      </c>
      <c r="M84" s="569">
        <v>2930</v>
      </c>
      <c r="N84" s="569" t="s">
        <v>34</v>
      </c>
      <c r="O84" s="569" t="s">
        <v>34</v>
      </c>
      <c r="P84" s="570">
        <v>2930</v>
      </c>
      <c r="Q84" s="570">
        <v>120</v>
      </c>
      <c r="R84" s="570">
        <v>2820</v>
      </c>
      <c r="S84" s="570" t="s">
        <v>34</v>
      </c>
      <c r="T84" s="578"/>
    </row>
    <row r="85" spans="1:20" s="530" customFormat="1" ht="12" hidden="1" customHeight="1">
      <c r="A85" s="522"/>
      <c r="B85" s="522"/>
      <c r="C85" s="522"/>
      <c r="D85" s="522"/>
      <c r="E85" s="522"/>
      <c r="F85" s="555"/>
      <c r="G85" s="524"/>
      <c r="H85" s="556" t="s">
        <v>718</v>
      </c>
      <c r="I85" s="557" t="s">
        <v>719</v>
      </c>
      <c r="J85" s="558"/>
      <c r="K85" s="568"/>
      <c r="L85" s="569"/>
      <c r="M85" s="569"/>
      <c r="N85" s="569"/>
      <c r="O85" s="569"/>
      <c r="P85" s="570"/>
      <c r="Q85" s="570"/>
      <c r="R85" s="570"/>
      <c r="S85" s="570"/>
      <c r="T85" s="562"/>
    </row>
    <row r="86" spans="1:20" s="530" customFormat="1" ht="12" hidden="1" customHeight="1">
      <c r="A86" s="563" t="s">
        <v>672</v>
      </c>
      <c r="B86" s="563" t="s">
        <v>609</v>
      </c>
      <c r="C86" s="563" t="s">
        <v>25</v>
      </c>
      <c r="D86" s="563" t="s">
        <v>26</v>
      </c>
      <c r="E86" s="563"/>
      <c r="F86" s="564">
        <v>1</v>
      </c>
      <c r="G86" s="524"/>
      <c r="H86" s="565" t="s">
        <v>713</v>
      </c>
      <c r="I86" s="566" t="s">
        <v>720</v>
      </c>
      <c r="J86" s="567" t="s">
        <v>721</v>
      </c>
      <c r="K86" s="568">
        <v>99860</v>
      </c>
      <c r="L86" s="569">
        <v>49700</v>
      </c>
      <c r="M86" s="569">
        <v>43370</v>
      </c>
      <c r="N86" s="569">
        <v>1920</v>
      </c>
      <c r="O86" s="569" t="s">
        <v>34</v>
      </c>
      <c r="P86" s="570">
        <v>39900</v>
      </c>
      <c r="Q86" s="570">
        <v>3790</v>
      </c>
      <c r="R86" s="570">
        <v>36100</v>
      </c>
      <c r="S86" s="570">
        <v>1550</v>
      </c>
      <c r="T86" s="571"/>
    </row>
    <row r="87" spans="1:20" s="530" customFormat="1" ht="12" hidden="1" customHeight="1">
      <c r="A87" s="563" t="s">
        <v>672</v>
      </c>
      <c r="B87" s="563" t="s">
        <v>609</v>
      </c>
      <c r="C87" s="563" t="s">
        <v>25</v>
      </c>
      <c r="D87" s="563" t="s">
        <v>26</v>
      </c>
      <c r="E87" s="563"/>
      <c r="F87" s="564">
        <v>2</v>
      </c>
      <c r="G87" s="524"/>
      <c r="H87" s="565" t="s">
        <v>676</v>
      </c>
      <c r="I87" s="572" t="s">
        <v>722</v>
      </c>
      <c r="J87" s="573"/>
      <c r="K87" s="568">
        <v>5230</v>
      </c>
      <c r="L87" s="569">
        <v>3730</v>
      </c>
      <c r="M87" s="569">
        <v>1500</v>
      </c>
      <c r="N87" s="569" t="s">
        <v>34</v>
      </c>
      <c r="O87" s="569" t="s">
        <v>34</v>
      </c>
      <c r="P87" s="570">
        <v>1470</v>
      </c>
      <c r="Q87" s="570">
        <v>710</v>
      </c>
      <c r="R87" s="570">
        <v>760</v>
      </c>
      <c r="S87" s="570">
        <v>30</v>
      </c>
      <c r="T87" s="574"/>
    </row>
    <row r="88" spans="1:20" s="530" customFormat="1" ht="12" hidden="1" customHeight="1">
      <c r="A88" s="563" t="s">
        <v>672</v>
      </c>
      <c r="B88" s="563" t="s">
        <v>609</v>
      </c>
      <c r="C88" s="563" t="s">
        <v>25</v>
      </c>
      <c r="D88" s="563" t="s">
        <v>26</v>
      </c>
      <c r="E88" s="563"/>
      <c r="F88" s="564">
        <v>3</v>
      </c>
      <c r="G88" s="524"/>
      <c r="H88" s="565" t="s">
        <v>678</v>
      </c>
      <c r="I88" s="572" t="s">
        <v>679</v>
      </c>
      <c r="J88" s="573"/>
      <c r="K88" s="568">
        <v>6530</v>
      </c>
      <c r="L88" s="569">
        <v>4060</v>
      </c>
      <c r="M88" s="569">
        <v>2470</v>
      </c>
      <c r="N88" s="569">
        <v>600</v>
      </c>
      <c r="O88" s="569" t="s">
        <v>34</v>
      </c>
      <c r="P88" s="570">
        <v>1840</v>
      </c>
      <c r="Q88" s="570">
        <v>320</v>
      </c>
      <c r="R88" s="570">
        <v>1510</v>
      </c>
      <c r="S88" s="570">
        <v>30</v>
      </c>
      <c r="T88" s="574"/>
    </row>
    <row r="89" spans="1:20" s="530" customFormat="1" ht="12" hidden="1" customHeight="1">
      <c r="A89" s="563" t="s">
        <v>672</v>
      </c>
      <c r="B89" s="563" t="s">
        <v>609</v>
      </c>
      <c r="C89" s="563" t="s">
        <v>25</v>
      </c>
      <c r="D89" s="563" t="s">
        <v>26</v>
      </c>
      <c r="E89" s="563"/>
      <c r="F89" s="564">
        <v>4</v>
      </c>
      <c r="G89" s="524"/>
      <c r="H89" s="565" t="s">
        <v>680</v>
      </c>
      <c r="I89" s="572" t="s">
        <v>701</v>
      </c>
      <c r="J89" s="573"/>
      <c r="K89" s="568">
        <v>11250</v>
      </c>
      <c r="L89" s="569">
        <v>5700</v>
      </c>
      <c r="M89" s="569">
        <v>5560</v>
      </c>
      <c r="N89" s="569">
        <v>1260</v>
      </c>
      <c r="O89" s="569" t="s">
        <v>34</v>
      </c>
      <c r="P89" s="570">
        <v>4180</v>
      </c>
      <c r="Q89" s="570">
        <v>410</v>
      </c>
      <c r="R89" s="570">
        <v>3770</v>
      </c>
      <c r="S89" s="570">
        <v>110</v>
      </c>
      <c r="T89" s="574"/>
    </row>
    <row r="90" spans="1:20" s="530" customFormat="1" ht="12" hidden="1" customHeight="1">
      <c r="A90" s="563" t="s">
        <v>672</v>
      </c>
      <c r="B90" s="563" t="s">
        <v>609</v>
      </c>
      <c r="C90" s="563" t="s">
        <v>25</v>
      </c>
      <c r="D90" s="563" t="s">
        <v>26</v>
      </c>
      <c r="E90" s="563"/>
      <c r="F90" s="564">
        <v>5</v>
      </c>
      <c r="G90" s="524"/>
      <c r="H90" s="565" t="s">
        <v>682</v>
      </c>
      <c r="I90" s="572" t="s">
        <v>704</v>
      </c>
      <c r="J90" s="573"/>
      <c r="K90" s="568">
        <v>15470</v>
      </c>
      <c r="L90" s="569">
        <v>7890</v>
      </c>
      <c r="M90" s="569">
        <v>7580</v>
      </c>
      <c r="N90" s="569" t="s">
        <v>34</v>
      </c>
      <c r="O90" s="569" t="s">
        <v>34</v>
      </c>
      <c r="P90" s="570">
        <v>7390</v>
      </c>
      <c r="Q90" s="570">
        <v>900</v>
      </c>
      <c r="R90" s="570">
        <v>6490</v>
      </c>
      <c r="S90" s="570">
        <v>190</v>
      </c>
      <c r="T90" s="574"/>
    </row>
    <row r="91" spans="1:20" s="530" customFormat="1" ht="12" hidden="1" customHeight="1">
      <c r="A91" s="563" t="s">
        <v>672</v>
      </c>
      <c r="B91" s="563" t="s">
        <v>609</v>
      </c>
      <c r="C91" s="563" t="s">
        <v>25</v>
      </c>
      <c r="D91" s="563" t="s">
        <v>26</v>
      </c>
      <c r="E91" s="563"/>
      <c r="F91" s="564">
        <v>6</v>
      </c>
      <c r="G91" s="524"/>
      <c r="H91" s="565" t="s">
        <v>684</v>
      </c>
      <c r="I91" s="572" t="s">
        <v>685</v>
      </c>
      <c r="J91" s="573"/>
      <c r="K91" s="568">
        <v>5580</v>
      </c>
      <c r="L91" s="569">
        <v>2800</v>
      </c>
      <c r="M91" s="569">
        <v>2780</v>
      </c>
      <c r="N91" s="569" t="s">
        <v>34</v>
      </c>
      <c r="O91" s="569" t="s">
        <v>34</v>
      </c>
      <c r="P91" s="570">
        <v>2590</v>
      </c>
      <c r="Q91" s="570">
        <v>110</v>
      </c>
      <c r="R91" s="570">
        <v>2480</v>
      </c>
      <c r="S91" s="570">
        <v>190</v>
      </c>
      <c r="T91" s="575"/>
    </row>
    <row r="92" spans="1:20" s="530" customFormat="1" ht="12" hidden="1" customHeight="1">
      <c r="A92" s="563" t="s">
        <v>672</v>
      </c>
      <c r="B92" s="563" t="s">
        <v>609</v>
      </c>
      <c r="C92" s="563" t="s">
        <v>25</v>
      </c>
      <c r="D92" s="563" t="s">
        <v>26</v>
      </c>
      <c r="E92" s="563"/>
      <c r="F92" s="564">
        <v>7</v>
      </c>
      <c r="G92" s="524"/>
      <c r="H92" s="565" t="s">
        <v>686</v>
      </c>
      <c r="I92" s="572" t="s">
        <v>687</v>
      </c>
      <c r="J92" s="573"/>
      <c r="K92" s="568">
        <v>7710</v>
      </c>
      <c r="L92" s="569">
        <v>5640</v>
      </c>
      <c r="M92" s="569">
        <v>2070</v>
      </c>
      <c r="N92" s="569">
        <v>50</v>
      </c>
      <c r="O92" s="569" t="s">
        <v>34</v>
      </c>
      <c r="P92" s="570">
        <v>1960</v>
      </c>
      <c r="Q92" s="570">
        <v>70</v>
      </c>
      <c r="R92" s="570">
        <v>1890</v>
      </c>
      <c r="S92" s="570">
        <v>50</v>
      </c>
      <c r="T92" s="576"/>
    </row>
    <row r="93" spans="1:20" s="530" customFormat="1" ht="12" hidden="1" customHeight="1">
      <c r="A93" s="563" t="s">
        <v>672</v>
      </c>
      <c r="B93" s="563" t="s">
        <v>609</v>
      </c>
      <c r="C93" s="563" t="s">
        <v>25</v>
      </c>
      <c r="D93" s="563" t="s">
        <v>26</v>
      </c>
      <c r="E93" s="563"/>
      <c r="F93" s="564">
        <v>8</v>
      </c>
      <c r="G93" s="524"/>
      <c r="H93" s="565" t="s">
        <v>688</v>
      </c>
      <c r="I93" s="572" t="s">
        <v>696</v>
      </c>
      <c r="J93" s="573"/>
      <c r="K93" s="568">
        <v>12910</v>
      </c>
      <c r="L93" s="569">
        <v>7140</v>
      </c>
      <c r="M93" s="569">
        <v>5770</v>
      </c>
      <c r="N93" s="569" t="s">
        <v>34</v>
      </c>
      <c r="O93" s="569" t="s">
        <v>34</v>
      </c>
      <c r="P93" s="570">
        <v>5180</v>
      </c>
      <c r="Q93" s="570">
        <v>70</v>
      </c>
      <c r="R93" s="570">
        <v>5110</v>
      </c>
      <c r="S93" s="570">
        <v>590</v>
      </c>
      <c r="T93" s="562"/>
    </row>
    <row r="94" spans="1:20" s="530" customFormat="1" ht="12" hidden="1" customHeight="1">
      <c r="A94" s="563" t="s">
        <v>672</v>
      </c>
      <c r="B94" s="563" t="s">
        <v>609</v>
      </c>
      <c r="C94" s="563" t="s">
        <v>25</v>
      </c>
      <c r="D94" s="563" t="s">
        <v>26</v>
      </c>
      <c r="E94" s="563"/>
      <c r="F94" s="564">
        <v>9</v>
      </c>
      <c r="G94" s="524"/>
      <c r="H94" s="565" t="s">
        <v>690</v>
      </c>
      <c r="I94" s="572" t="s">
        <v>697</v>
      </c>
      <c r="J94" s="573"/>
      <c r="K94" s="568">
        <v>14140</v>
      </c>
      <c r="L94" s="569">
        <v>4970</v>
      </c>
      <c r="M94" s="569">
        <v>9170</v>
      </c>
      <c r="N94" s="569" t="s">
        <v>34</v>
      </c>
      <c r="O94" s="569" t="s">
        <v>34</v>
      </c>
      <c r="P94" s="570">
        <v>8940</v>
      </c>
      <c r="Q94" s="570">
        <v>170</v>
      </c>
      <c r="R94" s="570">
        <v>8770</v>
      </c>
      <c r="S94" s="570">
        <v>230</v>
      </c>
      <c r="T94" s="562"/>
    </row>
    <row r="95" spans="1:20" s="530" customFormat="1" ht="12" hidden="1" customHeight="1">
      <c r="A95" s="563" t="s">
        <v>672</v>
      </c>
      <c r="B95" s="563" t="s">
        <v>609</v>
      </c>
      <c r="C95" s="563" t="s">
        <v>25</v>
      </c>
      <c r="D95" s="563" t="s">
        <v>26</v>
      </c>
      <c r="E95" s="563"/>
      <c r="F95" s="564">
        <v>10</v>
      </c>
      <c r="G95" s="524"/>
      <c r="H95" s="577" t="s">
        <v>692</v>
      </c>
      <c r="I95" s="572" t="s">
        <v>710</v>
      </c>
      <c r="J95" s="573"/>
      <c r="K95" s="568">
        <v>7590</v>
      </c>
      <c r="L95" s="569">
        <v>6040</v>
      </c>
      <c r="M95" s="569">
        <v>1560</v>
      </c>
      <c r="N95" s="569" t="s">
        <v>34</v>
      </c>
      <c r="O95" s="569" t="s">
        <v>34</v>
      </c>
      <c r="P95" s="570">
        <v>1460</v>
      </c>
      <c r="Q95" s="570">
        <v>40</v>
      </c>
      <c r="R95" s="570">
        <v>1430</v>
      </c>
      <c r="S95" s="570">
        <v>90</v>
      </c>
      <c r="T95" s="578"/>
    </row>
    <row r="96" spans="1:20" s="530" customFormat="1" ht="12" hidden="1" customHeight="1">
      <c r="A96" s="522"/>
      <c r="B96" s="522"/>
      <c r="C96" s="522"/>
      <c r="D96" s="522"/>
      <c r="E96" s="522"/>
      <c r="F96" s="555"/>
      <c r="G96" s="524"/>
      <c r="H96" s="556" t="s">
        <v>723</v>
      </c>
      <c r="I96" s="557" t="s">
        <v>724</v>
      </c>
      <c r="J96" s="558"/>
      <c r="K96" s="568"/>
      <c r="L96" s="569"/>
      <c r="M96" s="569"/>
      <c r="N96" s="569"/>
      <c r="O96" s="569"/>
      <c r="P96" s="570"/>
      <c r="Q96" s="570"/>
      <c r="R96" s="570"/>
      <c r="S96" s="570"/>
      <c r="T96" s="562"/>
    </row>
    <row r="97" spans="1:20" s="530" customFormat="1" ht="12" hidden="1" customHeight="1">
      <c r="A97" s="563" t="s">
        <v>672</v>
      </c>
      <c r="B97" s="563" t="s">
        <v>608</v>
      </c>
      <c r="C97" s="563" t="s">
        <v>25</v>
      </c>
      <c r="D97" s="563" t="s">
        <v>26</v>
      </c>
      <c r="E97" s="563"/>
      <c r="F97" s="564">
        <v>1</v>
      </c>
      <c r="G97" s="524"/>
      <c r="H97" s="565" t="s">
        <v>713</v>
      </c>
      <c r="I97" s="566" t="s">
        <v>720</v>
      </c>
      <c r="J97" s="567" t="s">
        <v>721</v>
      </c>
      <c r="K97" s="568">
        <v>124060</v>
      </c>
      <c r="L97" s="569">
        <v>53920</v>
      </c>
      <c r="M97" s="569">
        <v>61730</v>
      </c>
      <c r="N97" s="569">
        <v>6280</v>
      </c>
      <c r="O97" s="569">
        <v>3400</v>
      </c>
      <c r="P97" s="570">
        <v>49200</v>
      </c>
      <c r="Q97" s="570">
        <v>4460</v>
      </c>
      <c r="R97" s="570">
        <v>44730</v>
      </c>
      <c r="S97" s="570">
        <v>2850</v>
      </c>
      <c r="T97" s="571"/>
    </row>
    <row r="98" spans="1:20" s="530" customFormat="1" ht="12" hidden="1" customHeight="1">
      <c r="A98" s="563" t="s">
        <v>672</v>
      </c>
      <c r="B98" s="563" t="s">
        <v>608</v>
      </c>
      <c r="C98" s="563" t="s">
        <v>25</v>
      </c>
      <c r="D98" s="563" t="s">
        <v>26</v>
      </c>
      <c r="E98" s="563"/>
      <c r="F98" s="564">
        <v>2</v>
      </c>
      <c r="G98" s="524"/>
      <c r="H98" s="565" t="s">
        <v>676</v>
      </c>
      <c r="I98" s="572" t="s">
        <v>700</v>
      </c>
      <c r="J98" s="573"/>
      <c r="K98" s="568">
        <v>3690</v>
      </c>
      <c r="L98" s="569">
        <v>2800</v>
      </c>
      <c r="M98" s="569">
        <v>880</v>
      </c>
      <c r="N98" s="569" t="s">
        <v>34</v>
      </c>
      <c r="O98" s="569" t="s">
        <v>34</v>
      </c>
      <c r="P98" s="570">
        <v>820</v>
      </c>
      <c r="Q98" s="570">
        <v>380</v>
      </c>
      <c r="R98" s="570">
        <v>430</v>
      </c>
      <c r="S98" s="570">
        <v>70</v>
      </c>
      <c r="T98" s="574"/>
    </row>
    <row r="99" spans="1:20" s="530" customFormat="1" ht="12" hidden="1" customHeight="1">
      <c r="A99" s="563" t="s">
        <v>672</v>
      </c>
      <c r="B99" s="563" t="s">
        <v>608</v>
      </c>
      <c r="C99" s="563" t="s">
        <v>25</v>
      </c>
      <c r="D99" s="563" t="s">
        <v>26</v>
      </c>
      <c r="E99" s="563"/>
      <c r="F99" s="564">
        <v>3</v>
      </c>
      <c r="G99" s="524"/>
      <c r="H99" s="565" t="s">
        <v>678</v>
      </c>
      <c r="I99" s="572" t="s">
        <v>715</v>
      </c>
      <c r="J99" s="573"/>
      <c r="K99" s="568">
        <v>6680</v>
      </c>
      <c r="L99" s="569">
        <v>3490</v>
      </c>
      <c r="M99" s="569">
        <v>3190</v>
      </c>
      <c r="N99" s="569">
        <v>1890</v>
      </c>
      <c r="O99" s="569" t="s">
        <v>34</v>
      </c>
      <c r="P99" s="570">
        <v>1230</v>
      </c>
      <c r="Q99" s="570">
        <v>550</v>
      </c>
      <c r="R99" s="570">
        <v>680</v>
      </c>
      <c r="S99" s="570">
        <v>70</v>
      </c>
      <c r="T99" s="574"/>
    </row>
    <row r="100" spans="1:20" s="530" customFormat="1" ht="12" hidden="1" customHeight="1">
      <c r="A100" s="563" t="s">
        <v>672</v>
      </c>
      <c r="B100" s="563" t="s">
        <v>608</v>
      </c>
      <c r="C100" s="563" t="s">
        <v>25</v>
      </c>
      <c r="D100" s="563" t="s">
        <v>26</v>
      </c>
      <c r="E100" s="563"/>
      <c r="F100" s="564">
        <v>4</v>
      </c>
      <c r="G100" s="524"/>
      <c r="H100" s="565" t="s">
        <v>680</v>
      </c>
      <c r="I100" s="572" t="s">
        <v>725</v>
      </c>
      <c r="J100" s="573"/>
      <c r="K100" s="568">
        <v>16820</v>
      </c>
      <c r="L100" s="569">
        <v>7390</v>
      </c>
      <c r="M100" s="569">
        <v>9430</v>
      </c>
      <c r="N100" s="569">
        <v>2330</v>
      </c>
      <c r="O100" s="569">
        <v>1450</v>
      </c>
      <c r="P100" s="570">
        <v>5480</v>
      </c>
      <c r="Q100" s="570">
        <v>660</v>
      </c>
      <c r="R100" s="570">
        <v>4830</v>
      </c>
      <c r="S100" s="570">
        <v>170</v>
      </c>
      <c r="T100" s="574"/>
    </row>
    <row r="101" spans="1:20" s="530" customFormat="1" ht="12" hidden="1" customHeight="1">
      <c r="A101" s="563" t="s">
        <v>672</v>
      </c>
      <c r="B101" s="563" t="s">
        <v>608</v>
      </c>
      <c r="C101" s="563" t="s">
        <v>25</v>
      </c>
      <c r="D101" s="563" t="s">
        <v>26</v>
      </c>
      <c r="E101" s="563"/>
      <c r="F101" s="564">
        <v>5</v>
      </c>
      <c r="G101" s="524"/>
      <c r="H101" s="565" t="s">
        <v>682</v>
      </c>
      <c r="I101" s="572" t="s">
        <v>704</v>
      </c>
      <c r="J101" s="573"/>
      <c r="K101" s="568">
        <v>18990</v>
      </c>
      <c r="L101" s="569">
        <v>9040</v>
      </c>
      <c r="M101" s="569">
        <v>9950</v>
      </c>
      <c r="N101" s="569">
        <v>890</v>
      </c>
      <c r="O101" s="569">
        <v>970</v>
      </c>
      <c r="P101" s="570">
        <v>7530</v>
      </c>
      <c r="Q101" s="570">
        <v>390</v>
      </c>
      <c r="R101" s="570">
        <v>7140</v>
      </c>
      <c r="S101" s="570">
        <v>560</v>
      </c>
      <c r="T101" s="574"/>
    </row>
    <row r="102" spans="1:20" s="530" customFormat="1" ht="12" hidden="1" customHeight="1">
      <c r="A102" s="563" t="s">
        <v>672</v>
      </c>
      <c r="B102" s="563" t="s">
        <v>608</v>
      </c>
      <c r="C102" s="563" t="s">
        <v>25</v>
      </c>
      <c r="D102" s="563" t="s">
        <v>26</v>
      </c>
      <c r="E102" s="563"/>
      <c r="F102" s="564">
        <v>6</v>
      </c>
      <c r="G102" s="524"/>
      <c r="H102" s="565" t="s">
        <v>684</v>
      </c>
      <c r="I102" s="572" t="s">
        <v>716</v>
      </c>
      <c r="J102" s="573"/>
      <c r="K102" s="568">
        <v>10180</v>
      </c>
      <c r="L102" s="569">
        <v>5050</v>
      </c>
      <c r="M102" s="569">
        <v>5120</v>
      </c>
      <c r="N102" s="569">
        <v>370</v>
      </c>
      <c r="O102" s="569" t="s">
        <v>34</v>
      </c>
      <c r="P102" s="570">
        <v>4360</v>
      </c>
      <c r="Q102" s="570">
        <v>100</v>
      </c>
      <c r="R102" s="570">
        <v>4260</v>
      </c>
      <c r="S102" s="570">
        <v>390</v>
      </c>
      <c r="T102" s="575"/>
    </row>
    <row r="103" spans="1:20" s="530" customFormat="1" ht="12" hidden="1" customHeight="1">
      <c r="A103" s="563" t="s">
        <v>672</v>
      </c>
      <c r="B103" s="563" t="s">
        <v>608</v>
      </c>
      <c r="C103" s="563" t="s">
        <v>25</v>
      </c>
      <c r="D103" s="563" t="s">
        <v>26</v>
      </c>
      <c r="E103" s="563"/>
      <c r="F103" s="564">
        <v>7</v>
      </c>
      <c r="G103" s="524"/>
      <c r="H103" s="565" t="s">
        <v>686</v>
      </c>
      <c r="I103" s="572" t="s">
        <v>717</v>
      </c>
      <c r="J103" s="573"/>
      <c r="K103" s="568">
        <v>11950</v>
      </c>
      <c r="L103" s="569">
        <v>7560</v>
      </c>
      <c r="M103" s="569">
        <v>4390</v>
      </c>
      <c r="N103" s="569">
        <v>490</v>
      </c>
      <c r="O103" s="569">
        <v>340</v>
      </c>
      <c r="P103" s="570">
        <v>3370</v>
      </c>
      <c r="Q103" s="570">
        <v>180</v>
      </c>
      <c r="R103" s="570">
        <v>3190</v>
      </c>
      <c r="S103" s="570">
        <v>190</v>
      </c>
      <c r="T103" s="576"/>
    </row>
    <row r="104" spans="1:20" s="530" customFormat="1" ht="12" hidden="1" customHeight="1">
      <c r="A104" s="563" t="s">
        <v>672</v>
      </c>
      <c r="B104" s="563" t="s">
        <v>608</v>
      </c>
      <c r="C104" s="563" t="s">
        <v>25</v>
      </c>
      <c r="D104" s="563" t="s">
        <v>26</v>
      </c>
      <c r="E104" s="563"/>
      <c r="F104" s="564">
        <v>8</v>
      </c>
      <c r="G104" s="524"/>
      <c r="H104" s="565" t="s">
        <v>688</v>
      </c>
      <c r="I104" s="572" t="s">
        <v>696</v>
      </c>
      <c r="J104" s="573"/>
      <c r="K104" s="568">
        <v>14720</v>
      </c>
      <c r="L104" s="569">
        <v>8210</v>
      </c>
      <c r="M104" s="569">
        <v>6510</v>
      </c>
      <c r="N104" s="569">
        <v>320</v>
      </c>
      <c r="O104" s="569">
        <v>500</v>
      </c>
      <c r="P104" s="570">
        <v>5400</v>
      </c>
      <c r="Q104" s="570">
        <v>160</v>
      </c>
      <c r="R104" s="570">
        <v>5240</v>
      </c>
      <c r="S104" s="570">
        <v>290</v>
      </c>
      <c r="T104" s="562"/>
    </row>
    <row r="105" spans="1:20" s="530" customFormat="1" ht="12" hidden="1" customHeight="1">
      <c r="A105" s="563" t="s">
        <v>672</v>
      </c>
      <c r="B105" s="563" t="s">
        <v>608</v>
      </c>
      <c r="C105" s="563" t="s">
        <v>25</v>
      </c>
      <c r="D105" s="563" t="s">
        <v>26</v>
      </c>
      <c r="E105" s="563"/>
      <c r="F105" s="564">
        <v>9</v>
      </c>
      <c r="G105" s="524"/>
      <c r="H105" s="565" t="s">
        <v>690</v>
      </c>
      <c r="I105" s="572" t="s">
        <v>691</v>
      </c>
      <c r="J105" s="573"/>
      <c r="K105" s="568">
        <v>15510</v>
      </c>
      <c r="L105" s="569">
        <v>4870</v>
      </c>
      <c r="M105" s="569">
        <v>10630</v>
      </c>
      <c r="N105" s="569" t="s">
        <v>34</v>
      </c>
      <c r="O105" s="569" t="s">
        <v>34</v>
      </c>
      <c r="P105" s="570">
        <v>9820</v>
      </c>
      <c r="Q105" s="570">
        <v>360</v>
      </c>
      <c r="R105" s="570">
        <v>9460</v>
      </c>
      <c r="S105" s="570">
        <v>820</v>
      </c>
      <c r="T105" s="562"/>
    </row>
    <row r="106" spans="1:20" s="530" customFormat="1" ht="12" hidden="1" customHeight="1">
      <c r="A106" s="563" t="s">
        <v>672</v>
      </c>
      <c r="B106" s="563" t="s">
        <v>608</v>
      </c>
      <c r="C106" s="563" t="s">
        <v>25</v>
      </c>
      <c r="D106" s="563" t="s">
        <v>26</v>
      </c>
      <c r="E106" s="563"/>
      <c r="F106" s="564">
        <v>10</v>
      </c>
      <c r="G106" s="524"/>
      <c r="H106" s="577" t="s">
        <v>692</v>
      </c>
      <c r="I106" s="572" t="s">
        <v>710</v>
      </c>
      <c r="J106" s="573"/>
      <c r="K106" s="568">
        <v>7880</v>
      </c>
      <c r="L106" s="569">
        <v>3130</v>
      </c>
      <c r="M106" s="569">
        <v>4760</v>
      </c>
      <c r="N106" s="569" t="s">
        <v>34</v>
      </c>
      <c r="O106" s="569" t="s">
        <v>34</v>
      </c>
      <c r="P106" s="570">
        <v>4600</v>
      </c>
      <c r="Q106" s="570">
        <v>140</v>
      </c>
      <c r="R106" s="570">
        <v>4460</v>
      </c>
      <c r="S106" s="570">
        <v>160</v>
      </c>
      <c r="T106" s="578"/>
    </row>
    <row r="107" spans="1:20" s="530" customFormat="1" ht="12" hidden="1" customHeight="1">
      <c r="A107" s="522"/>
      <c r="B107" s="522"/>
      <c r="C107" s="522"/>
      <c r="D107" s="522"/>
      <c r="E107" s="522"/>
      <c r="F107" s="555"/>
      <c r="G107" s="524"/>
      <c r="H107" s="556" t="s">
        <v>726</v>
      </c>
      <c r="I107" s="557" t="s">
        <v>727</v>
      </c>
      <c r="J107" s="558"/>
      <c r="K107" s="559"/>
      <c r="L107" s="560"/>
      <c r="M107" s="560"/>
      <c r="N107" s="560"/>
      <c r="O107" s="560"/>
      <c r="P107" s="561"/>
      <c r="Q107" s="561"/>
      <c r="R107" s="561"/>
      <c r="S107" s="561"/>
      <c r="T107" s="562"/>
    </row>
    <row r="108" spans="1:20" s="530" customFormat="1" ht="12" hidden="1" customHeight="1">
      <c r="A108" s="563" t="s">
        <v>672</v>
      </c>
      <c r="B108" s="563" t="s">
        <v>606</v>
      </c>
      <c r="C108" s="563" t="s">
        <v>25</v>
      </c>
      <c r="D108" s="563" t="s">
        <v>26</v>
      </c>
      <c r="E108" s="563"/>
      <c r="F108" s="564">
        <v>1</v>
      </c>
      <c r="G108" s="524"/>
      <c r="H108" s="565" t="s">
        <v>673</v>
      </c>
      <c r="I108" s="566" t="s">
        <v>674</v>
      </c>
      <c r="J108" s="567" t="s">
        <v>721</v>
      </c>
      <c r="K108" s="568">
        <v>234160</v>
      </c>
      <c r="L108" s="569">
        <v>108720</v>
      </c>
      <c r="M108" s="569">
        <v>117180</v>
      </c>
      <c r="N108" s="569">
        <v>20070</v>
      </c>
      <c r="O108" s="569">
        <v>23480</v>
      </c>
      <c r="P108" s="570">
        <v>68330</v>
      </c>
      <c r="Q108" s="570">
        <v>4870</v>
      </c>
      <c r="R108" s="570">
        <v>63450</v>
      </c>
      <c r="S108" s="570">
        <v>5290</v>
      </c>
      <c r="T108" s="571"/>
    </row>
    <row r="109" spans="1:20" s="530" customFormat="1" ht="12" hidden="1" customHeight="1">
      <c r="A109" s="563" t="s">
        <v>672</v>
      </c>
      <c r="B109" s="563" t="s">
        <v>606</v>
      </c>
      <c r="C109" s="563" t="s">
        <v>25</v>
      </c>
      <c r="D109" s="563" t="s">
        <v>26</v>
      </c>
      <c r="E109" s="563"/>
      <c r="F109" s="564">
        <v>2</v>
      </c>
      <c r="G109" s="524"/>
      <c r="H109" s="565" t="s">
        <v>676</v>
      </c>
      <c r="I109" s="572" t="s">
        <v>700</v>
      </c>
      <c r="J109" s="573"/>
      <c r="K109" s="568">
        <v>3060</v>
      </c>
      <c r="L109" s="569">
        <v>2440</v>
      </c>
      <c r="M109" s="569">
        <v>620</v>
      </c>
      <c r="N109" s="569" t="s">
        <v>34</v>
      </c>
      <c r="O109" s="569" t="s">
        <v>34</v>
      </c>
      <c r="P109" s="570">
        <v>620</v>
      </c>
      <c r="Q109" s="570">
        <v>240</v>
      </c>
      <c r="R109" s="570">
        <v>380</v>
      </c>
      <c r="S109" s="570" t="s">
        <v>34</v>
      </c>
      <c r="T109" s="574"/>
    </row>
    <row r="110" spans="1:20" s="530" customFormat="1" ht="12" hidden="1" customHeight="1">
      <c r="A110" s="563" t="s">
        <v>672</v>
      </c>
      <c r="B110" s="563" t="s">
        <v>606</v>
      </c>
      <c r="C110" s="563" t="s">
        <v>25</v>
      </c>
      <c r="D110" s="563" t="s">
        <v>26</v>
      </c>
      <c r="E110" s="563"/>
      <c r="F110" s="564">
        <v>3</v>
      </c>
      <c r="G110" s="524"/>
      <c r="H110" s="565" t="s">
        <v>678</v>
      </c>
      <c r="I110" s="572" t="s">
        <v>715</v>
      </c>
      <c r="J110" s="573"/>
      <c r="K110" s="568">
        <v>19780</v>
      </c>
      <c r="L110" s="569">
        <v>4270</v>
      </c>
      <c r="M110" s="569">
        <v>15510</v>
      </c>
      <c r="N110" s="569">
        <v>8200</v>
      </c>
      <c r="O110" s="569">
        <v>5420</v>
      </c>
      <c r="P110" s="570">
        <v>1830</v>
      </c>
      <c r="Q110" s="570">
        <v>1170</v>
      </c>
      <c r="R110" s="570">
        <v>660</v>
      </c>
      <c r="S110" s="570">
        <v>60</v>
      </c>
      <c r="T110" s="574"/>
    </row>
    <row r="111" spans="1:20" s="530" customFormat="1" ht="12" hidden="1" customHeight="1">
      <c r="A111" s="563" t="s">
        <v>672</v>
      </c>
      <c r="B111" s="563" t="s">
        <v>606</v>
      </c>
      <c r="C111" s="563" t="s">
        <v>25</v>
      </c>
      <c r="D111" s="563" t="s">
        <v>26</v>
      </c>
      <c r="E111" s="563"/>
      <c r="F111" s="564">
        <v>4</v>
      </c>
      <c r="G111" s="524"/>
      <c r="H111" s="565" t="s">
        <v>680</v>
      </c>
      <c r="I111" s="572" t="s">
        <v>701</v>
      </c>
      <c r="J111" s="573"/>
      <c r="K111" s="568">
        <v>43750</v>
      </c>
      <c r="L111" s="569">
        <v>17080</v>
      </c>
      <c r="M111" s="569">
        <v>26670</v>
      </c>
      <c r="N111" s="569">
        <v>7320</v>
      </c>
      <c r="O111" s="569">
        <v>11220</v>
      </c>
      <c r="P111" s="570">
        <v>7240</v>
      </c>
      <c r="Q111" s="570">
        <v>840</v>
      </c>
      <c r="R111" s="570">
        <v>6400</v>
      </c>
      <c r="S111" s="570">
        <v>900</v>
      </c>
      <c r="T111" s="574"/>
    </row>
    <row r="112" spans="1:20" s="530" customFormat="1" ht="12" hidden="1" customHeight="1">
      <c r="A112" s="563" t="s">
        <v>672</v>
      </c>
      <c r="B112" s="563" t="s">
        <v>606</v>
      </c>
      <c r="C112" s="563" t="s">
        <v>25</v>
      </c>
      <c r="D112" s="563" t="s">
        <v>26</v>
      </c>
      <c r="E112" s="563"/>
      <c r="F112" s="564">
        <v>5</v>
      </c>
      <c r="G112" s="524"/>
      <c r="H112" s="565" t="s">
        <v>682</v>
      </c>
      <c r="I112" s="572" t="s">
        <v>704</v>
      </c>
      <c r="J112" s="573"/>
      <c r="K112" s="568">
        <v>43660</v>
      </c>
      <c r="L112" s="569">
        <v>24030</v>
      </c>
      <c r="M112" s="569">
        <v>19630</v>
      </c>
      <c r="N112" s="569">
        <v>1450</v>
      </c>
      <c r="O112" s="569">
        <v>1580</v>
      </c>
      <c r="P112" s="570">
        <v>16190</v>
      </c>
      <c r="Q112" s="570">
        <v>760</v>
      </c>
      <c r="R112" s="570">
        <v>15430</v>
      </c>
      <c r="S112" s="570">
        <v>410</v>
      </c>
      <c r="T112" s="574"/>
    </row>
    <row r="113" spans="1:20" s="530" customFormat="1" ht="12" hidden="1" customHeight="1">
      <c r="A113" s="563" t="s">
        <v>672</v>
      </c>
      <c r="B113" s="563" t="s">
        <v>606</v>
      </c>
      <c r="C113" s="563" t="s">
        <v>25</v>
      </c>
      <c r="D113" s="563" t="s">
        <v>26</v>
      </c>
      <c r="E113" s="563"/>
      <c r="F113" s="564">
        <v>6</v>
      </c>
      <c r="G113" s="524"/>
      <c r="H113" s="565" t="s">
        <v>684</v>
      </c>
      <c r="I113" s="572" t="s">
        <v>716</v>
      </c>
      <c r="J113" s="573"/>
      <c r="K113" s="568">
        <v>10460</v>
      </c>
      <c r="L113" s="569">
        <v>5000</v>
      </c>
      <c r="M113" s="569">
        <v>5460</v>
      </c>
      <c r="N113" s="569" t="s">
        <v>34</v>
      </c>
      <c r="O113" s="569" t="s">
        <v>34</v>
      </c>
      <c r="P113" s="570">
        <v>3420</v>
      </c>
      <c r="Q113" s="570" t="s">
        <v>34</v>
      </c>
      <c r="R113" s="570">
        <v>3420</v>
      </c>
      <c r="S113" s="570">
        <v>2040</v>
      </c>
      <c r="T113" s="575"/>
    </row>
    <row r="114" spans="1:20" s="530" customFormat="1" ht="12" hidden="1" customHeight="1">
      <c r="A114" s="563" t="s">
        <v>672</v>
      </c>
      <c r="B114" s="563" t="s">
        <v>606</v>
      </c>
      <c r="C114" s="563" t="s">
        <v>25</v>
      </c>
      <c r="D114" s="563" t="s">
        <v>26</v>
      </c>
      <c r="E114" s="563"/>
      <c r="F114" s="564">
        <v>7</v>
      </c>
      <c r="G114" s="524"/>
      <c r="H114" s="565" t="s">
        <v>686</v>
      </c>
      <c r="I114" s="572" t="s">
        <v>687</v>
      </c>
      <c r="J114" s="573"/>
      <c r="K114" s="568">
        <v>22380</v>
      </c>
      <c r="L114" s="569">
        <v>14200</v>
      </c>
      <c r="M114" s="569">
        <v>8180</v>
      </c>
      <c r="N114" s="569">
        <v>820</v>
      </c>
      <c r="O114" s="569">
        <v>2240</v>
      </c>
      <c r="P114" s="570">
        <v>4620</v>
      </c>
      <c r="Q114" s="570">
        <v>50</v>
      </c>
      <c r="R114" s="570">
        <v>4570</v>
      </c>
      <c r="S114" s="570">
        <v>490</v>
      </c>
      <c r="T114" s="576"/>
    </row>
    <row r="115" spans="1:20" s="530" customFormat="1" ht="12" hidden="1" customHeight="1">
      <c r="A115" s="563" t="s">
        <v>672</v>
      </c>
      <c r="B115" s="563" t="s">
        <v>606</v>
      </c>
      <c r="C115" s="563" t="s">
        <v>25</v>
      </c>
      <c r="D115" s="563" t="s">
        <v>26</v>
      </c>
      <c r="E115" s="563"/>
      <c r="F115" s="564">
        <v>8</v>
      </c>
      <c r="G115" s="524"/>
      <c r="H115" s="565" t="s">
        <v>688</v>
      </c>
      <c r="I115" s="572" t="s">
        <v>689</v>
      </c>
      <c r="J115" s="573"/>
      <c r="K115" s="568">
        <v>33070</v>
      </c>
      <c r="L115" s="569">
        <v>20070</v>
      </c>
      <c r="M115" s="569">
        <v>13000</v>
      </c>
      <c r="N115" s="569">
        <v>930</v>
      </c>
      <c r="O115" s="569">
        <v>1980</v>
      </c>
      <c r="P115" s="570">
        <v>9310</v>
      </c>
      <c r="Q115" s="570">
        <v>130</v>
      </c>
      <c r="R115" s="570">
        <v>9180</v>
      </c>
      <c r="S115" s="570">
        <v>790</v>
      </c>
      <c r="T115" s="562"/>
    </row>
    <row r="116" spans="1:20" s="530" customFormat="1" ht="12" hidden="1" customHeight="1">
      <c r="A116" s="563" t="s">
        <v>672</v>
      </c>
      <c r="B116" s="563" t="s">
        <v>606</v>
      </c>
      <c r="C116" s="563" t="s">
        <v>25</v>
      </c>
      <c r="D116" s="563" t="s">
        <v>26</v>
      </c>
      <c r="E116" s="563"/>
      <c r="F116" s="564">
        <v>9</v>
      </c>
      <c r="G116" s="524"/>
      <c r="H116" s="565" t="s">
        <v>690</v>
      </c>
      <c r="I116" s="572" t="s">
        <v>691</v>
      </c>
      <c r="J116" s="573"/>
      <c r="K116" s="568">
        <v>31950</v>
      </c>
      <c r="L116" s="569">
        <v>16280</v>
      </c>
      <c r="M116" s="569">
        <v>15670</v>
      </c>
      <c r="N116" s="569">
        <v>1350</v>
      </c>
      <c r="O116" s="569">
        <v>1050</v>
      </c>
      <c r="P116" s="570">
        <v>12880</v>
      </c>
      <c r="Q116" s="570">
        <v>160</v>
      </c>
      <c r="R116" s="570">
        <v>12720</v>
      </c>
      <c r="S116" s="570">
        <v>390</v>
      </c>
      <c r="T116" s="562"/>
    </row>
    <row r="117" spans="1:20" s="530" customFormat="1" ht="12" hidden="1" customHeight="1">
      <c r="A117" s="563" t="s">
        <v>672</v>
      </c>
      <c r="B117" s="563" t="s">
        <v>606</v>
      </c>
      <c r="C117" s="563" t="s">
        <v>25</v>
      </c>
      <c r="D117" s="563" t="s">
        <v>26</v>
      </c>
      <c r="E117" s="563"/>
      <c r="F117" s="564">
        <v>10</v>
      </c>
      <c r="G117" s="524"/>
      <c r="H117" s="577" t="s">
        <v>692</v>
      </c>
      <c r="I117" s="572" t="s">
        <v>693</v>
      </c>
      <c r="J117" s="573"/>
      <c r="K117" s="568">
        <v>3910</v>
      </c>
      <c r="L117" s="569">
        <v>1660</v>
      </c>
      <c r="M117" s="569">
        <v>2240</v>
      </c>
      <c r="N117" s="569" t="s">
        <v>34</v>
      </c>
      <c r="O117" s="569" t="s">
        <v>34</v>
      </c>
      <c r="P117" s="570">
        <v>2210</v>
      </c>
      <c r="Q117" s="570">
        <v>30</v>
      </c>
      <c r="R117" s="570">
        <v>2180</v>
      </c>
      <c r="S117" s="570">
        <v>30</v>
      </c>
      <c r="T117" s="578"/>
    </row>
    <row r="118" spans="1:20" s="530" customFormat="1" ht="12" hidden="1" customHeight="1">
      <c r="A118" s="522"/>
      <c r="B118" s="522"/>
      <c r="C118" s="522"/>
      <c r="D118" s="522"/>
      <c r="E118" s="522"/>
      <c r="F118" s="555"/>
      <c r="G118" s="524"/>
      <c r="H118" s="556" t="s">
        <v>728</v>
      </c>
      <c r="I118" s="557" t="s">
        <v>729</v>
      </c>
      <c r="J118" s="558"/>
      <c r="K118" s="568"/>
      <c r="L118" s="569"/>
      <c r="M118" s="569"/>
      <c r="N118" s="569"/>
      <c r="O118" s="569"/>
      <c r="P118" s="570"/>
      <c r="Q118" s="570"/>
      <c r="R118" s="570"/>
      <c r="S118" s="570"/>
      <c r="T118" s="562"/>
    </row>
    <row r="119" spans="1:20" s="530" customFormat="1" ht="12" hidden="1" customHeight="1">
      <c r="A119" s="563" t="s">
        <v>672</v>
      </c>
      <c r="B119" s="563" t="s">
        <v>605</v>
      </c>
      <c r="C119" s="563" t="s">
        <v>25</v>
      </c>
      <c r="D119" s="563" t="s">
        <v>26</v>
      </c>
      <c r="E119" s="563"/>
      <c r="F119" s="564">
        <v>1</v>
      </c>
      <c r="G119" s="524"/>
      <c r="H119" s="565" t="s">
        <v>713</v>
      </c>
      <c r="I119" s="566" t="s">
        <v>720</v>
      </c>
      <c r="J119" s="567" t="s">
        <v>721</v>
      </c>
      <c r="K119" s="568">
        <v>198140</v>
      </c>
      <c r="L119" s="569">
        <v>89350</v>
      </c>
      <c r="M119" s="569">
        <v>98490</v>
      </c>
      <c r="N119" s="569">
        <v>3900</v>
      </c>
      <c r="O119" s="569">
        <v>4720</v>
      </c>
      <c r="P119" s="570">
        <v>81130</v>
      </c>
      <c r="Q119" s="570">
        <v>13960</v>
      </c>
      <c r="R119" s="570">
        <v>67180</v>
      </c>
      <c r="S119" s="570">
        <v>8740</v>
      </c>
      <c r="T119" s="571"/>
    </row>
    <row r="120" spans="1:20" s="530" customFormat="1" ht="12" hidden="1" customHeight="1">
      <c r="A120" s="563" t="s">
        <v>672</v>
      </c>
      <c r="B120" s="563" t="s">
        <v>605</v>
      </c>
      <c r="C120" s="563" t="s">
        <v>25</v>
      </c>
      <c r="D120" s="563" t="s">
        <v>26</v>
      </c>
      <c r="E120" s="563"/>
      <c r="F120" s="564">
        <v>2</v>
      </c>
      <c r="G120" s="524"/>
      <c r="H120" s="565" t="s">
        <v>676</v>
      </c>
      <c r="I120" s="572" t="s">
        <v>700</v>
      </c>
      <c r="J120" s="573"/>
      <c r="K120" s="568">
        <v>5540</v>
      </c>
      <c r="L120" s="569">
        <v>4160</v>
      </c>
      <c r="M120" s="569">
        <v>1380</v>
      </c>
      <c r="N120" s="569" t="s">
        <v>34</v>
      </c>
      <c r="O120" s="569" t="s">
        <v>34</v>
      </c>
      <c r="P120" s="570">
        <v>1220</v>
      </c>
      <c r="Q120" s="570">
        <v>990</v>
      </c>
      <c r="R120" s="570">
        <v>230</v>
      </c>
      <c r="S120" s="570">
        <v>160</v>
      </c>
      <c r="T120" s="574"/>
    </row>
    <row r="121" spans="1:20" s="530" customFormat="1" ht="12" hidden="1" customHeight="1">
      <c r="A121" s="563" t="s">
        <v>672</v>
      </c>
      <c r="B121" s="563" t="s">
        <v>605</v>
      </c>
      <c r="C121" s="563" t="s">
        <v>25</v>
      </c>
      <c r="D121" s="563" t="s">
        <v>26</v>
      </c>
      <c r="E121" s="563"/>
      <c r="F121" s="564">
        <v>3</v>
      </c>
      <c r="G121" s="524"/>
      <c r="H121" s="565" t="s">
        <v>678</v>
      </c>
      <c r="I121" s="572" t="s">
        <v>679</v>
      </c>
      <c r="J121" s="573"/>
      <c r="K121" s="568">
        <v>10030</v>
      </c>
      <c r="L121" s="569">
        <v>5600</v>
      </c>
      <c r="M121" s="569">
        <v>4420</v>
      </c>
      <c r="N121" s="569">
        <v>630</v>
      </c>
      <c r="O121" s="569" t="s">
        <v>34</v>
      </c>
      <c r="P121" s="570">
        <v>3460</v>
      </c>
      <c r="Q121" s="570">
        <v>1590</v>
      </c>
      <c r="R121" s="570">
        <v>1870</v>
      </c>
      <c r="S121" s="570">
        <v>330</v>
      </c>
      <c r="T121" s="574"/>
    </row>
    <row r="122" spans="1:20" s="530" customFormat="1" ht="12" hidden="1" customHeight="1">
      <c r="A122" s="563" t="s">
        <v>672</v>
      </c>
      <c r="B122" s="563" t="s">
        <v>605</v>
      </c>
      <c r="C122" s="563" t="s">
        <v>25</v>
      </c>
      <c r="D122" s="563" t="s">
        <v>26</v>
      </c>
      <c r="E122" s="563"/>
      <c r="F122" s="564">
        <v>4</v>
      </c>
      <c r="G122" s="524"/>
      <c r="H122" s="565" t="s">
        <v>680</v>
      </c>
      <c r="I122" s="572" t="s">
        <v>701</v>
      </c>
      <c r="J122" s="573"/>
      <c r="K122" s="568">
        <v>22900</v>
      </c>
      <c r="L122" s="569">
        <v>12970</v>
      </c>
      <c r="M122" s="569">
        <v>9930</v>
      </c>
      <c r="N122" s="569">
        <v>770</v>
      </c>
      <c r="O122" s="569">
        <v>280</v>
      </c>
      <c r="P122" s="570">
        <v>8090</v>
      </c>
      <c r="Q122" s="570">
        <v>2020</v>
      </c>
      <c r="R122" s="570">
        <v>6070</v>
      </c>
      <c r="S122" s="570">
        <v>790</v>
      </c>
      <c r="T122" s="574"/>
    </row>
    <row r="123" spans="1:20" s="530" customFormat="1" ht="12" hidden="1" customHeight="1">
      <c r="A123" s="563" t="s">
        <v>672</v>
      </c>
      <c r="B123" s="563" t="s">
        <v>605</v>
      </c>
      <c r="C123" s="563" t="s">
        <v>25</v>
      </c>
      <c r="D123" s="563" t="s">
        <v>26</v>
      </c>
      <c r="E123" s="563"/>
      <c r="F123" s="564">
        <v>5</v>
      </c>
      <c r="G123" s="524"/>
      <c r="H123" s="565" t="s">
        <v>682</v>
      </c>
      <c r="I123" s="572" t="s">
        <v>704</v>
      </c>
      <c r="J123" s="573"/>
      <c r="K123" s="568">
        <v>36420</v>
      </c>
      <c r="L123" s="569">
        <v>15700</v>
      </c>
      <c r="M123" s="569">
        <v>20730</v>
      </c>
      <c r="N123" s="569">
        <v>1260</v>
      </c>
      <c r="O123" s="569">
        <v>1320</v>
      </c>
      <c r="P123" s="570">
        <v>17550</v>
      </c>
      <c r="Q123" s="570">
        <v>2140</v>
      </c>
      <c r="R123" s="570">
        <v>15410</v>
      </c>
      <c r="S123" s="570">
        <v>590</v>
      </c>
      <c r="T123" s="574"/>
    </row>
    <row r="124" spans="1:20" s="530" customFormat="1" ht="12" hidden="1" customHeight="1">
      <c r="A124" s="563" t="s">
        <v>672</v>
      </c>
      <c r="B124" s="563" t="s">
        <v>605</v>
      </c>
      <c r="C124" s="563" t="s">
        <v>25</v>
      </c>
      <c r="D124" s="563" t="s">
        <v>26</v>
      </c>
      <c r="E124" s="563"/>
      <c r="F124" s="564">
        <v>6</v>
      </c>
      <c r="G124" s="524"/>
      <c r="H124" s="565" t="s">
        <v>684</v>
      </c>
      <c r="I124" s="572" t="s">
        <v>716</v>
      </c>
      <c r="J124" s="573"/>
      <c r="K124" s="568">
        <v>13150</v>
      </c>
      <c r="L124" s="569">
        <v>4940</v>
      </c>
      <c r="M124" s="569">
        <v>8210</v>
      </c>
      <c r="N124" s="569">
        <v>620</v>
      </c>
      <c r="O124" s="569" t="s">
        <v>34</v>
      </c>
      <c r="P124" s="570">
        <v>7210</v>
      </c>
      <c r="Q124" s="570">
        <v>940</v>
      </c>
      <c r="R124" s="570">
        <v>6270</v>
      </c>
      <c r="S124" s="570">
        <v>380</v>
      </c>
      <c r="T124" s="575"/>
    </row>
    <row r="125" spans="1:20" s="530" customFormat="1" ht="12" hidden="1" customHeight="1">
      <c r="A125" s="563" t="s">
        <v>672</v>
      </c>
      <c r="B125" s="563" t="s">
        <v>605</v>
      </c>
      <c r="C125" s="563" t="s">
        <v>25</v>
      </c>
      <c r="D125" s="563" t="s">
        <v>26</v>
      </c>
      <c r="E125" s="563"/>
      <c r="F125" s="564">
        <v>7</v>
      </c>
      <c r="G125" s="524"/>
      <c r="H125" s="565" t="s">
        <v>686</v>
      </c>
      <c r="I125" s="572" t="s">
        <v>687</v>
      </c>
      <c r="J125" s="573"/>
      <c r="K125" s="568">
        <v>18070</v>
      </c>
      <c r="L125" s="569">
        <v>9570</v>
      </c>
      <c r="M125" s="569">
        <v>8500</v>
      </c>
      <c r="N125" s="569" t="s">
        <v>34</v>
      </c>
      <c r="O125" s="569">
        <v>1600</v>
      </c>
      <c r="P125" s="570">
        <v>6550</v>
      </c>
      <c r="Q125" s="570">
        <v>740</v>
      </c>
      <c r="R125" s="570">
        <v>5810</v>
      </c>
      <c r="S125" s="570">
        <v>350</v>
      </c>
      <c r="T125" s="576"/>
    </row>
    <row r="126" spans="1:20" s="530" customFormat="1" ht="12" hidden="1" customHeight="1">
      <c r="A126" s="563" t="s">
        <v>672</v>
      </c>
      <c r="B126" s="563" t="s">
        <v>605</v>
      </c>
      <c r="C126" s="563" t="s">
        <v>25</v>
      </c>
      <c r="D126" s="563" t="s">
        <v>26</v>
      </c>
      <c r="E126" s="563"/>
      <c r="F126" s="564">
        <v>8</v>
      </c>
      <c r="G126" s="524"/>
      <c r="H126" s="565" t="s">
        <v>688</v>
      </c>
      <c r="I126" s="572" t="s">
        <v>696</v>
      </c>
      <c r="J126" s="573"/>
      <c r="K126" s="568">
        <v>27870</v>
      </c>
      <c r="L126" s="569">
        <v>14670</v>
      </c>
      <c r="M126" s="569">
        <v>13200</v>
      </c>
      <c r="N126" s="569">
        <v>620</v>
      </c>
      <c r="O126" s="569">
        <v>1510</v>
      </c>
      <c r="P126" s="570">
        <v>9510</v>
      </c>
      <c r="Q126" s="570">
        <v>860</v>
      </c>
      <c r="R126" s="570">
        <v>8650</v>
      </c>
      <c r="S126" s="570">
        <v>1560</v>
      </c>
      <c r="T126" s="562"/>
    </row>
    <row r="127" spans="1:20" s="530" customFormat="1" ht="12" hidden="1" customHeight="1">
      <c r="A127" s="563" t="s">
        <v>672</v>
      </c>
      <c r="B127" s="563" t="s">
        <v>605</v>
      </c>
      <c r="C127" s="563" t="s">
        <v>25</v>
      </c>
      <c r="D127" s="563" t="s">
        <v>26</v>
      </c>
      <c r="E127" s="563"/>
      <c r="F127" s="564">
        <v>9</v>
      </c>
      <c r="G127" s="524"/>
      <c r="H127" s="565" t="s">
        <v>690</v>
      </c>
      <c r="I127" s="572" t="s">
        <v>697</v>
      </c>
      <c r="J127" s="573"/>
      <c r="K127" s="568">
        <v>30600</v>
      </c>
      <c r="L127" s="569">
        <v>13110</v>
      </c>
      <c r="M127" s="569">
        <v>17490</v>
      </c>
      <c r="N127" s="569" t="s">
        <v>34</v>
      </c>
      <c r="O127" s="569" t="s">
        <v>34</v>
      </c>
      <c r="P127" s="570">
        <v>14000</v>
      </c>
      <c r="Q127" s="570">
        <v>860</v>
      </c>
      <c r="R127" s="570">
        <v>13140</v>
      </c>
      <c r="S127" s="570">
        <v>3490</v>
      </c>
      <c r="T127" s="562"/>
    </row>
    <row r="128" spans="1:20" s="530" customFormat="1" ht="12" hidden="1" customHeight="1">
      <c r="A128" s="563" t="s">
        <v>672</v>
      </c>
      <c r="B128" s="563" t="s">
        <v>605</v>
      </c>
      <c r="C128" s="563" t="s">
        <v>25</v>
      </c>
      <c r="D128" s="563" t="s">
        <v>26</v>
      </c>
      <c r="E128" s="563"/>
      <c r="F128" s="564">
        <v>10</v>
      </c>
      <c r="G128" s="524"/>
      <c r="H128" s="577" t="s">
        <v>692</v>
      </c>
      <c r="I128" s="572" t="s">
        <v>710</v>
      </c>
      <c r="J128" s="573"/>
      <c r="K128" s="568">
        <v>10840</v>
      </c>
      <c r="L128" s="569">
        <v>6250</v>
      </c>
      <c r="M128" s="569">
        <v>4590</v>
      </c>
      <c r="N128" s="569" t="s">
        <v>34</v>
      </c>
      <c r="O128" s="569" t="s">
        <v>34</v>
      </c>
      <c r="P128" s="570">
        <v>4050</v>
      </c>
      <c r="Q128" s="570">
        <v>200</v>
      </c>
      <c r="R128" s="570">
        <v>3840</v>
      </c>
      <c r="S128" s="570">
        <v>540</v>
      </c>
      <c r="T128" s="578"/>
    </row>
    <row r="129" spans="1:20" s="530" customFormat="1" ht="12" hidden="1" customHeight="1">
      <c r="A129" s="522"/>
      <c r="B129" s="522"/>
      <c r="C129" s="522"/>
      <c r="D129" s="522"/>
      <c r="E129" s="522"/>
      <c r="F129" s="555"/>
      <c r="G129" s="524"/>
      <c r="H129" s="556" t="s">
        <v>730</v>
      </c>
      <c r="I129" s="557" t="s">
        <v>731</v>
      </c>
      <c r="J129" s="558"/>
      <c r="K129" s="568"/>
      <c r="L129" s="569"/>
      <c r="M129" s="569"/>
      <c r="N129" s="569"/>
      <c r="O129" s="569"/>
      <c r="P129" s="570"/>
      <c r="Q129" s="570"/>
      <c r="R129" s="570"/>
      <c r="S129" s="570"/>
      <c r="T129" s="562"/>
    </row>
    <row r="130" spans="1:20" s="530" customFormat="1" ht="12" hidden="1" customHeight="1">
      <c r="A130" s="563" t="s">
        <v>672</v>
      </c>
      <c r="B130" s="563" t="s">
        <v>604</v>
      </c>
      <c r="C130" s="563" t="s">
        <v>25</v>
      </c>
      <c r="D130" s="563" t="s">
        <v>26</v>
      </c>
      <c r="E130" s="563"/>
      <c r="F130" s="564">
        <v>1</v>
      </c>
      <c r="G130" s="524"/>
      <c r="H130" s="565" t="s">
        <v>713</v>
      </c>
      <c r="I130" s="566" t="s">
        <v>674</v>
      </c>
      <c r="J130" s="567" t="s">
        <v>721</v>
      </c>
      <c r="K130" s="568">
        <v>138330</v>
      </c>
      <c r="L130" s="569">
        <v>60950</v>
      </c>
      <c r="M130" s="569">
        <v>64380</v>
      </c>
      <c r="N130" s="569">
        <v>1800</v>
      </c>
      <c r="O130" s="569">
        <v>430</v>
      </c>
      <c r="P130" s="570">
        <v>58690</v>
      </c>
      <c r="Q130" s="570">
        <v>13540</v>
      </c>
      <c r="R130" s="570">
        <v>45150</v>
      </c>
      <c r="S130" s="570">
        <v>3470</v>
      </c>
      <c r="T130" s="571"/>
    </row>
    <row r="131" spans="1:20" s="530" customFormat="1" ht="12" hidden="1" customHeight="1">
      <c r="A131" s="563" t="s">
        <v>672</v>
      </c>
      <c r="B131" s="563" t="s">
        <v>604</v>
      </c>
      <c r="C131" s="563" t="s">
        <v>25</v>
      </c>
      <c r="D131" s="563" t="s">
        <v>26</v>
      </c>
      <c r="E131" s="563"/>
      <c r="F131" s="564">
        <v>2</v>
      </c>
      <c r="G131" s="524"/>
      <c r="H131" s="565" t="s">
        <v>676</v>
      </c>
      <c r="I131" s="572" t="s">
        <v>700</v>
      </c>
      <c r="J131" s="573"/>
      <c r="K131" s="568">
        <v>3300</v>
      </c>
      <c r="L131" s="569">
        <v>2070</v>
      </c>
      <c r="M131" s="569">
        <v>1230</v>
      </c>
      <c r="N131" s="569" t="s">
        <v>34</v>
      </c>
      <c r="O131" s="569" t="s">
        <v>34</v>
      </c>
      <c r="P131" s="570">
        <v>1220</v>
      </c>
      <c r="Q131" s="570">
        <v>790</v>
      </c>
      <c r="R131" s="570">
        <v>430</v>
      </c>
      <c r="S131" s="570">
        <v>10</v>
      </c>
      <c r="T131" s="574"/>
    </row>
    <row r="132" spans="1:20" s="530" customFormat="1" ht="12" hidden="1" customHeight="1">
      <c r="A132" s="563" t="s">
        <v>672</v>
      </c>
      <c r="B132" s="563" t="s">
        <v>604</v>
      </c>
      <c r="C132" s="563" t="s">
        <v>25</v>
      </c>
      <c r="D132" s="563" t="s">
        <v>26</v>
      </c>
      <c r="E132" s="563"/>
      <c r="F132" s="564">
        <v>3</v>
      </c>
      <c r="G132" s="524"/>
      <c r="H132" s="565" t="s">
        <v>678</v>
      </c>
      <c r="I132" s="572" t="s">
        <v>679</v>
      </c>
      <c r="J132" s="573"/>
      <c r="K132" s="568">
        <v>10010</v>
      </c>
      <c r="L132" s="569">
        <v>6110</v>
      </c>
      <c r="M132" s="569">
        <v>3900</v>
      </c>
      <c r="N132" s="569">
        <v>550</v>
      </c>
      <c r="O132" s="569" t="s">
        <v>34</v>
      </c>
      <c r="P132" s="570">
        <v>2890</v>
      </c>
      <c r="Q132" s="570">
        <v>910</v>
      </c>
      <c r="R132" s="570">
        <v>1970</v>
      </c>
      <c r="S132" s="570">
        <v>460</v>
      </c>
      <c r="T132" s="574"/>
    </row>
    <row r="133" spans="1:20" s="530" customFormat="1" ht="12" hidden="1" customHeight="1">
      <c r="A133" s="563" t="s">
        <v>672</v>
      </c>
      <c r="B133" s="563" t="s">
        <v>604</v>
      </c>
      <c r="C133" s="563" t="s">
        <v>25</v>
      </c>
      <c r="D133" s="563" t="s">
        <v>26</v>
      </c>
      <c r="E133" s="563"/>
      <c r="F133" s="564">
        <v>4</v>
      </c>
      <c r="G133" s="524"/>
      <c r="H133" s="565" t="s">
        <v>680</v>
      </c>
      <c r="I133" s="572" t="s">
        <v>701</v>
      </c>
      <c r="J133" s="573"/>
      <c r="K133" s="568">
        <v>18230</v>
      </c>
      <c r="L133" s="569">
        <v>11630</v>
      </c>
      <c r="M133" s="569">
        <v>6600</v>
      </c>
      <c r="N133" s="569" t="s">
        <v>34</v>
      </c>
      <c r="O133" s="569" t="s">
        <v>34</v>
      </c>
      <c r="P133" s="570">
        <v>6460</v>
      </c>
      <c r="Q133" s="570">
        <v>1190</v>
      </c>
      <c r="R133" s="570">
        <v>5270</v>
      </c>
      <c r="S133" s="570">
        <v>140</v>
      </c>
      <c r="T133" s="574"/>
    </row>
    <row r="134" spans="1:20" s="530" customFormat="1" ht="12" hidden="1" customHeight="1">
      <c r="A134" s="563" t="s">
        <v>672</v>
      </c>
      <c r="B134" s="563" t="s">
        <v>604</v>
      </c>
      <c r="C134" s="563" t="s">
        <v>25</v>
      </c>
      <c r="D134" s="563" t="s">
        <v>26</v>
      </c>
      <c r="E134" s="563"/>
      <c r="F134" s="564">
        <v>5</v>
      </c>
      <c r="G134" s="524"/>
      <c r="H134" s="565" t="s">
        <v>682</v>
      </c>
      <c r="I134" s="572" t="s">
        <v>704</v>
      </c>
      <c r="J134" s="573"/>
      <c r="K134" s="568">
        <v>21780</v>
      </c>
      <c r="L134" s="569">
        <v>9680</v>
      </c>
      <c r="M134" s="569">
        <v>12100</v>
      </c>
      <c r="N134" s="569" t="s">
        <v>34</v>
      </c>
      <c r="O134" s="569" t="s">
        <v>34</v>
      </c>
      <c r="P134" s="570">
        <v>11310</v>
      </c>
      <c r="Q134" s="570">
        <v>2220</v>
      </c>
      <c r="R134" s="570">
        <v>9090</v>
      </c>
      <c r="S134" s="570">
        <v>790</v>
      </c>
      <c r="T134" s="574"/>
    </row>
    <row r="135" spans="1:20" s="530" customFormat="1" ht="12" hidden="1" customHeight="1">
      <c r="A135" s="563" t="s">
        <v>672</v>
      </c>
      <c r="B135" s="563" t="s">
        <v>604</v>
      </c>
      <c r="C135" s="563" t="s">
        <v>25</v>
      </c>
      <c r="D135" s="563" t="s">
        <v>26</v>
      </c>
      <c r="E135" s="563"/>
      <c r="F135" s="564">
        <v>6</v>
      </c>
      <c r="G135" s="524"/>
      <c r="H135" s="565" t="s">
        <v>684</v>
      </c>
      <c r="I135" s="572" t="s">
        <v>685</v>
      </c>
      <c r="J135" s="573"/>
      <c r="K135" s="568">
        <v>10300</v>
      </c>
      <c r="L135" s="569">
        <v>4980</v>
      </c>
      <c r="M135" s="569">
        <v>5320</v>
      </c>
      <c r="N135" s="569" t="s">
        <v>34</v>
      </c>
      <c r="O135" s="569">
        <v>430</v>
      </c>
      <c r="P135" s="570">
        <v>4560</v>
      </c>
      <c r="Q135" s="570">
        <v>820</v>
      </c>
      <c r="R135" s="570">
        <v>3740</v>
      </c>
      <c r="S135" s="570">
        <v>330</v>
      </c>
      <c r="T135" s="575"/>
    </row>
    <row r="136" spans="1:20" s="530" customFormat="1" ht="12" hidden="1" customHeight="1">
      <c r="A136" s="563" t="s">
        <v>672</v>
      </c>
      <c r="B136" s="563" t="s">
        <v>604</v>
      </c>
      <c r="C136" s="563" t="s">
        <v>25</v>
      </c>
      <c r="D136" s="563" t="s">
        <v>26</v>
      </c>
      <c r="E136" s="563"/>
      <c r="F136" s="564">
        <v>7</v>
      </c>
      <c r="G136" s="524"/>
      <c r="H136" s="565" t="s">
        <v>686</v>
      </c>
      <c r="I136" s="572" t="s">
        <v>717</v>
      </c>
      <c r="J136" s="573"/>
      <c r="K136" s="568">
        <v>13300</v>
      </c>
      <c r="L136" s="569">
        <v>8090</v>
      </c>
      <c r="M136" s="569">
        <v>5200</v>
      </c>
      <c r="N136" s="569">
        <v>270</v>
      </c>
      <c r="O136" s="569" t="s">
        <v>34</v>
      </c>
      <c r="P136" s="570">
        <v>4140</v>
      </c>
      <c r="Q136" s="570">
        <v>790</v>
      </c>
      <c r="R136" s="570">
        <v>3360</v>
      </c>
      <c r="S136" s="570">
        <v>790</v>
      </c>
      <c r="T136" s="576"/>
    </row>
    <row r="137" spans="1:20" s="530" customFormat="1" ht="12" hidden="1" customHeight="1">
      <c r="A137" s="563" t="s">
        <v>672</v>
      </c>
      <c r="B137" s="563" t="s">
        <v>604</v>
      </c>
      <c r="C137" s="563" t="s">
        <v>25</v>
      </c>
      <c r="D137" s="563" t="s">
        <v>26</v>
      </c>
      <c r="E137" s="563"/>
      <c r="F137" s="564">
        <v>8</v>
      </c>
      <c r="G137" s="524"/>
      <c r="H137" s="565" t="s">
        <v>688</v>
      </c>
      <c r="I137" s="572" t="s">
        <v>689</v>
      </c>
      <c r="J137" s="573"/>
      <c r="K137" s="568">
        <v>15810</v>
      </c>
      <c r="L137" s="569">
        <v>8090</v>
      </c>
      <c r="M137" s="569">
        <v>7720</v>
      </c>
      <c r="N137" s="569" t="s">
        <v>34</v>
      </c>
      <c r="O137" s="569" t="s">
        <v>34</v>
      </c>
      <c r="P137" s="570">
        <v>6960</v>
      </c>
      <c r="Q137" s="570">
        <v>1040</v>
      </c>
      <c r="R137" s="570">
        <v>5920</v>
      </c>
      <c r="S137" s="570">
        <v>770</v>
      </c>
      <c r="T137" s="562"/>
    </row>
    <row r="138" spans="1:20" s="530" customFormat="1" ht="12" hidden="1" customHeight="1">
      <c r="A138" s="563" t="s">
        <v>672</v>
      </c>
      <c r="B138" s="563" t="s">
        <v>604</v>
      </c>
      <c r="C138" s="563" t="s">
        <v>25</v>
      </c>
      <c r="D138" s="563" t="s">
        <v>26</v>
      </c>
      <c r="E138" s="563"/>
      <c r="F138" s="564">
        <v>9</v>
      </c>
      <c r="G138" s="524"/>
      <c r="H138" s="565" t="s">
        <v>690</v>
      </c>
      <c r="I138" s="572" t="s">
        <v>697</v>
      </c>
      <c r="J138" s="573"/>
      <c r="K138" s="568">
        <v>11710</v>
      </c>
      <c r="L138" s="569">
        <v>4340</v>
      </c>
      <c r="M138" s="569">
        <v>7380</v>
      </c>
      <c r="N138" s="569" t="s">
        <v>34</v>
      </c>
      <c r="O138" s="569" t="s">
        <v>34</v>
      </c>
      <c r="P138" s="570">
        <v>7330</v>
      </c>
      <c r="Q138" s="570">
        <v>1480</v>
      </c>
      <c r="R138" s="570">
        <v>5850</v>
      </c>
      <c r="S138" s="570">
        <v>50</v>
      </c>
      <c r="T138" s="562"/>
    </row>
    <row r="139" spans="1:20" s="530" customFormat="1" ht="12" hidden="1" customHeight="1">
      <c r="A139" s="563" t="s">
        <v>672</v>
      </c>
      <c r="B139" s="563" t="s">
        <v>604</v>
      </c>
      <c r="C139" s="563" t="s">
        <v>25</v>
      </c>
      <c r="D139" s="563" t="s">
        <v>26</v>
      </c>
      <c r="E139" s="563"/>
      <c r="F139" s="564">
        <v>10</v>
      </c>
      <c r="G139" s="524"/>
      <c r="H139" s="577" t="s">
        <v>692</v>
      </c>
      <c r="I139" s="572" t="s">
        <v>693</v>
      </c>
      <c r="J139" s="573"/>
      <c r="K139" s="568">
        <v>7730</v>
      </c>
      <c r="L139" s="569">
        <v>4020</v>
      </c>
      <c r="M139" s="569">
        <v>3710</v>
      </c>
      <c r="N139" s="569">
        <v>980</v>
      </c>
      <c r="O139" s="569" t="s">
        <v>34</v>
      </c>
      <c r="P139" s="570">
        <v>2710</v>
      </c>
      <c r="Q139" s="570">
        <v>270</v>
      </c>
      <c r="R139" s="570">
        <v>2440</v>
      </c>
      <c r="S139" s="570">
        <v>20</v>
      </c>
      <c r="T139" s="578"/>
    </row>
    <row r="140" spans="1:20" s="530" customFormat="1" ht="12" hidden="1" customHeight="1">
      <c r="A140" s="522"/>
      <c r="B140" s="522"/>
      <c r="C140" s="522"/>
      <c r="D140" s="522"/>
      <c r="E140" s="522"/>
      <c r="F140" s="555"/>
      <c r="G140" s="524"/>
      <c r="H140" s="556" t="s">
        <v>732</v>
      </c>
      <c r="I140" s="557" t="s">
        <v>733</v>
      </c>
      <c r="J140" s="558"/>
      <c r="K140" s="568"/>
      <c r="L140" s="569"/>
      <c r="M140" s="569"/>
      <c r="N140" s="569"/>
      <c r="O140" s="569"/>
      <c r="P140" s="570"/>
      <c r="Q140" s="570"/>
      <c r="R140" s="570"/>
      <c r="S140" s="570"/>
      <c r="T140" s="562"/>
    </row>
    <row r="141" spans="1:20" s="530" customFormat="1" ht="12" hidden="1" customHeight="1">
      <c r="A141" s="563" t="s">
        <v>672</v>
      </c>
      <c r="B141" s="563" t="s">
        <v>603</v>
      </c>
      <c r="C141" s="563" t="s">
        <v>25</v>
      </c>
      <c r="D141" s="563" t="s">
        <v>26</v>
      </c>
      <c r="E141" s="563"/>
      <c r="F141" s="564">
        <v>1</v>
      </c>
      <c r="G141" s="524"/>
      <c r="H141" s="565" t="s">
        <v>713</v>
      </c>
      <c r="I141" s="566" t="s">
        <v>674</v>
      </c>
      <c r="J141" s="567" t="s">
        <v>721</v>
      </c>
      <c r="K141" s="568">
        <v>351960</v>
      </c>
      <c r="L141" s="569">
        <v>154860</v>
      </c>
      <c r="M141" s="569">
        <v>174430</v>
      </c>
      <c r="N141" s="569">
        <v>11040</v>
      </c>
      <c r="O141" s="569">
        <v>4950</v>
      </c>
      <c r="P141" s="570">
        <v>139670</v>
      </c>
      <c r="Q141" s="570">
        <v>32000</v>
      </c>
      <c r="R141" s="570">
        <v>107680</v>
      </c>
      <c r="S141" s="570">
        <v>18760</v>
      </c>
      <c r="T141" s="571"/>
    </row>
    <row r="142" spans="1:20" s="530" customFormat="1" ht="12" hidden="1" customHeight="1">
      <c r="A142" s="563" t="s">
        <v>672</v>
      </c>
      <c r="B142" s="563" t="s">
        <v>603</v>
      </c>
      <c r="C142" s="563" t="s">
        <v>25</v>
      </c>
      <c r="D142" s="563" t="s">
        <v>26</v>
      </c>
      <c r="E142" s="563"/>
      <c r="F142" s="564">
        <v>2</v>
      </c>
      <c r="G142" s="524"/>
      <c r="H142" s="565" t="s">
        <v>676</v>
      </c>
      <c r="I142" s="572" t="s">
        <v>700</v>
      </c>
      <c r="J142" s="573"/>
      <c r="K142" s="568">
        <v>7410</v>
      </c>
      <c r="L142" s="569">
        <v>5460</v>
      </c>
      <c r="M142" s="569">
        <v>1950</v>
      </c>
      <c r="N142" s="569" t="s">
        <v>34</v>
      </c>
      <c r="O142" s="569" t="s">
        <v>34</v>
      </c>
      <c r="P142" s="570">
        <v>1950</v>
      </c>
      <c r="Q142" s="570">
        <v>1220</v>
      </c>
      <c r="R142" s="570">
        <v>730</v>
      </c>
      <c r="S142" s="570" t="s">
        <v>34</v>
      </c>
      <c r="T142" s="574"/>
    </row>
    <row r="143" spans="1:20" s="530" customFormat="1" ht="12" hidden="1" customHeight="1">
      <c r="A143" s="563" t="s">
        <v>672</v>
      </c>
      <c r="B143" s="563" t="s">
        <v>603</v>
      </c>
      <c r="C143" s="563" t="s">
        <v>25</v>
      </c>
      <c r="D143" s="563" t="s">
        <v>26</v>
      </c>
      <c r="E143" s="563"/>
      <c r="F143" s="564">
        <v>3</v>
      </c>
      <c r="G143" s="524"/>
      <c r="H143" s="565" t="s">
        <v>678</v>
      </c>
      <c r="I143" s="572" t="s">
        <v>715</v>
      </c>
      <c r="J143" s="573"/>
      <c r="K143" s="568">
        <v>17150</v>
      </c>
      <c r="L143" s="569">
        <v>8840</v>
      </c>
      <c r="M143" s="569">
        <v>8310</v>
      </c>
      <c r="N143" s="569">
        <v>1990</v>
      </c>
      <c r="O143" s="569">
        <v>1550</v>
      </c>
      <c r="P143" s="570">
        <v>4180</v>
      </c>
      <c r="Q143" s="570">
        <v>2420</v>
      </c>
      <c r="R143" s="570">
        <v>1750</v>
      </c>
      <c r="S143" s="570">
        <v>600</v>
      </c>
      <c r="T143" s="574"/>
    </row>
    <row r="144" spans="1:20" s="530" customFormat="1" ht="12" hidden="1" customHeight="1">
      <c r="A144" s="563" t="s">
        <v>672</v>
      </c>
      <c r="B144" s="563" t="s">
        <v>603</v>
      </c>
      <c r="C144" s="563" t="s">
        <v>25</v>
      </c>
      <c r="D144" s="563" t="s">
        <v>26</v>
      </c>
      <c r="E144" s="563"/>
      <c r="F144" s="564">
        <v>4</v>
      </c>
      <c r="G144" s="524"/>
      <c r="H144" s="565" t="s">
        <v>680</v>
      </c>
      <c r="I144" s="572" t="s">
        <v>701</v>
      </c>
      <c r="J144" s="573"/>
      <c r="K144" s="568">
        <v>54860</v>
      </c>
      <c r="L144" s="569">
        <v>29430</v>
      </c>
      <c r="M144" s="569">
        <v>25430</v>
      </c>
      <c r="N144" s="569">
        <v>6930</v>
      </c>
      <c r="O144" s="569">
        <v>1140</v>
      </c>
      <c r="P144" s="570">
        <v>17060</v>
      </c>
      <c r="Q144" s="570">
        <v>4320</v>
      </c>
      <c r="R144" s="570">
        <v>12750</v>
      </c>
      <c r="S144" s="570">
        <v>280</v>
      </c>
      <c r="T144" s="574"/>
    </row>
    <row r="145" spans="1:20" s="530" customFormat="1" ht="12" hidden="1" customHeight="1">
      <c r="A145" s="563" t="s">
        <v>672</v>
      </c>
      <c r="B145" s="563" t="s">
        <v>603</v>
      </c>
      <c r="C145" s="563" t="s">
        <v>25</v>
      </c>
      <c r="D145" s="563" t="s">
        <v>26</v>
      </c>
      <c r="E145" s="563"/>
      <c r="F145" s="564">
        <v>5</v>
      </c>
      <c r="G145" s="524"/>
      <c r="H145" s="565" t="s">
        <v>682</v>
      </c>
      <c r="I145" s="572" t="s">
        <v>704</v>
      </c>
      <c r="J145" s="573"/>
      <c r="K145" s="568">
        <v>57460</v>
      </c>
      <c r="L145" s="569">
        <v>26890</v>
      </c>
      <c r="M145" s="569">
        <v>30560</v>
      </c>
      <c r="N145" s="569">
        <v>1460</v>
      </c>
      <c r="O145" s="569" t="s">
        <v>34</v>
      </c>
      <c r="P145" s="570">
        <v>27830</v>
      </c>
      <c r="Q145" s="570">
        <v>5060</v>
      </c>
      <c r="R145" s="570">
        <v>22780</v>
      </c>
      <c r="S145" s="570">
        <v>1270</v>
      </c>
      <c r="T145" s="574"/>
    </row>
    <row r="146" spans="1:20" s="530" customFormat="1" ht="12" hidden="1" customHeight="1">
      <c r="A146" s="563" t="s">
        <v>672</v>
      </c>
      <c r="B146" s="563" t="s">
        <v>603</v>
      </c>
      <c r="C146" s="563" t="s">
        <v>25</v>
      </c>
      <c r="D146" s="563" t="s">
        <v>26</v>
      </c>
      <c r="E146" s="563"/>
      <c r="F146" s="564">
        <v>6</v>
      </c>
      <c r="G146" s="524"/>
      <c r="H146" s="565" t="s">
        <v>684</v>
      </c>
      <c r="I146" s="572" t="s">
        <v>716</v>
      </c>
      <c r="J146" s="573"/>
      <c r="K146" s="568">
        <v>29140</v>
      </c>
      <c r="L146" s="569">
        <v>13560</v>
      </c>
      <c r="M146" s="569">
        <v>15580</v>
      </c>
      <c r="N146" s="569" t="s">
        <v>34</v>
      </c>
      <c r="O146" s="569" t="s">
        <v>34</v>
      </c>
      <c r="P146" s="570">
        <v>14570</v>
      </c>
      <c r="Q146" s="570">
        <v>1830</v>
      </c>
      <c r="R146" s="570">
        <v>12740</v>
      </c>
      <c r="S146" s="570">
        <v>1020</v>
      </c>
      <c r="T146" s="575"/>
    </row>
    <row r="147" spans="1:20" s="530" customFormat="1" ht="12" hidden="1" customHeight="1">
      <c r="A147" s="563" t="s">
        <v>672</v>
      </c>
      <c r="B147" s="563" t="s">
        <v>603</v>
      </c>
      <c r="C147" s="563" t="s">
        <v>25</v>
      </c>
      <c r="D147" s="563" t="s">
        <v>26</v>
      </c>
      <c r="E147" s="563"/>
      <c r="F147" s="564">
        <v>7</v>
      </c>
      <c r="G147" s="524"/>
      <c r="H147" s="565" t="s">
        <v>686</v>
      </c>
      <c r="I147" s="572" t="s">
        <v>687</v>
      </c>
      <c r="J147" s="573"/>
      <c r="K147" s="568">
        <v>31030</v>
      </c>
      <c r="L147" s="569">
        <v>14410</v>
      </c>
      <c r="M147" s="569">
        <v>16630</v>
      </c>
      <c r="N147" s="569">
        <v>350</v>
      </c>
      <c r="O147" s="569">
        <v>620</v>
      </c>
      <c r="P147" s="570">
        <v>12800</v>
      </c>
      <c r="Q147" s="570">
        <v>1610</v>
      </c>
      <c r="R147" s="570">
        <v>11200</v>
      </c>
      <c r="S147" s="570">
        <v>2850</v>
      </c>
      <c r="T147" s="576"/>
    </row>
    <row r="148" spans="1:20" s="530" customFormat="1" ht="12" hidden="1" customHeight="1">
      <c r="A148" s="563" t="s">
        <v>672</v>
      </c>
      <c r="B148" s="563" t="s">
        <v>603</v>
      </c>
      <c r="C148" s="563" t="s">
        <v>25</v>
      </c>
      <c r="D148" s="563" t="s">
        <v>26</v>
      </c>
      <c r="E148" s="563"/>
      <c r="F148" s="564">
        <v>8</v>
      </c>
      <c r="G148" s="524"/>
      <c r="H148" s="565" t="s">
        <v>688</v>
      </c>
      <c r="I148" s="572" t="s">
        <v>689</v>
      </c>
      <c r="J148" s="573"/>
      <c r="K148" s="568">
        <v>48110</v>
      </c>
      <c r="L148" s="569">
        <v>28710</v>
      </c>
      <c r="M148" s="569">
        <v>19410</v>
      </c>
      <c r="N148" s="569" t="s">
        <v>34</v>
      </c>
      <c r="O148" s="569">
        <v>830</v>
      </c>
      <c r="P148" s="570">
        <v>15860</v>
      </c>
      <c r="Q148" s="570">
        <v>1810</v>
      </c>
      <c r="R148" s="570">
        <v>14050</v>
      </c>
      <c r="S148" s="570">
        <v>2720</v>
      </c>
      <c r="T148" s="562"/>
    </row>
    <row r="149" spans="1:20" s="530" customFormat="1" ht="12" hidden="1" customHeight="1">
      <c r="A149" s="563" t="s">
        <v>672</v>
      </c>
      <c r="B149" s="563" t="s">
        <v>603</v>
      </c>
      <c r="C149" s="563" t="s">
        <v>25</v>
      </c>
      <c r="D149" s="563" t="s">
        <v>26</v>
      </c>
      <c r="E149" s="563"/>
      <c r="F149" s="564">
        <v>9</v>
      </c>
      <c r="G149" s="524"/>
      <c r="H149" s="565" t="s">
        <v>690</v>
      </c>
      <c r="I149" s="572" t="s">
        <v>697</v>
      </c>
      <c r="J149" s="573"/>
      <c r="K149" s="568">
        <v>32720</v>
      </c>
      <c r="L149" s="569">
        <v>14340</v>
      </c>
      <c r="M149" s="569">
        <v>18370</v>
      </c>
      <c r="N149" s="569" t="s">
        <v>34</v>
      </c>
      <c r="O149" s="569">
        <v>800</v>
      </c>
      <c r="P149" s="570">
        <v>14710</v>
      </c>
      <c r="Q149" s="570">
        <v>1280</v>
      </c>
      <c r="R149" s="570">
        <v>13430</v>
      </c>
      <c r="S149" s="570">
        <v>2870</v>
      </c>
      <c r="T149" s="562"/>
    </row>
    <row r="150" spans="1:20" s="530" customFormat="1" ht="12" hidden="1" customHeight="1">
      <c r="A150" s="563" t="s">
        <v>672</v>
      </c>
      <c r="B150" s="563" t="s">
        <v>603</v>
      </c>
      <c r="C150" s="563" t="s">
        <v>25</v>
      </c>
      <c r="D150" s="563" t="s">
        <v>26</v>
      </c>
      <c r="E150" s="563"/>
      <c r="F150" s="564">
        <v>10</v>
      </c>
      <c r="G150" s="524"/>
      <c r="H150" s="577" t="s">
        <v>692</v>
      </c>
      <c r="I150" s="572" t="s">
        <v>710</v>
      </c>
      <c r="J150" s="573"/>
      <c r="K150" s="568">
        <v>16550</v>
      </c>
      <c r="L150" s="569">
        <v>8060</v>
      </c>
      <c r="M150" s="569">
        <v>8480</v>
      </c>
      <c r="N150" s="569" t="s">
        <v>34</v>
      </c>
      <c r="O150" s="569" t="s">
        <v>34</v>
      </c>
      <c r="P150" s="570">
        <v>4930</v>
      </c>
      <c r="Q150" s="570">
        <v>250</v>
      </c>
      <c r="R150" s="570">
        <v>4680</v>
      </c>
      <c r="S150" s="570">
        <v>3560</v>
      </c>
      <c r="T150" s="578"/>
    </row>
    <row r="151" spans="1:20" s="524" customFormat="1">
      <c r="A151" s="579"/>
      <c r="B151" s="579"/>
      <c r="C151" s="579"/>
      <c r="D151" s="579"/>
      <c r="E151" s="579"/>
      <c r="F151" s="580"/>
      <c r="G151" s="580"/>
      <c r="H151" s="1429" t="s">
        <v>1787</v>
      </c>
      <c r="I151" s="1430" t="s">
        <v>1788</v>
      </c>
      <c r="J151" s="1431"/>
      <c r="K151" s="1422"/>
      <c r="L151" s="1423"/>
      <c r="M151" s="1423"/>
      <c r="N151" s="1423"/>
      <c r="O151" s="1423"/>
      <c r="P151" s="1424"/>
      <c r="Q151" s="1424"/>
      <c r="R151" s="1424"/>
      <c r="S151" s="1424"/>
      <c r="T151" s="562"/>
    </row>
    <row r="152" spans="1:20" s="530" customFormat="1" ht="13.5" customHeight="1">
      <c r="A152" s="563" t="s">
        <v>672</v>
      </c>
      <c r="B152" s="563" t="s">
        <v>24</v>
      </c>
      <c r="C152" s="563" t="s">
        <v>25</v>
      </c>
      <c r="D152" s="563" t="s">
        <v>26</v>
      </c>
      <c r="E152" s="563"/>
      <c r="F152" s="564">
        <v>1</v>
      </c>
      <c r="G152" s="1143"/>
      <c r="H152" s="1432" t="s">
        <v>1504</v>
      </c>
      <c r="I152" s="1433" t="s">
        <v>1501</v>
      </c>
      <c r="J152" s="1434" t="s">
        <v>453</v>
      </c>
      <c r="K152" s="1422">
        <v>133340</v>
      </c>
      <c r="L152" s="1423">
        <v>72830</v>
      </c>
      <c r="M152" s="1423">
        <v>59180</v>
      </c>
      <c r="N152" s="1423">
        <v>5180</v>
      </c>
      <c r="O152" s="1427" t="s">
        <v>34</v>
      </c>
      <c r="P152" s="1424">
        <v>51590</v>
      </c>
      <c r="Q152" s="1424">
        <v>18300</v>
      </c>
      <c r="R152" s="1424">
        <v>33300</v>
      </c>
      <c r="S152" s="1424">
        <v>2400</v>
      </c>
      <c r="T152" s="571"/>
    </row>
    <row r="153" spans="1:20" s="530" customFormat="1" ht="13.5" customHeight="1">
      <c r="A153" s="563" t="s">
        <v>672</v>
      </c>
      <c r="B153" s="563" t="s">
        <v>24</v>
      </c>
      <c r="C153" s="563" t="s">
        <v>25</v>
      </c>
      <c r="D153" s="563" t="s">
        <v>26</v>
      </c>
      <c r="E153" s="563"/>
      <c r="F153" s="564">
        <v>2</v>
      </c>
      <c r="G153" s="1143"/>
      <c r="H153" s="1432" t="s">
        <v>676</v>
      </c>
      <c r="I153" s="1425" t="s">
        <v>1505</v>
      </c>
      <c r="J153" s="1426"/>
      <c r="K153" s="1422">
        <v>6950</v>
      </c>
      <c r="L153" s="1423">
        <v>5250</v>
      </c>
      <c r="M153" s="1423">
        <v>1700</v>
      </c>
      <c r="N153" s="1423">
        <v>350</v>
      </c>
      <c r="O153" s="1427" t="s">
        <v>34</v>
      </c>
      <c r="P153" s="1424">
        <v>1350</v>
      </c>
      <c r="Q153" s="1424">
        <v>500</v>
      </c>
      <c r="R153" s="1424">
        <v>850</v>
      </c>
      <c r="S153" s="1428" t="s">
        <v>34</v>
      </c>
      <c r="T153" s="574"/>
    </row>
    <row r="154" spans="1:20" s="530" customFormat="1" ht="13.5" customHeight="1">
      <c r="A154" s="563" t="s">
        <v>672</v>
      </c>
      <c r="B154" s="563" t="s">
        <v>24</v>
      </c>
      <c r="C154" s="563" t="s">
        <v>25</v>
      </c>
      <c r="D154" s="563" t="s">
        <v>26</v>
      </c>
      <c r="E154" s="563"/>
      <c r="F154" s="564">
        <v>3</v>
      </c>
      <c r="G154" s="1143"/>
      <c r="H154" s="1432" t="s">
        <v>678</v>
      </c>
      <c r="I154" s="1425" t="s">
        <v>1506</v>
      </c>
      <c r="J154" s="1426"/>
      <c r="K154" s="1422">
        <v>6500</v>
      </c>
      <c r="L154" s="1423">
        <v>5370</v>
      </c>
      <c r="M154" s="1423">
        <v>1130</v>
      </c>
      <c r="N154" s="1423">
        <v>200</v>
      </c>
      <c r="O154" s="1427" t="s">
        <v>34</v>
      </c>
      <c r="P154" s="1424">
        <v>880</v>
      </c>
      <c r="Q154" s="1424">
        <v>530</v>
      </c>
      <c r="R154" s="1424">
        <v>350</v>
      </c>
      <c r="S154" s="1424">
        <v>50</v>
      </c>
      <c r="T154" s="574"/>
    </row>
    <row r="155" spans="1:20" s="530" customFormat="1" ht="13.5" customHeight="1">
      <c r="A155" s="563" t="s">
        <v>672</v>
      </c>
      <c r="B155" s="563" t="s">
        <v>24</v>
      </c>
      <c r="C155" s="563" t="s">
        <v>25</v>
      </c>
      <c r="D155" s="563" t="s">
        <v>26</v>
      </c>
      <c r="E155" s="563"/>
      <c r="F155" s="564">
        <v>4</v>
      </c>
      <c r="G155" s="1143"/>
      <c r="H155" s="1432" t="s">
        <v>680</v>
      </c>
      <c r="I155" s="1425" t="s">
        <v>1507</v>
      </c>
      <c r="J155" s="1426"/>
      <c r="K155" s="1422">
        <v>18430</v>
      </c>
      <c r="L155" s="1423">
        <v>12820</v>
      </c>
      <c r="M155" s="1423">
        <v>5610</v>
      </c>
      <c r="N155" s="1423">
        <v>1510</v>
      </c>
      <c r="O155" s="1427" t="s">
        <v>34</v>
      </c>
      <c r="P155" s="1424">
        <v>4110</v>
      </c>
      <c r="Q155" s="1424">
        <v>1920</v>
      </c>
      <c r="R155" s="1424">
        <v>2190</v>
      </c>
      <c r="S155" s="1428" t="s">
        <v>34</v>
      </c>
      <c r="T155" s="574"/>
    </row>
    <row r="156" spans="1:20" s="530" customFormat="1" ht="13.5" customHeight="1">
      <c r="A156" s="563" t="s">
        <v>672</v>
      </c>
      <c r="B156" s="563" t="s">
        <v>24</v>
      </c>
      <c r="C156" s="563" t="s">
        <v>25</v>
      </c>
      <c r="D156" s="563" t="s">
        <v>26</v>
      </c>
      <c r="E156" s="563"/>
      <c r="F156" s="564">
        <v>5</v>
      </c>
      <c r="G156" s="524"/>
      <c r="H156" s="1432" t="s">
        <v>682</v>
      </c>
      <c r="I156" s="1425" t="s">
        <v>1508</v>
      </c>
      <c r="J156" s="1426"/>
      <c r="K156" s="1422">
        <v>26540</v>
      </c>
      <c r="L156" s="1423">
        <v>13990</v>
      </c>
      <c r="M156" s="1423">
        <v>12540</v>
      </c>
      <c r="N156" s="1423">
        <v>1700</v>
      </c>
      <c r="O156" s="1427" t="s">
        <v>34</v>
      </c>
      <c r="P156" s="1424">
        <v>10320</v>
      </c>
      <c r="Q156" s="1424">
        <v>3110</v>
      </c>
      <c r="R156" s="1424">
        <v>7210</v>
      </c>
      <c r="S156" s="1424">
        <v>530</v>
      </c>
      <c r="T156" s="574"/>
    </row>
    <row r="157" spans="1:20" s="530" customFormat="1" ht="13.5" customHeight="1">
      <c r="A157" s="563" t="s">
        <v>672</v>
      </c>
      <c r="B157" s="563" t="s">
        <v>24</v>
      </c>
      <c r="C157" s="563" t="s">
        <v>25</v>
      </c>
      <c r="D157" s="563" t="s">
        <v>26</v>
      </c>
      <c r="E157" s="563"/>
      <c r="F157" s="564">
        <v>6</v>
      </c>
      <c r="G157" s="524"/>
      <c r="H157" s="1432" t="s">
        <v>684</v>
      </c>
      <c r="I157" s="1425" t="s">
        <v>1509</v>
      </c>
      <c r="J157" s="1426"/>
      <c r="K157" s="1422">
        <v>16750</v>
      </c>
      <c r="L157" s="1423">
        <v>8160</v>
      </c>
      <c r="M157" s="1423">
        <v>8590</v>
      </c>
      <c r="N157" s="1423">
        <v>460</v>
      </c>
      <c r="O157" s="1427" t="s">
        <v>34</v>
      </c>
      <c r="P157" s="1424">
        <v>7970</v>
      </c>
      <c r="Q157" s="1424">
        <v>2390</v>
      </c>
      <c r="R157" s="1424">
        <v>5580</v>
      </c>
      <c r="S157" s="1424">
        <v>160</v>
      </c>
      <c r="T157" s="575"/>
    </row>
    <row r="158" spans="1:20" s="530" customFormat="1" ht="13.5" customHeight="1">
      <c r="A158" s="563" t="s">
        <v>672</v>
      </c>
      <c r="B158" s="563" t="s">
        <v>24</v>
      </c>
      <c r="C158" s="563" t="s">
        <v>25</v>
      </c>
      <c r="D158" s="563" t="s">
        <v>26</v>
      </c>
      <c r="E158" s="563"/>
      <c r="F158" s="564">
        <v>7</v>
      </c>
      <c r="G158" s="524"/>
      <c r="H158" s="1432" t="s">
        <v>686</v>
      </c>
      <c r="I158" s="1425" t="s">
        <v>1510</v>
      </c>
      <c r="J158" s="1426"/>
      <c r="K158" s="1422">
        <v>13970</v>
      </c>
      <c r="L158" s="1423">
        <v>7000</v>
      </c>
      <c r="M158" s="1423">
        <v>6970</v>
      </c>
      <c r="N158" s="1423">
        <v>170</v>
      </c>
      <c r="O158" s="1427" t="s">
        <v>34</v>
      </c>
      <c r="P158" s="1424">
        <v>6250</v>
      </c>
      <c r="Q158" s="1424">
        <v>1840</v>
      </c>
      <c r="R158" s="1424">
        <v>4410</v>
      </c>
      <c r="S158" s="1424">
        <v>560</v>
      </c>
      <c r="T158" s="576"/>
    </row>
    <row r="159" spans="1:20" s="530" customFormat="1" ht="13.5" customHeight="1">
      <c r="A159" s="563" t="s">
        <v>672</v>
      </c>
      <c r="B159" s="563" t="s">
        <v>24</v>
      </c>
      <c r="C159" s="563" t="s">
        <v>25</v>
      </c>
      <c r="D159" s="563" t="s">
        <v>26</v>
      </c>
      <c r="E159" s="563"/>
      <c r="F159" s="564">
        <v>8</v>
      </c>
      <c r="G159" s="524"/>
      <c r="H159" s="1432" t="s">
        <v>688</v>
      </c>
      <c r="I159" s="1425" t="s">
        <v>1511</v>
      </c>
      <c r="J159" s="1426"/>
      <c r="K159" s="1422">
        <v>14260</v>
      </c>
      <c r="L159" s="1423">
        <v>7260</v>
      </c>
      <c r="M159" s="1423">
        <v>6990</v>
      </c>
      <c r="N159" s="1423">
        <v>450</v>
      </c>
      <c r="O159" s="1427" t="s">
        <v>34</v>
      </c>
      <c r="P159" s="1424">
        <v>6270</v>
      </c>
      <c r="Q159" s="1424">
        <v>1690</v>
      </c>
      <c r="R159" s="1424">
        <v>4580</v>
      </c>
      <c r="S159" s="1424">
        <v>270</v>
      </c>
      <c r="T159" s="562"/>
    </row>
    <row r="160" spans="1:20" s="530" customFormat="1" ht="13.5" customHeight="1">
      <c r="A160" s="563" t="s">
        <v>672</v>
      </c>
      <c r="B160" s="563" t="s">
        <v>24</v>
      </c>
      <c r="C160" s="563" t="s">
        <v>25</v>
      </c>
      <c r="D160" s="563" t="s">
        <v>26</v>
      </c>
      <c r="E160" s="563"/>
      <c r="F160" s="564">
        <v>9</v>
      </c>
      <c r="G160" s="524"/>
      <c r="H160" s="1432" t="s">
        <v>690</v>
      </c>
      <c r="I160" s="1425" t="s">
        <v>1512</v>
      </c>
      <c r="J160" s="1426"/>
      <c r="K160" s="1422">
        <v>13420</v>
      </c>
      <c r="L160" s="1423">
        <v>7320</v>
      </c>
      <c r="M160" s="1423">
        <v>6100</v>
      </c>
      <c r="N160" s="1427" t="s">
        <v>34</v>
      </c>
      <c r="O160" s="1427" t="s">
        <v>34</v>
      </c>
      <c r="P160" s="1424">
        <v>5850</v>
      </c>
      <c r="Q160" s="1424">
        <v>1760</v>
      </c>
      <c r="R160" s="1424">
        <v>4100</v>
      </c>
      <c r="S160" s="1424">
        <v>240</v>
      </c>
      <c r="T160" s="562"/>
    </row>
    <row r="161" spans="1:20" s="530" customFormat="1" ht="13.5" customHeight="1">
      <c r="A161" s="563" t="s">
        <v>672</v>
      </c>
      <c r="B161" s="563" t="s">
        <v>24</v>
      </c>
      <c r="C161" s="563" t="s">
        <v>25</v>
      </c>
      <c r="D161" s="563" t="s">
        <v>26</v>
      </c>
      <c r="E161" s="563"/>
      <c r="F161" s="564">
        <v>10</v>
      </c>
      <c r="G161" s="524"/>
      <c r="H161" s="1435" t="s">
        <v>692</v>
      </c>
      <c r="I161" s="1425" t="s">
        <v>1513</v>
      </c>
      <c r="J161" s="1426"/>
      <c r="K161" s="1422">
        <v>4200</v>
      </c>
      <c r="L161" s="1423">
        <v>2530</v>
      </c>
      <c r="M161" s="1423">
        <v>1670</v>
      </c>
      <c r="N161" s="1423">
        <v>210</v>
      </c>
      <c r="O161" s="1427" t="s">
        <v>34</v>
      </c>
      <c r="P161" s="1424">
        <v>990</v>
      </c>
      <c r="Q161" s="1424">
        <v>430</v>
      </c>
      <c r="R161" s="1424">
        <v>550</v>
      </c>
      <c r="S161" s="1424">
        <v>470</v>
      </c>
      <c r="T161" s="578"/>
    </row>
    <row r="162" spans="1:20" s="530" customFormat="1" ht="12" hidden="1" customHeight="1">
      <c r="A162" s="522"/>
      <c r="B162" s="522"/>
      <c r="C162" s="522"/>
      <c r="D162" s="522"/>
      <c r="E162" s="522"/>
      <c r="F162" s="555"/>
      <c r="G162" s="524"/>
      <c r="H162" s="556" t="s">
        <v>734</v>
      </c>
      <c r="I162" s="557" t="s">
        <v>735</v>
      </c>
      <c r="J162" s="558"/>
      <c r="K162" s="568"/>
      <c r="L162" s="569"/>
      <c r="M162" s="569"/>
      <c r="N162" s="569"/>
      <c r="O162" s="569"/>
      <c r="P162" s="570"/>
      <c r="Q162" s="570"/>
      <c r="R162" s="570"/>
      <c r="S162" s="570"/>
      <c r="T162" s="562"/>
    </row>
    <row r="163" spans="1:20" s="530" customFormat="1" ht="12" hidden="1" customHeight="1">
      <c r="A163" s="563" t="s">
        <v>672</v>
      </c>
      <c r="B163" s="563" t="s">
        <v>602</v>
      </c>
      <c r="C163" s="563" t="s">
        <v>25</v>
      </c>
      <c r="D163" s="563" t="s">
        <v>26</v>
      </c>
      <c r="E163" s="563"/>
      <c r="F163" s="564">
        <v>1</v>
      </c>
      <c r="G163" s="524"/>
      <c r="H163" s="565" t="s">
        <v>673</v>
      </c>
      <c r="I163" s="566" t="s">
        <v>720</v>
      </c>
      <c r="J163" s="567" t="s">
        <v>675</v>
      </c>
      <c r="K163" s="568">
        <v>122600</v>
      </c>
      <c r="L163" s="569">
        <v>48550</v>
      </c>
      <c r="M163" s="569">
        <v>61220</v>
      </c>
      <c r="N163" s="569">
        <v>2150</v>
      </c>
      <c r="O163" s="569">
        <v>520</v>
      </c>
      <c r="P163" s="570">
        <v>55970</v>
      </c>
      <c r="Q163" s="570">
        <v>6510</v>
      </c>
      <c r="R163" s="570">
        <v>49460</v>
      </c>
      <c r="S163" s="570">
        <v>2570</v>
      </c>
      <c r="T163" s="571"/>
    </row>
    <row r="164" spans="1:20" s="530" customFormat="1" ht="12" hidden="1" customHeight="1">
      <c r="A164" s="563" t="s">
        <v>672</v>
      </c>
      <c r="B164" s="563" t="s">
        <v>602</v>
      </c>
      <c r="C164" s="563" t="s">
        <v>25</v>
      </c>
      <c r="D164" s="563" t="s">
        <v>26</v>
      </c>
      <c r="E164" s="563"/>
      <c r="F164" s="564">
        <v>2</v>
      </c>
      <c r="G164" s="524"/>
      <c r="H164" s="565" t="s">
        <v>676</v>
      </c>
      <c r="I164" s="572" t="s">
        <v>700</v>
      </c>
      <c r="J164" s="573"/>
      <c r="K164" s="568">
        <v>2130</v>
      </c>
      <c r="L164" s="569">
        <v>1430</v>
      </c>
      <c r="M164" s="569">
        <v>700</v>
      </c>
      <c r="N164" s="569" t="s">
        <v>34</v>
      </c>
      <c r="O164" s="569" t="s">
        <v>34</v>
      </c>
      <c r="P164" s="570">
        <v>520</v>
      </c>
      <c r="Q164" s="570">
        <v>280</v>
      </c>
      <c r="R164" s="570">
        <v>230</v>
      </c>
      <c r="S164" s="570">
        <v>180</v>
      </c>
      <c r="T164" s="574"/>
    </row>
    <row r="165" spans="1:20" s="530" customFormat="1" ht="12" hidden="1" customHeight="1">
      <c r="A165" s="563" t="s">
        <v>672</v>
      </c>
      <c r="B165" s="563" t="s">
        <v>602</v>
      </c>
      <c r="C165" s="563" t="s">
        <v>25</v>
      </c>
      <c r="D165" s="563" t="s">
        <v>26</v>
      </c>
      <c r="E165" s="563"/>
      <c r="F165" s="564">
        <v>3</v>
      </c>
      <c r="G165" s="524"/>
      <c r="H165" s="565" t="s">
        <v>678</v>
      </c>
      <c r="I165" s="572" t="s">
        <v>715</v>
      </c>
      <c r="J165" s="573"/>
      <c r="K165" s="568">
        <v>7350</v>
      </c>
      <c r="L165" s="569">
        <v>4120</v>
      </c>
      <c r="M165" s="569">
        <v>3230</v>
      </c>
      <c r="N165" s="569">
        <v>380</v>
      </c>
      <c r="O165" s="569" t="s">
        <v>34</v>
      </c>
      <c r="P165" s="570">
        <v>2780</v>
      </c>
      <c r="Q165" s="570">
        <v>710</v>
      </c>
      <c r="R165" s="570">
        <v>2070</v>
      </c>
      <c r="S165" s="570">
        <v>70</v>
      </c>
      <c r="T165" s="574"/>
    </row>
    <row r="166" spans="1:20" s="530" customFormat="1" ht="12" hidden="1" customHeight="1">
      <c r="A166" s="563" t="s">
        <v>672</v>
      </c>
      <c r="B166" s="563" t="s">
        <v>602</v>
      </c>
      <c r="C166" s="563" t="s">
        <v>25</v>
      </c>
      <c r="D166" s="563" t="s">
        <v>26</v>
      </c>
      <c r="E166" s="563"/>
      <c r="F166" s="564">
        <v>4</v>
      </c>
      <c r="G166" s="524"/>
      <c r="H166" s="565" t="s">
        <v>680</v>
      </c>
      <c r="I166" s="572" t="s">
        <v>701</v>
      </c>
      <c r="J166" s="573"/>
      <c r="K166" s="568">
        <v>16400</v>
      </c>
      <c r="L166" s="569">
        <v>7530</v>
      </c>
      <c r="M166" s="569">
        <v>8870</v>
      </c>
      <c r="N166" s="569">
        <v>1430</v>
      </c>
      <c r="O166" s="569">
        <v>210</v>
      </c>
      <c r="P166" s="570">
        <v>6900</v>
      </c>
      <c r="Q166" s="570">
        <v>800</v>
      </c>
      <c r="R166" s="570">
        <v>6100</v>
      </c>
      <c r="S166" s="570">
        <v>330</v>
      </c>
      <c r="T166" s="574"/>
    </row>
    <row r="167" spans="1:20" s="530" customFormat="1" ht="12" hidden="1" customHeight="1">
      <c r="A167" s="563" t="s">
        <v>672</v>
      </c>
      <c r="B167" s="563" t="s">
        <v>602</v>
      </c>
      <c r="C167" s="563" t="s">
        <v>25</v>
      </c>
      <c r="D167" s="563" t="s">
        <v>26</v>
      </c>
      <c r="E167" s="563"/>
      <c r="F167" s="564">
        <v>5</v>
      </c>
      <c r="G167" s="524"/>
      <c r="H167" s="565" t="s">
        <v>682</v>
      </c>
      <c r="I167" s="572" t="s">
        <v>704</v>
      </c>
      <c r="J167" s="573"/>
      <c r="K167" s="568">
        <v>19400</v>
      </c>
      <c r="L167" s="569">
        <v>7790</v>
      </c>
      <c r="M167" s="569">
        <v>11610</v>
      </c>
      <c r="N167" s="569" t="s">
        <v>34</v>
      </c>
      <c r="O167" s="569" t="s">
        <v>34</v>
      </c>
      <c r="P167" s="570">
        <v>11290</v>
      </c>
      <c r="Q167" s="570">
        <v>1470</v>
      </c>
      <c r="R167" s="570">
        <v>9820</v>
      </c>
      <c r="S167" s="570">
        <v>320</v>
      </c>
      <c r="T167" s="574"/>
    </row>
    <row r="168" spans="1:20" s="530" customFormat="1" ht="12" hidden="1" customHeight="1">
      <c r="A168" s="563" t="s">
        <v>672</v>
      </c>
      <c r="B168" s="563" t="s">
        <v>602</v>
      </c>
      <c r="C168" s="563" t="s">
        <v>25</v>
      </c>
      <c r="D168" s="563" t="s">
        <v>26</v>
      </c>
      <c r="E168" s="563"/>
      <c r="F168" s="564">
        <v>6</v>
      </c>
      <c r="G168" s="524"/>
      <c r="H168" s="565" t="s">
        <v>684</v>
      </c>
      <c r="I168" s="572" t="s">
        <v>716</v>
      </c>
      <c r="J168" s="573"/>
      <c r="K168" s="568">
        <v>6490</v>
      </c>
      <c r="L168" s="569">
        <v>2650</v>
      </c>
      <c r="M168" s="569">
        <v>3840</v>
      </c>
      <c r="N168" s="569" t="s">
        <v>34</v>
      </c>
      <c r="O168" s="569">
        <v>310</v>
      </c>
      <c r="P168" s="570">
        <v>3420</v>
      </c>
      <c r="Q168" s="570">
        <v>290</v>
      </c>
      <c r="R168" s="570">
        <v>3130</v>
      </c>
      <c r="S168" s="570">
        <v>100</v>
      </c>
      <c r="T168" s="575"/>
    </row>
    <row r="169" spans="1:20" s="530" customFormat="1" ht="12" hidden="1" customHeight="1">
      <c r="A169" s="563" t="s">
        <v>672</v>
      </c>
      <c r="B169" s="563" t="s">
        <v>602</v>
      </c>
      <c r="C169" s="563" t="s">
        <v>25</v>
      </c>
      <c r="D169" s="563" t="s">
        <v>26</v>
      </c>
      <c r="E169" s="563"/>
      <c r="F169" s="564">
        <v>7</v>
      </c>
      <c r="G169" s="524"/>
      <c r="H169" s="565" t="s">
        <v>686</v>
      </c>
      <c r="I169" s="572" t="s">
        <v>717</v>
      </c>
      <c r="J169" s="573"/>
      <c r="K169" s="568">
        <v>16950</v>
      </c>
      <c r="L169" s="569">
        <v>10940</v>
      </c>
      <c r="M169" s="569">
        <v>6010</v>
      </c>
      <c r="N169" s="569">
        <v>270</v>
      </c>
      <c r="O169" s="569" t="s">
        <v>34</v>
      </c>
      <c r="P169" s="570">
        <v>5230</v>
      </c>
      <c r="Q169" s="570">
        <v>500</v>
      </c>
      <c r="R169" s="570">
        <v>4720</v>
      </c>
      <c r="S169" s="570">
        <v>510</v>
      </c>
      <c r="T169" s="576"/>
    </row>
    <row r="170" spans="1:20" s="530" customFormat="1" ht="12" hidden="1" customHeight="1">
      <c r="A170" s="563" t="s">
        <v>672</v>
      </c>
      <c r="B170" s="563" t="s">
        <v>602</v>
      </c>
      <c r="C170" s="563" t="s">
        <v>25</v>
      </c>
      <c r="D170" s="563" t="s">
        <v>26</v>
      </c>
      <c r="E170" s="563"/>
      <c r="F170" s="564">
        <v>8</v>
      </c>
      <c r="G170" s="524"/>
      <c r="H170" s="565" t="s">
        <v>688</v>
      </c>
      <c r="I170" s="572" t="s">
        <v>696</v>
      </c>
      <c r="J170" s="573"/>
      <c r="K170" s="568">
        <v>14310</v>
      </c>
      <c r="L170" s="569">
        <v>4510</v>
      </c>
      <c r="M170" s="569">
        <v>9800</v>
      </c>
      <c r="N170" s="569">
        <v>70</v>
      </c>
      <c r="O170" s="569" t="s">
        <v>34</v>
      </c>
      <c r="P170" s="570">
        <v>9100</v>
      </c>
      <c r="Q170" s="570">
        <v>600</v>
      </c>
      <c r="R170" s="570">
        <v>8500</v>
      </c>
      <c r="S170" s="570">
        <v>630</v>
      </c>
      <c r="T170" s="562"/>
    </row>
    <row r="171" spans="1:20" s="530" customFormat="1" ht="12" hidden="1" customHeight="1">
      <c r="A171" s="563" t="s">
        <v>672</v>
      </c>
      <c r="B171" s="563" t="s">
        <v>602</v>
      </c>
      <c r="C171" s="563" t="s">
        <v>25</v>
      </c>
      <c r="D171" s="563" t="s">
        <v>26</v>
      </c>
      <c r="E171" s="563"/>
      <c r="F171" s="564">
        <v>9</v>
      </c>
      <c r="G171" s="524"/>
      <c r="H171" s="565" t="s">
        <v>690</v>
      </c>
      <c r="I171" s="572" t="s">
        <v>697</v>
      </c>
      <c r="J171" s="573"/>
      <c r="K171" s="568">
        <v>12410</v>
      </c>
      <c r="L171" s="569">
        <v>4990</v>
      </c>
      <c r="M171" s="569">
        <v>7420</v>
      </c>
      <c r="N171" s="569" t="s">
        <v>34</v>
      </c>
      <c r="O171" s="569" t="s">
        <v>34</v>
      </c>
      <c r="P171" s="570">
        <v>7160</v>
      </c>
      <c r="Q171" s="570">
        <v>590</v>
      </c>
      <c r="R171" s="570">
        <v>6570</v>
      </c>
      <c r="S171" s="570">
        <v>260</v>
      </c>
      <c r="T171" s="562"/>
    </row>
    <row r="172" spans="1:20" s="530" customFormat="1" ht="12" hidden="1" customHeight="1">
      <c r="A172" s="563" t="s">
        <v>672</v>
      </c>
      <c r="B172" s="563" t="s">
        <v>602</v>
      </c>
      <c r="C172" s="563" t="s">
        <v>25</v>
      </c>
      <c r="D172" s="563" t="s">
        <v>26</v>
      </c>
      <c r="E172" s="563"/>
      <c r="F172" s="564">
        <v>10</v>
      </c>
      <c r="G172" s="524"/>
      <c r="H172" s="577" t="s">
        <v>692</v>
      </c>
      <c r="I172" s="572" t="s">
        <v>710</v>
      </c>
      <c r="J172" s="573"/>
      <c r="K172" s="568">
        <v>8350</v>
      </c>
      <c r="L172" s="569">
        <v>4010</v>
      </c>
      <c r="M172" s="569">
        <v>4340</v>
      </c>
      <c r="N172" s="569" t="s">
        <v>34</v>
      </c>
      <c r="O172" s="569" t="s">
        <v>34</v>
      </c>
      <c r="P172" s="570">
        <v>4290</v>
      </c>
      <c r="Q172" s="570">
        <v>230</v>
      </c>
      <c r="R172" s="570">
        <v>4060</v>
      </c>
      <c r="S172" s="570">
        <v>50</v>
      </c>
      <c r="T172" s="578"/>
    </row>
    <row r="173" spans="1:20" s="530" customFormat="1" ht="12" hidden="1" customHeight="1">
      <c r="A173" s="522"/>
      <c r="B173" s="522"/>
      <c r="C173" s="522"/>
      <c r="D173" s="522"/>
      <c r="E173" s="522"/>
      <c r="F173" s="555"/>
      <c r="G173" s="524"/>
      <c r="H173" s="556" t="s">
        <v>736</v>
      </c>
      <c r="I173" s="557" t="s">
        <v>737</v>
      </c>
      <c r="J173" s="558"/>
      <c r="K173" s="568"/>
      <c r="L173" s="569"/>
      <c r="M173" s="569"/>
      <c r="N173" s="569"/>
      <c r="O173" s="569"/>
      <c r="P173" s="570"/>
      <c r="Q173" s="570"/>
      <c r="R173" s="570"/>
      <c r="S173" s="570"/>
      <c r="T173" s="562"/>
    </row>
    <row r="174" spans="1:20" s="530" customFormat="1" ht="12" hidden="1" customHeight="1">
      <c r="A174" s="563" t="s">
        <v>672</v>
      </c>
      <c r="B174" s="563" t="s">
        <v>601</v>
      </c>
      <c r="C174" s="563" t="s">
        <v>25</v>
      </c>
      <c r="D174" s="563" t="s">
        <v>26</v>
      </c>
      <c r="E174" s="563"/>
      <c r="F174" s="564">
        <v>1</v>
      </c>
      <c r="G174" s="524"/>
      <c r="H174" s="565" t="s">
        <v>713</v>
      </c>
      <c r="I174" s="566" t="s">
        <v>720</v>
      </c>
      <c r="J174" s="567" t="s">
        <v>721</v>
      </c>
      <c r="K174" s="568">
        <v>181010</v>
      </c>
      <c r="L174" s="569">
        <v>64440</v>
      </c>
      <c r="M174" s="569">
        <v>103610</v>
      </c>
      <c r="N174" s="569">
        <v>2440</v>
      </c>
      <c r="O174" s="569">
        <v>2570</v>
      </c>
      <c r="P174" s="570">
        <v>95460</v>
      </c>
      <c r="Q174" s="570">
        <v>26600</v>
      </c>
      <c r="R174" s="570">
        <v>68860</v>
      </c>
      <c r="S174" s="570">
        <v>3150</v>
      </c>
      <c r="T174" s="571"/>
    </row>
    <row r="175" spans="1:20" s="530" customFormat="1" ht="12" hidden="1" customHeight="1">
      <c r="A175" s="563" t="s">
        <v>672</v>
      </c>
      <c r="B175" s="563" t="s">
        <v>601</v>
      </c>
      <c r="C175" s="563" t="s">
        <v>25</v>
      </c>
      <c r="D175" s="563" t="s">
        <v>26</v>
      </c>
      <c r="E175" s="563"/>
      <c r="F175" s="564">
        <v>2</v>
      </c>
      <c r="G175" s="524"/>
      <c r="H175" s="565" t="s">
        <v>676</v>
      </c>
      <c r="I175" s="572" t="s">
        <v>700</v>
      </c>
      <c r="J175" s="573"/>
      <c r="K175" s="568">
        <v>7590</v>
      </c>
      <c r="L175" s="569">
        <v>3770</v>
      </c>
      <c r="M175" s="569">
        <v>3820</v>
      </c>
      <c r="N175" s="569">
        <v>230</v>
      </c>
      <c r="O175" s="569">
        <v>1350</v>
      </c>
      <c r="P175" s="570">
        <v>2150</v>
      </c>
      <c r="Q175" s="570">
        <v>1580</v>
      </c>
      <c r="R175" s="570">
        <v>570</v>
      </c>
      <c r="S175" s="570">
        <v>90</v>
      </c>
      <c r="T175" s="574"/>
    </row>
    <row r="176" spans="1:20" s="530" customFormat="1" ht="12" hidden="1" customHeight="1">
      <c r="A176" s="563" t="s">
        <v>672</v>
      </c>
      <c r="B176" s="563" t="s">
        <v>601</v>
      </c>
      <c r="C176" s="563" t="s">
        <v>25</v>
      </c>
      <c r="D176" s="563" t="s">
        <v>26</v>
      </c>
      <c r="E176" s="563"/>
      <c r="F176" s="564">
        <v>3</v>
      </c>
      <c r="G176" s="524"/>
      <c r="H176" s="565" t="s">
        <v>678</v>
      </c>
      <c r="I176" s="572" t="s">
        <v>715</v>
      </c>
      <c r="J176" s="573"/>
      <c r="K176" s="568">
        <v>11410</v>
      </c>
      <c r="L176" s="569">
        <v>6030</v>
      </c>
      <c r="M176" s="569">
        <v>5370</v>
      </c>
      <c r="N176" s="569">
        <v>810</v>
      </c>
      <c r="O176" s="569">
        <v>230</v>
      </c>
      <c r="P176" s="570">
        <v>4280</v>
      </c>
      <c r="Q176" s="570">
        <v>1580</v>
      </c>
      <c r="R176" s="570">
        <v>2700</v>
      </c>
      <c r="S176" s="570">
        <v>50</v>
      </c>
      <c r="T176" s="574"/>
    </row>
    <row r="177" spans="1:20" s="530" customFormat="1" ht="12" hidden="1" customHeight="1">
      <c r="A177" s="563" t="s">
        <v>672</v>
      </c>
      <c r="B177" s="563" t="s">
        <v>601</v>
      </c>
      <c r="C177" s="563" t="s">
        <v>25</v>
      </c>
      <c r="D177" s="563" t="s">
        <v>26</v>
      </c>
      <c r="E177" s="563"/>
      <c r="F177" s="564">
        <v>4</v>
      </c>
      <c r="G177" s="524"/>
      <c r="H177" s="565" t="s">
        <v>680</v>
      </c>
      <c r="I177" s="572" t="s">
        <v>701</v>
      </c>
      <c r="J177" s="573"/>
      <c r="K177" s="568">
        <v>22830</v>
      </c>
      <c r="L177" s="569">
        <v>11760</v>
      </c>
      <c r="M177" s="569">
        <v>11070</v>
      </c>
      <c r="N177" s="569" t="s">
        <v>34</v>
      </c>
      <c r="O177" s="569" t="s">
        <v>34</v>
      </c>
      <c r="P177" s="570">
        <v>10410</v>
      </c>
      <c r="Q177" s="570">
        <v>2870</v>
      </c>
      <c r="R177" s="570">
        <v>7550</v>
      </c>
      <c r="S177" s="570">
        <v>650</v>
      </c>
      <c r="T177" s="574"/>
    </row>
    <row r="178" spans="1:20" s="530" customFormat="1" ht="12" hidden="1" customHeight="1">
      <c r="A178" s="563" t="s">
        <v>672</v>
      </c>
      <c r="B178" s="563" t="s">
        <v>601</v>
      </c>
      <c r="C178" s="563" t="s">
        <v>25</v>
      </c>
      <c r="D178" s="563" t="s">
        <v>26</v>
      </c>
      <c r="E178" s="563"/>
      <c r="F178" s="564">
        <v>5</v>
      </c>
      <c r="G178" s="524"/>
      <c r="H178" s="565" t="s">
        <v>682</v>
      </c>
      <c r="I178" s="572" t="s">
        <v>704</v>
      </c>
      <c r="J178" s="573"/>
      <c r="K178" s="568">
        <v>33030</v>
      </c>
      <c r="L178" s="569">
        <v>11220</v>
      </c>
      <c r="M178" s="569">
        <v>21810</v>
      </c>
      <c r="N178" s="569">
        <v>310</v>
      </c>
      <c r="O178" s="569" t="s">
        <v>34</v>
      </c>
      <c r="P178" s="570">
        <v>21130</v>
      </c>
      <c r="Q178" s="570">
        <v>5730</v>
      </c>
      <c r="R178" s="570">
        <v>15400</v>
      </c>
      <c r="S178" s="570">
        <v>360</v>
      </c>
      <c r="T178" s="574"/>
    </row>
    <row r="179" spans="1:20" s="530" customFormat="1" ht="12" hidden="1" customHeight="1">
      <c r="A179" s="563" t="s">
        <v>672</v>
      </c>
      <c r="B179" s="563" t="s">
        <v>601</v>
      </c>
      <c r="C179" s="563" t="s">
        <v>25</v>
      </c>
      <c r="D179" s="563" t="s">
        <v>26</v>
      </c>
      <c r="E179" s="563"/>
      <c r="F179" s="564">
        <v>6</v>
      </c>
      <c r="G179" s="524"/>
      <c r="H179" s="565" t="s">
        <v>684</v>
      </c>
      <c r="I179" s="572" t="s">
        <v>716</v>
      </c>
      <c r="J179" s="573"/>
      <c r="K179" s="568">
        <v>17840</v>
      </c>
      <c r="L179" s="569">
        <v>5000</v>
      </c>
      <c r="M179" s="569">
        <v>12840</v>
      </c>
      <c r="N179" s="569" t="s">
        <v>34</v>
      </c>
      <c r="O179" s="569" t="s">
        <v>34</v>
      </c>
      <c r="P179" s="570">
        <v>11650</v>
      </c>
      <c r="Q179" s="570">
        <v>2350</v>
      </c>
      <c r="R179" s="570">
        <v>9300</v>
      </c>
      <c r="S179" s="570">
        <v>1190</v>
      </c>
      <c r="T179" s="575"/>
    </row>
    <row r="180" spans="1:20" s="530" customFormat="1" ht="12" hidden="1" customHeight="1">
      <c r="A180" s="563" t="s">
        <v>672</v>
      </c>
      <c r="B180" s="563" t="s">
        <v>601</v>
      </c>
      <c r="C180" s="563" t="s">
        <v>25</v>
      </c>
      <c r="D180" s="563" t="s">
        <v>26</v>
      </c>
      <c r="E180" s="563"/>
      <c r="F180" s="564">
        <v>7</v>
      </c>
      <c r="G180" s="524"/>
      <c r="H180" s="565" t="s">
        <v>686</v>
      </c>
      <c r="I180" s="572" t="s">
        <v>717</v>
      </c>
      <c r="J180" s="573"/>
      <c r="K180" s="568">
        <v>14720</v>
      </c>
      <c r="L180" s="569">
        <v>7230</v>
      </c>
      <c r="M180" s="569">
        <v>7490</v>
      </c>
      <c r="N180" s="569">
        <v>770</v>
      </c>
      <c r="O180" s="569" t="s">
        <v>34</v>
      </c>
      <c r="P180" s="570">
        <v>6590</v>
      </c>
      <c r="Q180" s="570">
        <v>1160</v>
      </c>
      <c r="R180" s="570">
        <v>5430</v>
      </c>
      <c r="S180" s="570">
        <v>130</v>
      </c>
      <c r="T180" s="576"/>
    </row>
    <row r="181" spans="1:20" s="530" customFormat="1" ht="12" hidden="1" customHeight="1">
      <c r="A181" s="563" t="s">
        <v>672</v>
      </c>
      <c r="B181" s="563" t="s">
        <v>601</v>
      </c>
      <c r="C181" s="563" t="s">
        <v>25</v>
      </c>
      <c r="D181" s="563" t="s">
        <v>26</v>
      </c>
      <c r="E181" s="563"/>
      <c r="F181" s="564">
        <v>8</v>
      </c>
      <c r="G181" s="524"/>
      <c r="H181" s="565" t="s">
        <v>688</v>
      </c>
      <c r="I181" s="572" t="s">
        <v>696</v>
      </c>
      <c r="J181" s="573"/>
      <c r="K181" s="568">
        <v>18500</v>
      </c>
      <c r="L181" s="569">
        <v>8690</v>
      </c>
      <c r="M181" s="569">
        <v>9820</v>
      </c>
      <c r="N181" s="569">
        <v>310</v>
      </c>
      <c r="O181" s="569">
        <v>300</v>
      </c>
      <c r="P181" s="570">
        <v>9050</v>
      </c>
      <c r="Q181" s="570">
        <v>1760</v>
      </c>
      <c r="R181" s="570">
        <v>7290</v>
      </c>
      <c r="S181" s="570">
        <v>150</v>
      </c>
      <c r="T181" s="562"/>
    </row>
    <row r="182" spans="1:20" s="530" customFormat="1" ht="12" hidden="1" customHeight="1">
      <c r="A182" s="563" t="s">
        <v>672</v>
      </c>
      <c r="B182" s="563" t="s">
        <v>601</v>
      </c>
      <c r="C182" s="563" t="s">
        <v>25</v>
      </c>
      <c r="D182" s="563" t="s">
        <v>26</v>
      </c>
      <c r="E182" s="563"/>
      <c r="F182" s="564">
        <v>9</v>
      </c>
      <c r="G182" s="524"/>
      <c r="H182" s="565" t="s">
        <v>690</v>
      </c>
      <c r="I182" s="572" t="s">
        <v>697</v>
      </c>
      <c r="J182" s="573"/>
      <c r="K182" s="568">
        <v>20510</v>
      </c>
      <c r="L182" s="569">
        <v>6140</v>
      </c>
      <c r="M182" s="569">
        <v>14370</v>
      </c>
      <c r="N182" s="569" t="s">
        <v>34</v>
      </c>
      <c r="O182" s="569">
        <v>690</v>
      </c>
      <c r="P182" s="570">
        <v>13290</v>
      </c>
      <c r="Q182" s="570">
        <v>3170</v>
      </c>
      <c r="R182" s="570">
        <v>10120</v>
      </c>
      <c r="S182" s="570">
        <v>380</v>
      </c>
      <c r="T182" s="562"/>
    </row>
    <row r="183" spans="1:20" s="530" customFormat="1" ht="12" hidden="1" customHeight="1">
      <c r="A183" s="563" t="s">
        <v>672</v>
      </c>
      <c r="B183" s="563" t="s">
        <v>601</v>
      </c>
      <c r="C183" s="563" t="s">
        <v>25</v>
      </c>
      <c r="D183" s="563" t="s">
        <v>26</v>
      </c>
      <c r="E183" s="563"/>
      <c r="F183" s="564">
        <v>10</v>
      </c>
      <c r="G183" s="524"/>
      <c r="H183" s="577" t="s">
        <v>692</v>
      </c>
      <c r="I183" s="572" t="s">
        <v>710</v>
      </c>
      <c r="J183" s="573"/>
      <c r="K183" s="568">
        <v>7640</v>
      </c>
      <c r="L183" s="569">
        <v>2990</v>
      </c>
      <c r="M183" s="569">
        <v>4650</v>
      </c>
      <c r="N183" s="569" t="s">
        <v>34</v>
      </c>
      <c r="O183" s="569" t="s">
        <v>34</v>
      </c>
      <c r="P183" s="570">
        <v>4650</v>
      </c>
      <c r="Q183" s="570">
        <v>1520</v>
      </c>
      <c r="R183" s="570">
        <v>3130</v>
      </c>
      <c r="S183" s="570" t="s">
        <v>34</v>
      </c>
      <c r="T183" s="578"/>
    </row>
    <row r="184" spans="1:20" s="530" customFormat="1" ht="12" hidden="1" customHeight="1">
      <c r="A184" s="522"/>
      <c r="B184" s="522"/>
      <c r="C184" s="522"/>
      <c r="D184" s="522"/>
      <c r="E184" s="522"/>
      <c r="F184" s="555"/>
      <c r="G184" s="524"/>
      <c r="H184" s="556" t="s">
        <v>738</v>
      </c>
      <c r="I184" s="557" t="s">
        <v>739</v>
      </c>
      <c r="J184" s="558"/>
      <c r="K184" s="568"/>
      <c r="L184" s="569"/>
      <c r="M184" s="569"/>
      <c r="N184" s="569"/>
      <c r="O184" s="569"/>
      <c r="P184" s="570"/>
      <c r="Q184" s="570"/>
      <c r="R184" s="570"/>
      <c r="S184" s="570"/>
      <c r="T184" s="562"/>
    </row>
    <row r="185" spans="1:20" s="530" customFormat="1" ht="12" hidden="1" customHeight="1">
      <c r="A185" s="563" t="s">
        <v>672</v>
      </c>
      <c r="B185" s="563" t="s">
        <v>600</v>
      </c>
      <c r="C185" s="563" t="s">
        <v>25</v>
      </c>
      <c r="D185" s="563" t="s">
        <v>26</v>
      </c>
      <c r="E185" s="563"/>
      <c r="F185" s="564">
        <v>1</v>
      </c>
      <c r="G185" s="524"/>
      <c r="H185" s="565" t="s">
        <v>713</v>
      </c>
      <c r="I185" s="566" t="s">
        <v>720</v>
      </c>
      <c r="J185" s="567" t="s">
        <v>721</v>
      </c>
      <c r="K185" s="568">
        <v>301680</v>
      </c>
      <c r="L185" s="569">
        <v>114760</v>
      </c>
      <c r="M185" s="569">
        <v>156840</v>
      </c>
      <c r="N185" s="569">
        <v>3530</v>
      </c>
      <c r="O185" s="569">
        <v>1490</v>
      </c>
      <c r="P185" s="570">
        <v>145100</v>
      </c>
      <c r="Q185" s="570">
        <v>56770</v>
      </c>
      <c r="R185" s="570">
        <v>88330</v>
      </c>
      <c r="S185" s="570">
        <v>6720</v>
      </c>
      <c r="T185" s="571"/>
    </row>
    <row r="186" spans="1:20" s="530" customFormat="1" ht="12" hidden="1" customHeight="1">
      <c r="A186" s="563" t="s">
        <v>672</v>
      </c>
      <c r="B186" s="563" t="s">
        <v>600</v>
      </c>
      <c r="C186" s="563" t="s">
        <v>25</v>
      </c>
      <c r="D186" s="563" t="s">
        <v>26</v>
      </c>
      <c r="E186" s="563"/>
      <c r="F186" s="564">
        <v>2</v>
      </c>
      <c r="G186" s="524"/>
      <c r="H186" s="565" t="s">
        <v>676</v>
      </c>
      <c r="I186" s="572" t="s">
        <v>700</v>
      </c>
      <c r="J186" s="573"/>
      <c r="K186" s="568">
        <v>5780</v>
      </c>
      <c r="L186" s="569">
        <v>3820</v>
      </c>
      <c r="M186" s="569">
        <v>1960</v>
      </c>
      <c r="N186" s="569">
        <v>270</v>
      </c>
      <c r="O186" s="569" t="s">
        <v>34</v>
      </c>
      <c r="P186" s="570">
        <v>1630</v>
      </c>
      <c r="Q186" s="570">
        <v>1430</v>
      </c>
      <c r="R186" s="570">
        <v>200</v>
      </c>
      <c r="S186" s="570">
        <v>60</v>
      </c>
      <c r="T186" s="574"/>
    </row>
    <row r="187" spans="1:20" s="530" customFormat="1" ht="12" hidden="1" customHeight="1">
      <c r="A187" s="563" t="s">
        <v>672</v>
      </c>
      <c r="B187" s="563" t="s">
        <v>600</v>
      </c>
      <c r="C187" s="563" t="s">
        <v>25</v>
      </c>
      <c r="D187" s="563" t="s">
        <v>26</v>
      </c>
      <c r="E187" s="563"/>
      <c r="F187" s="564">
        <v>3</v>
      </c>
      <c r="G187" s="524"/>
      <c r="H187" s="565" t="s">
        <v>678</v>
      </c>
      <c r="I187" s="572" t="s">
        <v>715</v>
      </c>
      <c r="J187" s="573"/>
      <c r="K187" s="568">
        <v>16640</v>
      </c>
      <c r="L187" s="569">
        <v>8400</v>
      </c>
      <c r="M187" s="569">
        <v>8240</v>
      </c>
      <c r="N187" s="569">
        <v>370</v>
      </c>
      <c r="O187" s="569">
        <v>390</v>
      </c>
      <c r="P187" s="570">
        <v>6460</v>
      </c>
      <c r="Q187" s="570">
        <v>4030</v>
      </c>
      <c r="R187" s="570">
        <v>2430</v>
      </c>
      <c r="S187" s="570">
        <v>1020</v>
      </c>
      <c r="T187" s="574"/>
    </row>
    <row r="188" spans="1:20" s="530" customFormat="1" ht="12" hidden="1" customHeight="1">
      <c r="A188" s="563" t="s">
        <v>672</v>
      </c>
      <c r="B188" s="563" t="s">
        <v>600</v>
      </c>
      <c r="C188" s="563" t="s">
        <v>25</v>
      </c>
      <c r="D188" s="563" t="s">
        <v>26</v>
      </c>
      <c r="E188" s="563"/>
      <c r="F188" s="564">
        <v>4</v>
      </c>
      <c r="G188" s="524"/>
      <c r="H188" s="565" t="s">
        <v>680</v>
      </c>
      <c r="I188" s="572" t="s">
        <v>701</v>
      </c>
      <c r="J188" s="573"/>
      <c r="K188" s="568">
        <v>38640</v>
      </c>
      <c r="L188" s="569">
        <v>21510</v>
      </c>
      <c r="M188" s="569">
        <v>17130</v>
      </c>
      <c r="N188" s="569">
        <v>860</v>
      </c>
      <c r="O188" s="569">
        <v>530</v>
      </c>
      <c r="P188" s="570">
        <v>14850</v>
      </c>
      <c r="Q188" s="570">
        <v>7320</v>
      </c>
      <c r="R188" s="570">
        <v>7530</v>
      </c>
      <c r="S188" s="570">
        <v>890</v>
      </c>
      <c r="T188" s="574"/>
    </row>
    <row r="189" spans="1:20" s="530" customFormat="1" ht="12" hidden="1" customHeight="1">
      <c r="A189" s="563" t="s">
        <v>672</v>
      </c>
      <c r="B189" s="563" t="s">
        <v>600</v>
      </c>
      <c r="C189" s="563" t="s">
        <v>25</v>
      </c>
      <c r="D189" s="563" t="s">
        <v>26</v>
      </c>
      <c r="E189" s="563"/>
      <c r="F189" s="564">
        <v>5</v>
      </c>
      <c r="G189" s="524"/>
      <c r="H189" s="565" t="s">
        <v>682</v>
      </c>
      <c r="I189" s="572" t="s">
        <v>704</v>
      </c>
      <c r="J189" s="573"/>
      <c r="K189" s="568">
        <v>51230</v>
      </c>
      <c r="L189" s="569">
        <v>17540</v>
      </c>
      <c r="M189" s="569">
        <v>33680</v>
      </c>
      <c r="N189" s="569">
        <v>260</v>
      </c>
      <c r="O189" s="569" t="s">
        <v>34</v>
      </c>
      <c r="P189" s="570">
        <v>32630</v>
      </c>
      <c r="Q189" s="570">
        <v>8780</v>
      </c>
      <c r="R189" s="570">
        <v>23850</v>
      </c>
      <c r="S189" s="570">
        <v>790</v>
      </c>
      <c r="T189" s="574"/>
    </row>
    <row r="190" spans="1:20" s="530" customFormat="1" ht="12" hidden="1" customHeight="1">
      <c r="A190" s="563" t="s">
        <v>672</v>
      </c>
      <c r="B190" s="563" t="s">
        <v>600</v>
      </c>
      <c r="C190" s="563" t="s">
        <v>25</v>
      </c>
      <c r="D190" s="563" t="s">
        <v>26</v>
      </c>
      <c r="E190" s="563"/>
      <c r="F190" s="564">
        <v>6</v>
      </c>
      <c r="G190" s="524"/>
      <c r="H190" s="565" t="s">
        <v>684</v>
      </c>
      <c r="I190" s="572" t="s">
        <v>716</v>
      </c>
      <c r="J190" s="573"/>
      <c r="K190" s="568">
        <v>24380</v>
      </c>
      <c r="L190" s="569">
        <v>7830</v>
      </c>
      <c r="M190" s="569">
        <v>16550</v>
      </c>
      <c r="N190" s="569">
        <v>150</v>
      </c>
      <c r="O190" s="569" t="s">
        <v>34</v>
      </c>
      <c r="P190" s="570">
        <v>14630</v>
      </c>
      <c r="Q190" s="570">
        <v>5030</v>
      </c>
      <c r="R190" s="570">
        <v>9600</v>
      </c>
      <c r="S190" s="570">
        <v>1780</v>
      </c>
      <c r="T190" s="575"/>
    </row>
    <row r="191" spans="1:20" s="530" customFormat="1" ht="12" hidden="1" customHeight="1">
      <c r="A191" s="563" t="s">
        <v>672</v>
      </c>
      <c r="B191" s="563" t="s">
        <v>600</v>
      </c>
      <c r="C191" s="563" t="s">
        <v>25</v>
      </c>
      <c r="D191" s="563" t="s">
        <v>26</v>
      </c>
      <c r="E191" s="563"/>
      <c r="F191" s="564">
        <v>7</v>
      </c>
      <c r="G191" s="524"/>
      <c r="H191" s="565" t="s">
        <v>686</v>
      </c>
      <c r="I191" s="572" t="s">
        <v>717</v>
      </c>
      <c r="J191" s="573"/>
      <c r="K191" s="568">
        <v>22310</v>
      </c>
      <c r="L191" s="569">
        <v>12630</v>
      </c>
      <c r="M191" s="569">
        <v>9680</v>
      </c>
      <c r="N191" s="569">
        <v>1120</v>
      </c>
      <c r="O191" s="569" t="s">
        <v>34</v>
      </c>
      <c r="P191" s="570">
        <v>8070</v>
      </c>
      <c r="Q191" s="570">
        <v>3650</v>
      </c>
      <c r="R191" s="570">
        <v>4410</v>
      </c>
      <c r="S191" s="570">
        <v>490</v>
      </c>
      <c r="T191" s="576"/>
    </row>
    <row r="192" spans="1:20" s="530" customFormat="1" ht="12" hidden="1" customHeight="1">
      <c r="A192" s="563" t="s">
        <v>672</v>
      </c>
      <c r="B192" s="563" t="s">
        <v>600</v>
      </c>
      <c r="C192" s="563" t="s">
        <v>25</v>
      </c>
      <c r="D192" s="563" t="s">
        <v>26</v>
      </c>
      <c r="E192" s="563"/>
      <c r="F192" s="564">
        <v>8</v>
      </c>
      <c r="G192" s="524"/>
      <c r="H192" s="565" t="s">
        <v>688</v>
      </c>
      <c r="I192" s="572" t="s">
        <v>696</v>
      </c>
      <c r="J192" s="573"/>
      <c r="K192" s="568">
        <v>33650</v>
      </c>
      <c r="L192" s="569">
        <v>15300</v>
      </c>
      <c r="M192" s="569">
        <v>18340</v>
      </c>
      <c r="N192" s="569">
        <v>100</v>
      </c>
      <c r="O192" s="569" t="s">
        <v>34</v>
      </c>
      <c r="P192" s="570">
        <v>17460</v>
      </c>
      <c r="Q192" s="570">
        <v>5120</v>
      </c>
      <c r="R192" s="570">
        <v>12340</v>
      </c>
      <c r="S192" s="570">
        <v>780</v>
      </c>
      <c r="T192" s="562"/>
    </row>
    <row r="193" spans="1:20" s="530" customFormat="1" ht="12" hidden="1" customHeight="1">
      <c r="A193" s="563" t="s">
        <v>672</v>
      </c>
      <c r="B193" s="563" t="s">
        <v>600</v>
      </c>
      <c r="C193" s="563" t="s">
        <v>25</v>
      </c>
      <c r="D193" s="563" t="s">
        <v>26</v>
      </c>
      <c r="E193" s="563"/>
      <c r="F193" s="564">
        <v>9</v>
      </c>
      <c r="G193" s="524"/>
      <c r="H193" s="565" t="s">
        <v>690</v>
      </c>
      <c r="I193" s="572" t="s">
        <v>697</v>
      </c>
      <c r="J193" s="573"/>
      <c r="K193" s="568">
        <v>30940</v>
      </c>
      <c r="L193" s="569">
        <v>14380</v>
      </c>
      <c r="M193" s="569">
        <v>16560</v>
      </c>
      <c r="N193" s="569">
        <v>110</v>
      </c>
      <c r="O193" s="569">
        <v>570</v>
      </c>
      <c r="P193" s="570">
        <v>15600</v>
      </c>
      <c r="Q193" s="570">
        <v>5140</v>
      </c>
      <c r="R193" s="570">
        <v>10460</v>
      </c>
      <c r="S193" s="570">
        <v>280</v>
      </c>
      <c r="T193" s="562"/>
    </row>
    <row r="194" spans="1:20" s="530" customFormat="1" ht="12" hidden="1" customHeight="1">
      <c r="A194" s="563" t="s">
        <v>672</v>
      </c>
      <c r="B194" s="563" t="s">
        <v>600</v>
      </c>
      <c r="C194" s="563" t="s">
        <v>25</v>
      </c>
      <c r="D194" s="563" t="s">
        <v>26</v>
      </c>
      <c r="E194" s="563"/>
      <c r="F194" s="564">
        <v>10</v>
      </c>
      <c r="G194" s="524"/>
      <c r="H194" s="577" t="s">
        <v>692</v>
      </c>
      <c r="I194" s="572" t="s">
        <v>710</v>
      </c>
      <c r="J194" s="573"/>
      <c r="K194" s="568">
        <v>11840</v>
      </c>
      <c r="L194" s="569">
        <v>6500</v>
      </c>
      <c r="M194" s="569">
        <v>5340</v>
      </c>
      <c r="N194" s="569" t="s">
        <v>34</v>
      </c>
      <c r="O194" s="569" t="s">
        <v>34</v>
      </c>
      <c r="P194" s="570">
        <v>5340</v>
      </c>
      <c r="Q194" s="570">
        <v>1940</v>
      </c>
      <c r="R194" s="570">
        <v>3400</v>
      </c>
      <c r="S194" s="570" t="s">
        <v>34</v>
      </c>
      <c r="T194" s="578"/>
    </row>
    <row r="195" spans="1:20" s="530" customFormat="1" ht="12" hidden="1" customHeight="1">
      <c r="A195" s="522"/>
      <c r="B195" s="522"/>
      <c r="C195" s="522"/>
      <c r="D195" s="522"/>
      <c r="E195" s="522"/>
      <c r="F195" s="555"/>
      <c r="G195" s="524"/>
      <c r="H195" s="556" t="s">
        <v>740</v>
      </c>
      <c r="I195" s="557" t="s">
        <v>741</v>
      </c>
      <c r="J195" s="558"/>
      <c r="K195" s="559"/>
      <c r="L195" s="560"/>
      <c r="M195" s="560"/>
      <c r="N195" s="560"/>
      <c r="O195" s="560"/>
      <c r="P195" s="561"/>
      <c r="Q195" s="561"/>
      <c r="R195" s="561"/>
      <c r="S195" s="561"/>
      <c r="T195" s="562"/>
    </row>
    <row r="196" spans="1:20" s="530" customFormat="1" ht="12" hidden="1" customHeight="1">
      <c r="A196" s="563" t="s">
        <v>672</v>
      </c>
      <c r="B196" s="563" t="s">
        <v>599</v>
      </c>
      <c r="C196" s="563" t="s">
        <v>25</v>
      </c>
      <c r="D196" s="563" t="s">
        <v>26</v>
      </c>
      <c r="E196" s="563"/>
      <c r="F196" s="564">
        <v>1</v>
      </c>
      <c r="G196" s="524"/>
      <c r="H196" s="565" t="s">
        <v>673</v>
      </c>
      <c r="I196" s="566" t="s">
        <v>720</v>
      </c>
      <c r="J196" s="567" t="s">
        <v>721</v>
      </c>
      <c r="K196" s="568">
        <v>161590</v>
      </c>
      <c r="L196" s="569">
        <v>66140</v>
      </c>
      <c r="M196" s="569">
        <v>83930</v>
      </c>
      <c r="N196" s="569">
        <v>1270</v>
      </c>
      <c r="O196" s="569">
        <v>1120</v>
      </c>
      <c r="P196" s="570">
        <v>78230</v>
      </c>
      <c r="Q196" s="570">
        <v>16570</v>
      </c>
      <c r="R196" s="570">
        <v>61670</v>
      </c>
      <c r="S196" s="570">
        <v>3310</v>
      </c>
      <c r="T196" s="571"/>
    </row>
    <row r="197" spans="1:20" s="530" customFormat="1" ht="12" hidden="1" customHeight="1">
      <c r="A197" s="563" t="s">
        <v>672</v>
      </c>
      <c r="B197" s="563" t="s">
        <v>599</v>
      </c>
      <c r="C197" s="563" t="s">
        <v>25</v>
      </c>
      <c r="D197" s="563" t="s">
        <v>26</v>
      </c>
      <c r="E197" s="563"/>
      <c r="F197" s="564">
        <v>2</v>
      </c>
      <c r="G197" s="524"/>
      <c r="H197" s="565" t="s">
        <v>676</v>
      </c>
      <c r="I197" s="572" t="s">
        <v>700</v>
      </c>
      <c r="J197" s="573"/>
      <c r="K197" s="568">
        <v>5220</v>
      </c>
      <c r="L197" s="569">
        <v>3180</v>
      </c>
      <c r="M197" s="569">
        <v>2040</v>
      </c>
      <c r="N197" s="569">
        <v>60</v>
      </c>
      <c r="O197" s="569" t="s">
        <v>34</v>
      </c>
      <c r="P197" s="570">
        <v>1770</v>
      </c>
      <c r="Q197" s="570">
        <v>990</v>
      </c>
      <c r="R197" s="570">
        <v>780</v>
      </c>
      <c r="S197" s="570">
        <v>200</v>
      </c>
      <c r="T197" s="574"/>
    </row>
    <row r="198" spans="1:20" s="530" customFormat="1" ht="12" hidden="1" customHeight="1">
      <c r="A198" s="563" t="s">
        <v>672</v>
      </c>
      <c r="B198" s="563" t="s">
        <v>599</v>
      </c>
      <c r="C198" s="563" t="s">
        <v>25</v>
      </c>
      <c r="D198" s="563" t="s">
        <v>26</v>
      </c>
      <c r="E198" s="563"/>
      <c r="F198" s="564">
        <v>3</v>
      </c>
      <c r="G198" s="524"/>
      <c r="H198" s="565" t="s">
        <v>678</v>
      </c>
      <c r="I198" s="572" t="s">
        <v>715</v>
      </c>
      <c r="J198" s="573"/>
      <c r="K198" s="568">
        <v>10170</v>
      </c>
      <c r="L198" s="569">
        <v>5170</v>
      </c>
      <c r="M198" s="569">
        <v>5000</v>
      </c>
      <c r="N198" s="569">
        <v>200</v>
      </c>
      <c r="O198" s="569">
        <v>710</v>
      </c>
      <c r="P198" s="570">
        <v>3800</v>
      </c>
      <c r="Q198" s="570">
        <v>1840</v>
      </c>
      <c r="R198" s="570">
        <v>1960</v>
      </c>
      <c r="S198" s="570">
        <v>290</v>
      </c>
      <c r="T198" s="574"/>
    </row>
    <row r="199" spans="1:20" s="530" customFormat="1" ht="12" hidden="1" customHeight="1">
      <c r="A199" s="563" t="s">
        <v>672</v>
      </c>
      <c r="B199" s="563" t="s">
        <v>599</v>
      </c>
      <c r="C199" s="563" t="s">
        <v>25</v>
      </c>
      <c r="D199" s="563" t="s">
        <v>26</v>
      </c>
      <c r="E199" s="563"/>
      <c r="F199" s="564">
        <v>4</v>
      </c>
      <c r="G199" s="524"/>
      <c r="H199" s="565" t="s">
        <v>680</v>
      </c>
      <c r="I199" s="572" t="s">
        <v>681</v>
      </c>
      <c r="J199" s="573"/>
      <c r="K199" s="568">
        <v>20310</v>
      </c>
      <c r="L199" s="569">
        <v>9660</v>
      </c>
      <c r="M199" s="569">
        <v>10650</v>
      </c>
      <c r="N199" s="569">
        <v>780</v>
      </c>
      <c r="O199" s="569" t="s">
        <v>34</v>
      </c>
      <c r="P199" s="570">
        <v>9420</v>
      </c>
      <c r="Q199" s="570">
        <v>1770</v>
      </c>
      <c r="R199" s="570">
        <v>7650</v>
      </c>
      <c r="S199" s="570">
        <v>460</v>
      </c>
      <c r="T199" s="574"/>
    </row>
    <row r="200" spans="1:20" s="530" customFormat="1" ht="12" hidden="1" customHeight="1">
      <c r="A200" s="563" t="s">
        <v>672</v>
      </c>
      <c r="B200" s="563" t="s">
        <v>599</v>
      </c>
      <c r="C200" s="563" t="s">
        <v>25</v>
      </c>
      <c r="D200" s="563" t="s">
        <v>26</v>
      </c>
      <c r="E200" s="563"/>
      <c r="F200" s="564">
        <v>5</v>
      </c>
      <c r="G200" s="524"/>
      <c r="H200" s="565" t="s">
        <v>682</v>
      </c>
      <c r="I200" s="572" t="s">
        <v>704</v>
      </c>
      <c r="J200" s="573"/>
      <c r="K200" s="568">
        <v>24420</v>
      </c>
      <c r="L200" s="569">
        <v>8090</v>
      </c>
      <c r="M200" s="569">
        <v>16330</v>
      </c>
      <c r="N200" s="569" t="s">
        <v>34</v>
      </c>
      <c r="O200" s="569" t="s">
        <v>34</v>
      </c>
      <c r="P200" s="570">
        <v>15800</v>
      </c>
      <c r="Q200" s="570">
        <v>3240</v>
      </c>
      <c r="R200" s="570">
        <v>12560</v>
      </c>
      <c r="S200" s="570">
        <v>530</v>
      </c>
      <c r="T200" s="574"/>
    </row>
    <row r="201" spans="1:20" s="530" customFormat="1" ht="12" hidden="1" customHeight="1">
      <c r="A201" s="563" t="s">
        <v>672</v>
      </c>
      <c r="B201" s="563" t="s">
        <v>599</v>
      </c>
      <c r="C201" s="563" t="s">
        <v>25</v>
      </c>
      <c r="D201" s="563" t="s">
        <v>26</v>
      </c>
      <c r="E201" s="563"/>
      <c r="F201" s="564">
        <v>6</v>
      </c>
      <c r="G201" s="524"/>
      <c r="H201" s="565" t="s">
        <v>684</v>
      </c>
      <c r="I201" s="572" t="s">
        <v>716</v>
      </c>
      <c r="J201" s="573"/>
      <c r="K201" s="568">
        <v>9000</v>
      </c>
      <c r="L201" s="569">
        <v>3140</v>
      </c>
      <c r="M201" s="569">
        <v>5860</v>
      </c>
      <c r="N201" s="569" t="s">
        <v>34</v>
      </c>
      <c r="O201" s="569" t="s">
        <v>34</v>
      </c>
      <c r="P201" s="570">
        <v>5790</v>
      </c>
      <c r="Q201" s="570">
        <v>940</v>
      </c>
      <c r="R201" s="570">
        <v>4850</v>
      </c>
      <c r="S201" s="570">
        <v>70</v>
      </c>
      <c r="T201" s="575"/>
    </row>
    <row r="202" spans="1:20" s="530" customFormat="1" ht="12" hidden="1" customHeight="1">
      <c r="A202" s="563" t="s">
        <v>672</v>
      </c>
      <c r="B202" s="563" t="s">
        <v>599</v>
      </c>
      <c r="C202" s="563" t="s">
        <v>25</v>
      </c>
      <c r="D202" s="563" t="s">
        <v>26</v>
      </c>
      <c r="E202" s="563"/>
      <c r="F202" s="564">
        <v>7</v>
      </c>
      <c r="G202" s="524"/>
      <c r="H202" s="565" t="s">
        <v>686</v>
      </c>
      <c r="I202" s="572" t="s">
        <v>717</v>
      </c>
      <c r="J202" s="573"/>
      <c r="K202" s="568">
        <v>13800</v>
      </c>
      <c r="L202" s="569">
        <v>7390</v>
      </c>
      <c r="M202" s="569">
        <v>6410</v>
      </c>
      <c r="N202" s="569">
        <v>230</v>
      </c>
      <c r="O202" s="569" t="s">
        <v>34</v>
      </c>
      <c r="P202" s="570">
        <v>5860</v>
      </c>
      <c r="Q202" s="570">
        <v>800</v>
      </c>
      <c r="R202" s="570">
        <v>5060</v>
      </c>
      <c r="S202" s="570">
        <v>320</v>
      </c>
      <c r="T202" s="576"/>
    </row>
    <row r="203" spans="1:20" s="530" customFormat="1" ht="12" hidden="1" customHeight="1">
      <c r="A203" s="563" t="s">
        <v>672</v>
      </c>
      <c r="B203" s="563" t="s">
        <v>599</v>
      </c>
      <c r="C203" s="563" t="s">
        <v>25</v>
      </c>
      <c r="D203" s="563" t="s">
        <v>26</v>
      </c>
      <c r="E203" s="563"/>
      <c r="F203" s="564">
        <v>8</v>
      </c>
      <c r="G203" s="524"/>
      <c r="H203" s="565" t="s">
        <v>688</v>
      </c>
      <c r="I203" s="572" t="s">
        <v>696</v>
      </c>
      <c r="J203" s="573"/>
      <c r="K203" s="568">
        <v>15870</v>
      </c>
      <c r="L203" s="569">
        <v>7620</v>
      </c>
      <c r="M203" s="569">
        <v>8260</v>
      </c>
      <c r="N203" s="569" t="s">
        <v>34</v>
      </c>
      <c r="O203" s="569">
        <v>20</v>
      </c>
      <c r="P203" s="570">
        <v>7390</v>
      </c>
      <c r="Q203" s="570">
        <v>790</v>
      </c>
      <c r="R203" s="570">
        <v>6590</v>
      </c>
      <c r="S203" s="570">
        <v>840</v>
      </c>
      <c r="T203" s="562"/>
    </row>
    <row r="204" spans="1:20" s="530" customFormat="1" ht="12" hidden="1" customHeight="1">
      <c r="A204" s="563" t="s">
        <v>672</v>
      </c>
      <c r="B204" s="563" t="s">
        <v>599</v>
      </c>
      <c r="C204" s="563" t="s">
        <v>25</v>
      </c>
      <c r="D204" s="563" t="s">
        <v>26</v>
      </c>
      <c r="E204" s="563"/>
      <c r="F204" s="564">
        <v>9</v>
      </c>
      <c r="G204" s="524"/>
      <c r="H204" s="565" t="s">
        <v>690</v>
      </c>
      <c r="I204" s="572" t="s">
        <v>697</v>
      </c>
      <c r="J204" s="573"/>
      <c r="K204" s="568">
        <v>17740</v>
      </c>
      <c r="L204" s="569">
        <v>7240</v>
      </c>
      <c r="M204" s="569">
        <v>10500</v>
      </c>
      <c r="N204" s="569" t="s">
        <v>34</v>
      </c>
      <c r="O204" s="569">
        <v>240</v>
      </c>
      <c r="P204" s="570">
        <v>9700</v>
      </c>
      <c r="Q204" s="570">
        <v>990</v>
      </c>
      <c r="R204" s="570">
        <v>8710</v>
      </c>
      <c r="S204" s="570">
        <v>560</v>
      </c>
      <c r="T204" s="562"/>
    </row>
    <row r="205" spans="1:20" s="530" customFormat="1" ht="12" hidden="1" customHeight="1">
      <c r="A205" s="563" t="s">
        <v>672</v>
      </c>
      <c r="B205" s="563" t="s">
        <v>599</v>
      </c>
      <c r="C205" s="563" t="s">
        <v>25</v>
      </c>
      <c r="D205" s="563" t="s">
        <v>26</v>
      </c>
      <c r="E205" s="563"/>
      <c r="F205" s="564">
        <v>10</v>
      </c>
      <c r="G205" s="524"/>
      <c r="H205" s="577" t="s">
        <v>692</v>
      </c>
      <c r="I205" s="572" t="s">
        <v>693</v>
      </c>
      <c r="J205" s="573"/>
      <c r="K205" s="568">
        <v>18300</v>
      </c>
      <c r="L205" s="569">
        <v>12680</v>
      </c>
      <c r="M205" s="569">
        <v>5620</v>
      </c>
      <c r="N205" s="569" t="s">
        <v>34</v>
      </c>
      <c r="O205" s="569" t="s">
        <v>34</v>
      </c>
      <c r="P205" s="570">
        <v>5590</v>
      </c>
      <c r="Q205" s="570">
        <v>400</v>
      </c>
      <c r="R205" s="570">
        <v>5190</v>
      </c>
      <c r="S205" s="570">
        <v>30</v>
      </c>
      <c r="T205" s="578"/>
    </row>
    <row r="206" spans="1:20" s="530" customFormat="1" ht="12" hidden="1" customHeight="1">
      <c r="A206" s="522"/>
      <c r="B206" s="522"/>
      <c r="C206" s="522"/>
      <c r="D206" s="522"/>
      <c r="E206" s="522"/>
      <c r="F206" s="555"/>
      <c r="G206" s="524"/>
      <c r="H206" s="556" t="s">
        <v>742</v>
      </c>
      <c r="I206" s="557" t="s">
        <v>743</v>
      </c>
      <c r="J206" s="558"/>
      <c r="K206" s="568"/>
      <c r="L206" s="569"/>
      <c r="M206" s="569"/>
      <c r="N206" s="569"/>
      <c r="O206" s="569"/>
      <c r="P206" s="570"/>
      <c r="Q206" s="570"/>
      <c r="R206" s="570"/>
      <c r="S206" s="570"/>
      <c r="T206" s="562"/>
    </row>
    <row r="207" spans="1:20" s="530" customFormat="1" ht="12" hidden="1" customHeight="1">
      <c r="A207" s="563" t="s">
        <v>672</v>
      </c>
      <c r="B207" s="563" t="s">
        <v>598</v>
      </c>
      <c r="C207" s="563" t="s">
        <v>25</v>
      </c>
      <c r="D207" s="563" t="s">
        <v>26</v>
      </c>
      <c r="E207" s="563"/>
      <c r="F207" s="564">
        <v>1</v>
      </c>
      <c r="G207" s="524"/>
      <c r="H207" s="565" t="s">
        <v>713</v>
      </c>
      <c r="I207" s="566" t="s">
        <v>720</v>
      </c>
      <c r="J207" s="567" t="s">
        <v>721</v>
      </c>
      <c r="K207" s="568">
        <v>173640</v>
      </c>
      <c r="L207" s="569">
        <v>67820</v>
      </c>
      <c r="M207" s="569">
        <v>95290</v>
      </c>
      <c r="N207" s="569">
        <v>12590</v>
      </c>
      <c r="O207" s="569">
        <v>18240</v>
      </c>
      <c r="P207" s="570">
        <v>60240</v>
      </c>
      <c r="Q207" s="570">
        <v>15630</v>
      </c>
      <c r="R207" s="570">
        <v>44610</v>
      </c>
      <c r="S207" s="570">
        <v>4210</v>
      </c>
      <c r="T207" s="571"/>
    </row>
    <row r="208" spans="1:20" s="530" customFormat="1" ht="12" hidden="1" customHeight="1">
      <c r="A208" s="563" t="s">
        <v>672</v>
      </c>
      <c r="B208" s="563" t="s">
        <v>598</v>
      </c>
      <c r="C208" s="563" t="s">
        <v>25</v>
      </c>
      <c r="D208" s="563" t="s">
        <v>26</v>
      </c>
      <c r="E208" s="563"/>
      <c r="F208" s="564">
        <v>2</v>
      </c>
      <c r="G208" s="524"/>
      <c r="H208" s="565" t="s">
        <v>676</v>
      </c>
      <c r="I208" s="572" t="s">
        <v>700</v>
      </c>
      <c r="J208" s="573"/>
      <c r="K208" s="568">
        <v>5110</v>
      </c>
      <c r="L208" s="569">
        <v>3890</v>
      </c>
      <c r="M208" s="569">
        <v>1220</v>
      </c>
      <c r="N208" s="569" t="s">
        <v>34</v>
      </c>
      <c r="O208" s="569">
        <v>310</v>
      </c>
      <c r="P208" s="570">
        <v>910</v>
      </c>
      <c r="Q208" s="570">
        <v>700</v>
      </c>
      <c r="R208" s="570">
        <v>210</v>
      </c>
      <c r="S208" s="570" t="s">
        <v>34</v>
      </c>
      <c r="T208" s="574"/>
    </row>
    <row r="209" spans="1:20" s="530" customFormat="1" ht="12" hidden="1" customHeight="1">
      <c r="A209" s="563" t="s">
        <v>672</v>
      </c>
      <c r="B209" s="563" t="s">
        <v>598</v>
      </c>
      <c r="C209" s="563" t="s">
        <v>25</v>
      </c>
      <c r="D209" s="563" t="s">
        <v>26</v>
      </c>
      <c r="E209" s="563"/>
      <c r="F209" s="564">
        <v>3</v>
      </c>
      <c r="G209" s="524"/>
      <c r="H209" s="565" t="s">
        <v>678</v>
      </c>
      <c r="I209" s="572" t="s">
        <v>715</v>
      </c>
      <c r="J209" s="573"/>
      <c r="K209" s="568">
        <v>15880</v>
      </c>
      <c r="L209" s="569">
        <v>5880</v>
      </c>
      <c r="M209" s="569">
        <v>10000</v>
      </c>
      <c r="N209" s="569">
        <v>4920</v>
      </c>
      <c r="O209" s="569">
        <v>970</v>
      </c>
      <c r="P209" s="570">
        <v>3260</v>
      </c>
      <c r="Q209" s="570">
        <v>1640</v>
      </c>
      <c r="R209" s="570">
        <v>1620</v>
      </c>
      <c r="S209" s="570">
        <v>860</v>
      </c>
      <c r="T209" s="574"/>
    </row>
    <row r="210" spans="1:20" s="530" customFormat="1" ht="12" hidden="1" customHeight="1">
      <c r="A210" s="563" t="s">
        <v>672</v>
      </c>
      <c r="B210" s="563" t="s">
        <v>598</v>
      </c>
      <c r="C210" s="563" t="s">
        <v>25</v>
      </c>
      <c r="D210" s="563" t="s">
        <v>26</v>
      </c>
      <c r="E210" s="563"/>
      <c r="F210" s="564">
        <v>4</v>
      </c>
      <c r="G210" s="524"/>
      <c r="H210" s="565" t="s">
        <v>680</v>
      </c>
      <c r="I210" s="572" t="s">
        <v>701</v>
      </c>
      <c r="J210" s="573"/>
      <c r="K210" s="568">
        <v>28490</v>
      </c>
      <c r="L210" s="569">
        <v>10490</v>
      </c>
      <c r="M210" s="569">
        <v>17990</v>
      </c>
      <c r="N210" s="569">
        <v>3480</v>
      </c>
      <c r="O210" s="569">
        <v>7050</v>
      </c>
      <c r="P210" s="570">
        <v>7140</v>
      </c>
      <c r="Q210" s="570">
        <v>2010</v>
      </c>
      <c r="R210" s="570">
        <v>5130</v>
      </c>
      <c r="S210" s="570">
        <v>320</v>
      </c>
      <c r="T210" s="574"/>
    </row>
    <row r="211" spans="1:20" s="530" customFormat="1" ht="12" hidden="1" customHeight="1">
      <c r="A211" s="563" t="s">
        <v>672</v>
      </c>
      <c r="B211" s="563" t="s">
        <v>598</v>
      </c>
      <c r="C211" s="563" t="s">
        <v>25</v>
      </c>
      <c r="D211" s="563" t="s">
        <v>26</v>
      </c>
      <c r="E211" s="563"/>
      <c r="F211" s="564">
        <v>5</v>
      </c>
      <c r="G211" s="524"/>
      <c r="H211" s="565" t="s">
        <v>682</v>
      </c>
      <c r="I211" s="572" t="s">
        <v>704</v>
      </c>
      <c r="J211" s="573"/>
      <c r="K211" s="568">
        <v>20980</v>
      </c>
      <c r="L211" s="569">
        <v>9140</v>
      </c>
      <c r="M211" s="569">
        <v>11840</v>
      </c>
      <c r="N211" s="569">
        <v>190</v>
      </c>
      <c r="O211" s="569">
        <v>1270</v>
      </c>
      <c r="P211" s="570">
        <v>10200</v>
      </c>
      <c r="Q211" s="570">
        <v>2100</v>
      </c>
      <c r="R211" s="570">
        <v>8100</v>
      </c>
      <c r="S211" s="570">
        <v>180</v>
      </c>
      <c r="T211" s="574"/>
    </row>
    <row r="212" spans="1:20" s="530" customFormat="1" ht="12" hidden="1" customHeight="1">
      <c r="A212" s="563" t="s">
        <v>672</v>
      </c>
      <c r="B212" s="563" t="s">
        <v>598</v>
      </c>
      <c r="C212" s="563" t="s">
        <v>25</v>
      </c>
      <c r="D212" s="563" t="s">
        <v>26</v>
      </c>
      <c r="E212" s="563"/>
      <c r="F212" s="564">
        <v>6</v>
      </c>
      <c r="G212" s="524"/>
      <c r="H212" s="565" t="s">
        <v>684</v>
      </c>
      <c r="I212" s="572" t="s">
        <v>744</v>
      </c>
      <c r="J212" s="573"/>
      <c r="K212" s="568">
        <v>16260</v>
      </c>
      <c r="L212" s="569">
        <v>6380</v>
      </c>
      <c r="M212" s="569">
        <v>9890</v>
      </c>
      <c r="N212" s="569">
        <v>160</v>
      </c>
      <c r="O212" s="569" t="s">
        <v>34</v>
      </c>
      <c r="P212" s="570">
        <v>8850</v>
      </c>
      <c r="Q212" s="570">
        <v>1800</v>
      </c>
      <c r="R212" s="570">
        <v>7050</v>
      </c>
      <c r="S212" s="570">
        <v>880</v>
      </c>
      <c r="T212" s="575"/>
    </row>
    <row r="213" spans="1:20" s="530" customFormat="1" ht="12" hidden="1" customHeight="1">
      <c r="A213" s="563" t="s">
        <v>672</v>
      </c>
      <c r="B213" s="563" t="s">
        <v>598</v>
      </c>
      <c r="C213" s="563" t="s">
        <v>25</v>
      </c>
      <c r="D213" s="563" t="s">
        <v>26</v>
      </c>
      <c r="E213" s="563"/>
      <c r="F213" s="564">
        <v>7</v>
      </c>
      <c r="G213" s="524"/>
      <c r="H213" s="565" t="s">
        <v>686</v>
      </c>
      <c r="I213" s="572" t="s">
        <v>717</v>
      </c>
      <c r="J213" s="573"/>
      <c r="K213" s="568">
        <v>18220</v>
      </c>
      <c r="L213" s="569">
        <v>10910</v>
      </c>
      <c r="M213" s="569">
        <v>7310</v>
      </c>
      <c r="N213" s="569">
        <v>1100</v>
      </c>
      <c r="O213" s="569">
        <v>1070</v>
      </c>
      <c r="P213" s="570">
        <v>4690</v>
      </c>
      <c r="Q213" s="570">
        <v>750</v>
      </c>
      <c r="R213" s="570">
        <v>3940</v>
      </c>
      <c r="S213" s="570">
        <v>450</v>
      </c>
      <c r="T213" s="576"/>
    </row>
    <row r="214" spans="1:20" s="530" customFormat="1" ht="12" hidden="1" customHeight="1">
      <c r="A214" s="563" t="s">
        <v>672</v>
      </c>
      <c r="B214" s="563" t="s">
        <v>598</v>
      </c>
      <c r="C214" s="563" t="s">
        <v>25</v>
      </c>
      <c r="D214" s="563" t="s">
        <v>26</v>
      </c>
      <c r="E214" s="563"/>
      <c r="F214" s="564">
        <v>8</v>
      </c>
      <c r="G214" s="524"/>
      <c r="H214" s="565" t="s">
        <v>688</v>
      </c>
      <c r="I214" s="572" t="s">
        <v>696</v>
      </c>
      <c r="J214" s="573"/>
      <c r="K214" s="568">
        <v>12340</v>
      </c>
      <c r="L214" s="569">
        <v>7080</v>
      </c>
      <c r="M214" s="569">
        <v>5260</v>
      </c>
      <c r="N214" s="569">
        <v>310</v>
      </c>
      <c r="O214" s="569" t="s">
        <v>34</v>
      </c>
      <c r="P214" s="570">
        <v>4520</v>
      </c>
      <c r="Q214" s="570">
        <v>1140</v>
      </c>
      <c r="R214" s="570">
        <v>3390</v>
      </c>
      <c r="S214" s="570">
        <v>430</v>
      </c>
      <c r="T214" s="562"/>
    </row>
    <row r="215" spans="1:20" s="530" customFormat="1" ht="12" hidden="1" customHeight="1">
      <c r="A215" s="563" t="s">
        <v>672</v>
      </c>
      <c r="B215" s="563" t="s">
        <v>598</v>
      </c>
      <c r="C215" s="563" t="s">
        <v>25</v>
      </c>
      <c r="D215" s="563" t="s">
        <v>26</v>
      </c>
      <c r="E215" s="563"/>
      <c r="F215" s="564">
        <v>9</v>
      </c>
      <c r="G215" s="524"/>
      <c r="H215" s="565" t="s">
        <v>690</v>
      </c>
      <c r="I215" s="572" t="s">
        <v>697</v>
      </c>
      <c r="J215" s="573"/>
      <c r="K215" s="568">
        <v>17290</v>
      </c>
      <c r="L215" s="569">
        <v>6800</v>
      </c>
      <c r="M215" s="569">
        <v>10490</v>
      </c>
      <c r="N215" s="569">
        <v>1540</v>
      </c>
      <c r="O215" s="569">
        <v>460</v>
      </c>
      <c r="P215" s="570">
        <v>7620</v>
      </c>
      <c r="Q215" s="570">
        <v>1470</v>
      </c>
      <c r="R215" s="570">
        <v>6150</v>
      </c>
      <c r="S215" s="570">
        <v>870</v>
      </c>
      <c r="T215" s="562"/>
    </row>
    <row r="216" spans="1:20" s="530" customFormat="1" ht="12" hidden="1" customHeight="1">
      <c r="A216" s="563" t="s">
        <v>672</v>
      </c>
      <c r="B216" s="563" t="s">
        <v>598</v>
      </c>
      <c r="C216" s="563" t="s">
        <v>25</v>
      </c>
      <c r="D216" s="563" t="s">
        <v>26</v>
      </c>
      <c r="E216" s="563"/>
      <c r="F216" s="564">
        <v>10</v>
      </c>
      <c r="G216" s="524"/>
      <c r="H216" s="577" t="s">
        <v>692</v>
      </c>
      <c r="I216" s="572" t="s">
        <v>710</v>
      </c>
      <c r="J216" s="573"/>
      <c r="K216" s="568">
        <v>15640</v>
      </c>
      <c r="L216" s="569">
        <v>4860</v>
      </c>
      <c r="M216" s="569">
        <v>10780</v>
      </c>
      <c r="N216" s="569">
        <v>640</v>
      </c>
      <c r="O216" s="569">
        <v>7110</v>
      </c>
      <c r="P216" s="570">
        <v>2860</v>
      </c>
      <c r="Q216" s="570">
        <v>450</v>
      </c>
      <c r="R216" s="570">
        <v>2410</v>
      </c>
      <c r="S216" s="570">
        <v>170</v>
      </c>
      <c r="T216" s="578"/>
    </row>
    <row r="217" spans="1:20" s="530" customFormat="1" ht="12" hidden="1" customHeight="1">
      <c r="A217" s="522"/>
      <c r="B217" s="522"/>
      <c r="C217" s="522"/>
      <c r="D217" s="522"/>
      <c r="E217" s="522"/>
      <c r="F217" s="555"/>
      <c r="G217" s="524"/>
      <c r="H217" s="556" t="s">
        <v>745</v>
      </c>
      <c r="I217" s="557" t="s">
        <v>746</v>
      </c>
      <c r="J217" s="558"/>
      <c r="K217" s="568"/>
      <c r="L217" s="569"/>
      <c r="M217" s="569"/>
      <c r="N217" s="569"/>
      <c r="O217" s="569"/>
      <c r="P217" s="570"/>
      <c r="Q217" s="570"/>
      <c r="R217" s="570"/>
      <c r="S217" s="570"/>
      <c r="T217" s="562"/>
    </row>
    <row r="218" spans="1:20" s="530" customFormat="1" ht="12" hidden="1" customHeight="1">
      <c r="A218" s="563" t="s">
        <v>672</v>
      </c>
      <c r="B218" s="563" t="s">
        <v>597</v>
      </c>
      <c r="C218" s="563" t="s">
        <v>25</v>
      </c>
      <c r="D218" s="563" t="s">
        <v>26</v>
      </c>
      <c r="E218" s="563"/>
      <c r="F218" s="564">
        <v>1</v>
      </c>
      <c r="G218" s="524"/>
      <c r="H218" s="565" t="s">
        <v>713</v>
      </c>
      <c r="I218" s="566" t="s">
        <v>720</v>
      </c>
      <c r="J218" s="567" t="s">
        <v>721</v>
      </c>
      <c r="K218" s="568">
        <v>97620</v>
      </c>
      <c r="L218" s="569">
        <v>53890</v>
      </c>
      <c r="M218" s="569">
        <v>39370</v>
      </c>
      <c r="N218" s="569">
        <v>3940</v>
      </c>
      <c r="O218" s="569">
        <v>1670</v>
      </c>
      <c r="P218" s="570">
        <v>31950</v>
      </c>
      <c r="Q218" s="570">
        <v>5840</v>
      </c>
      <c r="R218" s="570">
        <v>26110</v>
      </c>
      <c r="S218" s="570">
        <v>1810</v>
      </c>
      <c r="T218" s="571"/>
    </row>
    <row r="219" spans="1:20" s="530" customFormat="1" ht="12" hidden="1" customHeight="1">
      <c r="A219" s="563" t="s">
        <v>672</v>
      </c>
      <c r="B219" s="563" t="s">
        <v>597</v>
      </c>
      <c r="C219" s="563" t="s">
        <v>25</v>
      </c>
      <c r="D219" s="563" t="s">
        <v>26</v>
      </c>
      <c r="E219" s="563"/>
      <c r="F219" s="564">
        <v>2</v>
      </c>
      <c r="G219" s="524"/>
      <c r="H219" s="565" t="s">
        <v>676</v>
      </c>
      <c r="I219" s="572" t="s">
        <v>700</v>
      </c>
      <c r="J219" s="573"/>
      <c r="K219" s="568">
        <v>3550</v>
      </c>
      <c r="L219" s="569">
        <v>2680</v>
      </c>
      <c r="M219" s="569">
        <v>870</v>
      </c>
      <c r="N219" s="569">
        <v>260</v>
      </c>
      <c r="O219" s="569" t="s">
        <v>34</v>
      </c>
      <c r="P219" s="570">
        <v>590</v>
      </c>
      <c r="Q219" s="570">
        <v>280</v>
      </c>
      <c r="R219" s="570">
        <v>310</v>
      </c>
      <c r="S219" s="570">
        <v>20</v>
      </c>
      <c r="T219" s="574"/>
    </row>
    <row r="220" spans="1:20" s="530" customFormat="1" ht="12" hidden="1" customHeight="1">
      <c r="A220" s="563" t="s">
        <v>672</v>
      </c>
      <c r="B220" s="563" t="s">
        <v>597</v>
      </c>
      <c r="C220" s="563" t="s">
        <v>25</v>
      </c>
      <c r="D220" s="563" t="s">
        <v>26</v>
      </c>
      <c r="E220" s="563"/>
      <c r="F220" s="564">
        <v>3</v>
      </c>
      <c r="G220" s="524"/>
      <c r="H220" s="565" t="s">
        <v>678</v>
      </c>
      <c r="I220" s="572" t="s">
        <v>679</v>
      </c>
      <c r="J220" s="573"/>
      <c r="K220" s="568">
        <v>4890</v>
      </c>
      <c r="L220" s="569">
        <v>3280</v>
      </c>
      <c r="M220" s="569">
        <v>1610</v>
      </c>
      <c r="N220" s="569" t="s">
        <v>34</v>
      </c>
      <c r="O220" s="569" t="s">
        <v>34</v>
      </c>
      <c r="P220" s="570">
        <v>1560</v>
      </c>
      <c r="Q220" s="570">
        <v>590</v>
      </c>
      <c r="R220" s="570">
        <v>980</v>
      </c>
      <c r="S220" s="570">
        <v>40</v>
      </c>
      <c r="T220" s="574"/>
    </row>
    <row r="221" spans="1:20" s="530" customFormat="1" ht="12" hidden="1" customHeight="1">
      <c r="A221" s="563" t="s">
        <v>672</v>
      </c>
      <c r="B221" s="563" t="s">
        <v>597</v>
      </c>
      <c r="C221" s="563" t="s">
        <v>25</v>
      </c>
      <c r="D221" s="563" t="s">
        <v>26</v>
      </c>
      <c r="E221" s="563"/>
      <c r="F221" s="564">
        <v>4</v>
      </c>
      <c r="G221" s="524"/>
      <c r="H221" s="565" t="s">
        <v>680</v>
      </c>
      <c r="I221" s="572" t="s">
        <v>681</v>
      </c>
      <c r="J221" s="573"/>
      <c r="K221" s="568">
        <v>10920</v>
      </c>
      <c r="L221" s="569">
        <v>7130</v>
      </c>
      <c r="M221" s="569">
        <v>3790</v>
      </c>
      <c r="N221" s="569">
        <v>500</v>
      </c>
      <c r="O221" s="569" t="s">
        <v>34</v>
      </c>
      <c r="P221" s="570">
        <v>3100</v>
      </c>
      <c r="Q221" s="570">
        <v>820</v>
      </c>
      <c r="R221" s="570">
        <v>2280</v>
      </c>
      <c r="S221" s="570">
        <v>190</v>
      </c>
      <c r="T221" s="574"/>
    </row>
    <row r="222" spans="1:20" s="530" customFormat="1" ht="12" hidden="1" customHeight="1">
      <c r="A222" s="563" t="s">
        <v>672</v>
      </c>
      <c r="B222" s="563" t="s">
        <v>597</v>
      </c>
      <c r="C222" s="563" t="s">
        <v>25</v>
      </c>
      <c r="D222" s="563" t="s">
        <v>26</v>
      </c>
      <c r="E222" s="563"/>
      <c r="F222" s="564">
        <v>5</v>
      </c>
      <c r="G222" s="524"/>
      <c r="H222" s="565" t="s">
        <v>682</v>
      </c>
      <c r="I222" s="572" t="s">
        <v>704</v>
      </c>
      <c r="J222" s="573"/>
      <c r="K222" s="568">
        <v>14670</v>
      </c>
      <c r="L222" s="569">
        <v>8180</v>
      </c>
      <c r="M222" s="569">
        <v>6490</v>
      </c>
      <c r="N222" s="569">
        <v>1130</v>
      </c>
      <c r="O222" s="569">
        <v>270</v>
      </c>
      <c r="P222" s="570">
        <v>4900</v>
      </c>
      <c r="Q222" s="570">
        <v>490</v>
      </c>
      <c r="R222" s="570">
        <v>4410</v>
      </c>
      <c r="S222" s="570">
        <v>190</v>
      </c>
      <c r="T222" s="574"/>
    </row>
    <row r="223" spans="1:20" s="530" customFormat="1" ht="12" hidden="1" customHeight="1">
      <c r="A223" s="563" t="s">
        <v>672</v>
      </c>
      <c r="B223" s="563" t="s">
        <v>597</v>
      </c>
      <c r="C223" s="563" t="s">
        <v>25</v>
      </c>
      <c r="D223" s="563" t="s">
        <v>26</v>
      </c>
      <c r="E223" s="563"/>
      <c r="F223" s="564">
        <v>6</v>
      </c>
      <c r="G223" s="524"/>
      <c r="H223" s="565" t="s">
        <v>684</v>
      </c>
      <c r="I223" s="572" t="s">
        <v>716</v>
      </c>
      <c r="J223" s="573"/>
      <c r="K223" s="568">
        <v>8830</v>
      </c>
      <c r="L223" s="569">
        <v>4320</v>
      </c>
      <c r="M223" s="569">
        <v>4500</v>
      </c>
      <c r="N223" s="569">
        <v>350</v>
      </c>
      <c r="O223" s="569" t="s">
        <v>34</v>
      </c>
      <c r="P223" s="570">
        <v>3300</v>
      </c>
      <c r="Q223" s="570">
        <v>170</v>
      </c>
      <c r="R223" s="570">
        <v>3130</v>
      </c>
      <c r="S223" s="570">
        <v>860</v>
      </c>
      <c r="T223" s="575"/>
    </row>
    <row r="224" spans="1:20" s="530" customFormat="1" ht="12" hidden="1" customHeight="1">
      <c r="A224" s="563" t="s">
        <v>672</v>
      </c>
      <c r="B224" s="563" t="s">
        <v>597</v>
      </c>
      <c r="C224" s="563" t="s">
        <v>25</v>
      </c>
      <c r="D224" s="563" t="s">
        <v>26</v>
      </c>
      <c r="E224" s="563"/>
      <c r="F224" s="564">
        <v>7</v>
      </c>
      <c r="G224" s="524"/>
      <c r="H224" s="565" t="s">
        <v>686</v>
      </c>
      <c r="I224" s="572" t="s">
        <v>717</v>
      </c>
      <c r="J224" s="573"/>
      <c r="K224" s="568">
        <v>9880</v>
      </c>
      <c r="L224" s="569">
        <v>5360</v>
      </c>
      <c r="M224" s="569">
        <v>4520</v>
      </c>
      <c r="N224" s="569">
        <v>1030</v>
      </c>
      <c r="O224" s="569">
        <v>850</v>
      </c>
      <c r="P224" s="570">
        <v>2560</v>
      </c>
      <c r="Q224" s="570">
        <v>440</v>
      </c>
      <c r="R224" s="570">
        <v>2130</v>
      </c>
      <c r="S224" s="570">
        <v>70</v>
      </c>
      <c r="T224" s="576"/>
    </row>
    <row r="225" spans="1:20" s="530" customFormat="1" ht="12" hidden="1" customHeight="1">
      <c r="A225" s="563" t="s">
        <v>672</v>
      </c>
      <c r="B225" s="563" t="s">
        <v>597</v>
      </c>
      <c r="C225" s="563" t="s">
        <v>25</v>
      </c>
      <c r="D225" s="563" t="s">
        <v>26</v>
      </c>
      <c r="E225" s="563"/>
      <c r="F225" s="564">
        <v>8</v>
      </c>
      <c r="G225" s="524"/>
      <c r="H225" s="565" t="s">
        <v>688</v>
      </c>
      <c r="I225" s="572" t="s">
        <v>696</v>
      </c>
      <c r="J225" s="573"/>
      <c r="K225" s="568">
        <v>10940</v>
      </c>
      <c r="L225" s="569">
        <v>7800</v>
      </c>
      <c r="M225" s="569">
        <v>3130</v>
      </c>
      <c r="N225" s="569">
        <v>670</v>
      </c>
      <c r="O225" s="569">
        <v>550</v>
      </c>
      <c r="P225" s="570">
        <v>1750</v>
      </c>
      <c r="Q225" s="570">
        <v>180</v>
      </c>
      <c r="R225" s="570">
        <v>1560</v>
      </c>
      <c r="S225" s="570">
        <v>170</v>
      </c>
      <c r="T225" s="562"/>
    </row>
    <row r="226" spans="1:20" s="530" customFormat="1" ht="12" hidden="1" customHeight="1">
      <c r="A226" s="563" t="s">
        <v>672</v>
      </c>
      <c r="B226" s="563" t="s">
        <v>597</v>
      </c>
      <c r="C226" s="563" t="s">
        <v>25</v>
      </c>
      <c r="D226" s="563" t="s">
        <v>26</v>
      </c>
      <c r="E226" s="563"/>
      <c r="F226" s="564">
        <v>9</v>
      </c>
      <c r="G226" s="524"/>
      <c r="H226" s="565" t="s">
        <v>690</v>
      </c>
      <c r="I226" s="572" t="s">
        <v>697</v>
      </c>
      <c r="J226" s="573"/>
      <c r="K226" s="568">
        <v>13250</v>
      </c>
      <c r="L226" s="569">
        <v>7640</v>
      </c>
      <c r="M226" s="569">
        <v>5610</v>
      </c>
      <c r="N226" s="569" t="s">
        <v>34</v>
      </c>
      <c r="O226" s="569" t="s">
        <v>34</v>
      </c>
      <c r="P226" s="570">
        <v>5590</v>
      </c>
      <c r="Q226" s="570">
        <v>310</v>
      </c>
      <c r="R226" s="570">
        <v>5290</v>
      </c>
      <c r="S226" s="570">
        <v>20</v>
      </c>
      <c r="T226" s="562"/>
    </row>
    <row r="227" spans="1:20" s="530" customFormat="1" ht="12" hidden="1" customHeight="1">
      <c r="A227" s="563" t="s">
        <v>672</v>
      </c>
      <c r="B227" s="563" t="s">
        <v>597</v>
      </c>
      <c r="C227" s="563" t="s">
        <v>25</v>
      </c>
      <c r="D227" s="563" t="s">
        <v>26</v>
      </c>
      <c r="E227" s="563"/>
      <c r="F227" s="564">
        <v>10</v>
      </c>
      <c r="G227" s="524"/>
      <c r="H227" s="577" t="s">
        <v>692</v>
      </c>
      <c r="I227" s="572" t="s">
        <v>710</v>
      </c>
      <c r="J227" s="573"/>
      <c r="K227" s="568">
        <v>7130</v>
      </c>
      <c r="L227" s="569">
        <v>4840</v>
      </c>
      <c r="M227" s="569">
        <v>2290</v>
      </c>
      <c r="N227" s="569" t="s">
        <v>34</v>
      </c>
      <c r="O227" s="569" t="s">
        <v>34</v>
      </c>
      <c r="P227" s="570">
        <v>2230</v>
      </c>
      <c r="Q227" s="570">
        <v>240</v>
      </c>
      <c r="R227" s="570">
        <v>1990</v>
      </c>
      <c r="S227" s="570">
        <v>60</v>
      </c>
      <c r="T227" s="578"/>
    </row>
    <row r="228" spans="1:20" s="530" customFormat="1" ht="12" hidden="1" customHeight="1">
      <c r="A228" s="522"/>
      <c r="B228" s="522"/>
      <c r="C228" s="522"/>
      <c r="D228" s="522"/>
      <c r="E228" s="522"/>
      <c r="F228" s="555"/>
      <c r="G228" s="524"/>
      <c r="H228" s="556" t="s">
        <v>747</v>
      </c>
      <c r="I228" s="557" t="s">
        <v>748</v>
      </c>
      <c r="J228" s="558"/>
      <c r="K228" s="568"/>
      <c r="L228" s="569"/>
      <c r="M228" s="569"/>
      <c r="N228" s="569"/>
      <c r="O228" s="569"/>
      <c r="P228" s="570"/>
      <c r="Q228" s="570"/>
      <c r="R228" s="570"/>
      <c r="S228" s="570"/>
      <c r="T228" s="562"/>
    </row>
    <row r="229" spans="1:20" s="530" customFormat="1" ht="12" hidden="1" customHeight="1">
      <c r="A229" s="563" t="s">
        <v>672</v>
      </c>
      <c r="B229" s="563" t="s">
        <v>596</v>
      </c>
      <c r="C229" s="563" t="s">
        <v>25</v>
      </c>
      <c r="D229" s="563" t="s">
        <v>26</v>
      </c>
      <c r="E229" s="563"/>
      <c r="F229" s="564">
        <v>1</v>
      </c>
      <c r="G229" s="524"/>
      <c r="H229" s="565" t="s">
        <v>713</v>
      </c>
      <c r="I229" s="566" t="s">
        <v>674</v>
      </c>
      <c r="J229" s="567" t="s">
        <v>721</v>
      </c>
      <c r="K229" s="568">
        <v>268180</v>
      </c>
      <c r="L229" s="569">
        <v>113830</v>
      </c>
      <c r="M229" s="569">
        <v>135630</v>
      </c>
      <c r="N229" s="569">
        <v>10580</v>
      </c>
      <c r="O229" s="569">
        <v>13210</v>
      </c>
      <c r="P229" s="570">
        <v>106250</v>
      </c>
      <c r="Q229" s="570">
        <v>19470</v>
      </c>
      <c r="R229" s="570">
        <v>86770</v>
      </c>
      <c r="S229" s="570">
        <v>5600</v>
      </c>
      <c r="T229" s="571"/>
    </row>
    <row r="230" spans="1:20" s="530" customFormat="1" ht="12" hidden="1" customHeight="1">
      <c r="A230" s="563" t="s">
        <v>672</v>
      </c>
      <c r="B230" s="563" t="s">
        <v>596</v>
      </c>
      <c r="C230" s="563" t="s">
        <v>25</v>
      </c>
      <c r="D230" s="563" t="s">
        <v>26</v>
      </c>
      <c r="E230" s="563"/>
      <c r="F230" s="564">
        <v>2</v>
      </c>
      <c r="G230" s="524"/>
      <c r="H230" s="565" t="s">
        <v>676</v>
      </c>
      <c r="I230" s="572" t="s">
        <v>700</v>
      </c>
      <c r="J230" s="573"/>
      <c r="K230" s="568">
        <v>5890</v>
      </c>
      <c r="L230" s="569">
        <v>4610</v>
      </c>
      <c r="M230" s="569">
        <v>1280</v>
      </c>
      <c r="N230" s="569">
        <v>130</v>
      </c>
      <c r="O230" s="569" t="s">
        <v>34</v>
      </c>
      <c r="P230" s="570">
        <v>1140</v>
      </c>
      <c r="Q230" s="570">
        <v>640</v>
      </c>
      <c r="R230" s="570">
        <v>500</v>
      </c>
      <c r="S230" s="570" t="s">
        <v>34</v>
      </c>
      <c r="T230" s="574"/>
    </row>
    <row r="231" spans="1:20" s="530" customFormat="1" ht="12" hidden="1" customHeight="1">
      <c r="A231" s="563" t="s">
        <v>672</v>
      </c>
      <c r="B231" s="563" t="s">
        <v>596</v>
      </c>
      <c r="C231" s="563" t="s">
        <v>25</v>
      </c>
      <c r="D231" s="563" t="s">
        <v>26</v>
      </c>
      <c r="E231" s="563"/>
      <c r="F231" s="564">
        <v>3</v>
      </c>
      <c r="G231" s="524"/>
      <c r="H231" s="565" t="s">
        <v>678</v>
      </c>
      <c r="I231" s="572" t="s">
        <v>715</v>
      </c>
      <c r="J231" s="573"/>
      <c r="K231" s="568">
        <v>12060</v>
      </c>
      <c r="L231" s="569">
        <v>5760</v>
      </c>
      <c r="M231" s="569">
        <v>6300</v>
      </c>
      <c r="N231" s="569">
        <v>1660</v>
      </c>
      <c r="O231" s="569">
        <v>980</v>
      </c>
      <c r="P231" s="570">
        <v>3490</v>
      </c>
      <c r="Q231" s="570">
        <v>1360</v>
      </c>
      <c r="R231" s="570">
        <v>2140</v>
      </c>
      <c r="S231" s="570">
        <v>170</v>
      </c>
      <c r="T231" s="574"/>
    </row>
    <row r="232" spans="1:20" s="530" customFormat="1" ht="12" hidden="1" customHeight="1">
      <c r="A232" s="563" t="s">
        <v>672</v>
      </c>
      <c r="B232" s="563" t="s">
        <v>596</v>
      </c>
      <c r="C232" s="563" t="s">
        <v>25</v>
      </c>
      <c r="D232" s="563" t="s">
        <v>26</v>
      </c>
      <c r="E232" s="563"/>
      <c r="F232" s="564">
        <v>4</v>
      </c>
      <c r="G232" s="524"/>
      <c r="H232" s="565" t="s">
        <v>680</v>
      </c>
      <c r="I232" s="572" t="s">
        <v>701</v>
      </c>
      <c r="J232" s="573"/>
      <c r="K232" s="568">
        <v>51970</v>
      </c>
      <c r="L232" s="569">
        <v>25990</v>
      </c>
      <c r="M232" s="569">
        <v>25980</v>
      </c>
      <c r="N232" s="569">
        <v>4930</v>
      </c>
      <c r="O232" s="569">
        <v>7010</v>
      </c>
      <c r="P232" s="570">
        <v>13210</v>
      </c>
      <c r="Q232" s="570">
        <v>4180</v>
      </c>
      <c r="R232" s="570">
        <v>9030</v>
      </c>
      <c r="S232" s="570">
        <v>830</v>
      </c>
      <c r="T232" s="574"/>
    </row>
    <row r="233" spans="1:20" s="530" customFormat="1" ht="12" hidden="1" customHeight="1">
      <c r="A233" s="563" t="s">
        <v>672</v>
      </c>
      <c r="B233" s="563" t="s">
        <v>596</v>
      </c>
      <c r="C233" s="563" t="s">
        <v>25</v>
      </c>
      <c r="D233" s="563" t="s">
        <v>26</v>
      </c>
      <c r="E233" s="563"/>
      <c r="F233" s="564">
        <v>5</v>
      </c>
      <c r="G233" s="524"/>
      <c r="H233" s="565" t="s">
        <v>682</v>
      </c>
      <c r="I233" s="572" t="s">
        <v>704</v>
      </c>
      <c r="J233" s="573"/>
      <c r="K233" s="568">
        <v>51970</v>
      </c>
      <c r="L233" s="569">
        <v>20620</v>
      </c>
      <c r="M233" s="569">
        <v>31350</v>
      </c>
      <c r="N233" s="569">
        <v>910</v>
      </c>
      <c r="O233" s="569">
        <v>1430</v>
      </c>
      <c r="P233" s="570">
        <v>28660</v>
      </c>
      <c r="Q233" s="570">
        <v>3680</v>
      </c>
      <c r="R233" s="570">
        <v>24980</v>
      </c>
      <c r="S233" s="570">
        <v>350</v>
      </c>
      <c r="T233" s="574"/>
    </row>
    <row r="234" spans="1:20" s="530" customFormat="1" ht="12" hidden="1" customHeight="1">
      <c r="A234" s="563" t="s">
        <v>672</v>
      </c>
      <c r="B234" s="563" t="s">
        <v>596</v>
      </c>
      <c r="C234" s="563" t="s">
        <v>25</v>
      </c>
      <c r="D234" s="563" t="s">
        <v>26</v>
      </c>
      <c r="E234" s="563"/>
      <c r="F234" s="564">
        <v>6</v>
      </c>
      <c r="G234" s="524"/>
      <c r="H234" s="565" t="s">
        <v>684</v>
      </c>
      <c r="I234" s="572" t="s">
        <v>716</v>
      </c>
      <c r="J234" s="573"/>
      <c r="K234" s="568">
        <v>24360</v>
      </c>
      <c r="L234" s="569">
        <v>9720</v>
      </c>
      <c r="M234" s="569">
        <v>14640</v>
      </c>
      <c r="N234" s="569">
        <v>690</v>
      </c>
      <c r="O234" s="569">
        <v>380</v>
      </c>
      <c r="P234" s="570">
        <v>12840</v>
      </c>
      <c r="Q234" s="570">
        <v>1630</v>
      </c>
      <c r="R234" s="570">
        <v>11220</v>
      </c>
      <c r="S234" s="570">
        <v>720</v>
      </c>
      <c r="T234" s="575"/>
    </row>
    <row r="235" spans="1:20" s="530" customFormat="1" ht="12" hidden="1" customHeight="1">
      <c r="A235" s="563" t="s">
        <v>672</v>
      </c>
      <c r="B235" s="563" t="s">
        <v>596</v>
      </c>
      <c r="C235" s="563" t="s">
        <v>25</v>
      </c>
      <c r="D235" s="563" t="s">
        <v>26</v>
      </c>
      <c r="E235" s="563"/>
      <c r="F235" s="564">
        <v>7</v>
      </c>
      <c r="G235" s="524"/>
      <c r="H235" s="565" t="s">
        <v>686</v>
      </c>
      <c r="I235" s="572" t="s">
        <v>717</v>
      </c>
      <c r="J235" s="573"/>
      <c r="K235" s="568">
        <v>23330</v>
      </c>
      <c r="L235" s="569">
        <v>14470</v>
      </c>
      <c r="M235" s="569">
        <v>8860</v>
      </c>
      <c r="N235" s="569">
        <v>960</v>
      </c>
      <c r="O235" s="569" t="s">
        <v>34</v>
      </c>
      <c r="P235" s="570">
        <v>6580</v>
      </c>
      <c r="Q235" s="570">
        <v>750</v>
      </c>
      <c r="R235" s="570">
        <v>5830</v>
      </c>
      <c r="S235" s="570">
        <v>1320</v>
      </c>
      <c r="T235" s="576"/>
    </row>
    <row r="236" spans="1:20" s="530" customFormat="1" ht="12" hidden="1" customHeight="1">
      <c r="A236" s="563" t="s">
        <v>672</v>
      </c>
      <c r="B236" s="563" t="s">
        <v>596</v>
      </c>
      <c r="C236" s="563" t="s">
        <v>25</v>
      </c>
      <c r="D236" s="563" t="s">
        <v>26</v>
      </c>
      <c r="E236" s="563"/>
      <c r="F236" s="564">
        <v>8</v>
      </c>
      <c r="G236" s="524"/>
      <c r="H236" s="565" t="s">
        <v>688</v>
      </c>
      <c r="I236" s="572" t="s">
        <v>696</v>
      </c>
      <c r="J236" s="573"/>
      <c r="K236" s="568">
        <v>28740</v>
      </c>
      <c r="L236" s="569">
        <v>12990</v>
      </c>
      <c r="M236" s="569">
        <v>15750</v>
      </c>
      <c r="N236" s="569">
        <v>250</v>
      </c>
      <c r="O236" s="569">
        <v>3400</v>
      </c>
      <c r="P236" s="570">
        <v>11510</v>
      </c>
      <c r="Q236" s="570">
        <v>600</v>
      </c>
      <c r="R236" s="570">
        <v>10900</v>
      </c>
      <c r="S236" s="570">
        <v>590</v>
      </c>
      <c r="T236" s="562"/>
    </row>
    <row r="237" spans="1:20" s="530" customFormat="1" ht="12" hidden="1" customHeight="1">
      <c r="A237" s="563" t="s">
        <v>672</v>
      </c>
      <c r="B237" s="563" t="s">
        <v>596</v>
      </c>
      <c r="C237" s="563" t="s">
        <v>25</v>
      </c>
      <c r="D237" s="563" t="s">
        <v>26</v>
      </c>
      <c r="E237" s="563"/>
      <c r="F237" s="564">
        <v>9</v>
      </c>
      <c r="G237" s="524"/>
      <c r="H237" s="565" t="s">
        <v>690</v>
      </c>
      <c r="I237" s="572" t="s">
        <v>697</v>
      </c>
      <c r="J237" s="573"/>
      <c r="K237" s="568">
        <v>23700</v>
      </c>
      <c r="L237" s="569">
        <v>10570</v>
      </c>
      <c r="M237" s="569">
        <v>13130</v>
      </c>
      <c r="N237" s="569">
        <v>1040</v>
      </c>
      <c r="O237" s="569" t="s">
        <v>34</v>
      </c>
      <c r="P237" s="570">
        <v>11580</v>
      </c>
      <c r="Q237" s="570">
        <v>830</v>
      </c>
      <c r="R237" s="570">
        <v>10750</v>
      </c>
      <c r="S237" s="570">
        <v>500</v>
      </c>
      <c r="T237" s="562"/>
    </row>
    <row r="238" spans="1:20" s="530" customFormat="1" ht="12" hidden="1" customHeight="1">
      <c r="A238" s="563" t="s">
        <v>672</v>
      </c>
      <c r="B238" s="563" t="s">
        <v>596</v>
      </c>
      <c r="C238" s="563" t="s">
        <v>25</v>
      </c>
      <c r="D238" s="563" t="s">
        <v>26</v>
      </c>
      <c r="E238" s="563"/>
      <c r="F238" s="564">
        <v>10</v>
      </c>
      <c r="G238" s="524"/>
      <c r="H238" s="577" t="s">
        <v>692</v>
      </c>
      <c r="I238" s="572" t="s">
        <v>710</v>
      </c>
      <c r="J238" s="573"/>
      <c r="K238" s="568">
        <v>10290</v>
      </c>
      <c r="L238" s="569">
        <v>6250</v>
      </c>
      <c r="M238" s="569">
        <v>4040</v>
      </c>
      <c r="N238" s="569" t="s">
        <v>34</v>
      </c>
      <c r="O238" s="569" t="s">
        <v>34</v>
      </c>
      <c r="P238" s="570">
        <v>4040</v>
      </c>
      <c r="Q238" s="570">
        <v>680</v>
      </c>
      <c r="R238" s="570">
        <v>3370</v>
      </c>
      <c r="S238" s="570" t="s">
        <v>34</v>
      </c>
      <c r="T238" s="578"/>
    </row>
    <row r="239" spans="1:20" s="530" customFormat="1" ht="12" hidden="1" customHeight="1">
      <c r="A239" s="522"/>
      <c r="B239" s="522"/>
      <c r="C239" s="522"/>
      <c r="D239" s="522"/>
      <c r="E239" s="522"/>
      <c r="F239" s="555"/>
      <c r="G239" s="524"/>
      <c r="H239" s="556" t="s">
        <v>749</v>
      </c>
      <c r="I239" s="557" t="s">
        <v>750</v>
      </c>
      <c r="J239" s="558"/>
      <c r="K239" s="568"/>
      <c r="L239" s="569"/>
      <c r="M239" s="569"/>
      <c r="N239" s="569"/>
      <c r="O239" s="569"/>
      <c r="P239" s="570"/>
      <c r="Q239" s="570"/>
      <c r="R239" s="570"/>
      <c r="S239" s="570"/>
      <c r="T239" s="562"/>
    </row>
    <row r="240" spans="1:20" s="530" customFormat="1" ht="12" hidden="1" customHeight="1">
      <c r="A240" s="563" t="s">
        <v>672</v>
      </c>
      <c r="B240" s="563" t="s">
        <v>595</v>
      </c>
      <c r="C240" s="563" t="s">
        <v>25</v>
      </c>
      <c r="D240" s="563" t="s">
        <v>26</v>
      </c>
      <c r="E240" s="563"/>
      <c r="F240" s="564">
        <v>1</v>
      </c>
      <c r="G240" s="524"/>
      <c r="H240" s="565" t="s">
        <v>713</v>
      </c>
      <c r="I240" s="566" t="s">
        <v>720</v>
      </c>
      <c r="J240" s="567" t="s">
        <v>721</v>
      </c>
      <c r="K240" s="568">
        <v>342170</v>
      </c>
      <c r="L240" s="569">
        <v>152960</v>
      </c>
      <c r="M240" s="569">
        <v>166270</v>
      </c>
      <c r="N240" s="569">
        <v>12170</v>
      </c>
      <c r="O240" s="569">
        <v>7880</v>
      </c>
      <c r="P240" s="570">
        <v>137890</v>
      </c>
      <c r="Q240" s="570">
        <v>44390</v>
      </c>
      <c r="R240" s="570">
        <v>93510</v>
      </c>
      <c r="S240" s="570">
        <v>8320</v>
      </c>
      <c r="T240" s="571"/>
    </row>
    <row r="241" spans="1:20" s="530" customFormat="1" ht="12" hidden="1" customHeight="1">
      <c r="A241" s="563" t="s">
        <v>672</v>
      </c>
      <c r="B241" s="563" t="s">
        <v>595</v>
      </c>
      <c r="C241" s="563" t="s">
        <v>25</v>
      </c>
      <c r="D241" s="563" t="s">
        <v>26</v>
      </c>
      <c r="E241" s="563"/>
      <c r="F241" s="564">
        <v>2</v>
      </c>
      <c r="G241" s="524"/>
      <c r="H241" s="565" t="s">
        <v>676</v>
      </c>
      <c r="I241" s="572" t="s">
        <v>700</v>
      </c>
      <c r="J241" s="573"/>
      <c r="K241" s="568">
        <v>5470</v>
      </c>
      <c r="L241" s="569">
        <v>4230</v>
      </c>
      <c r="M241" s="569">
        <v>1250</v>
      </c>
      <c r="N241" s="569" t="s">
        <v>34</v>
      </c>
      <c r="O241" s="569" t="s">
        <v>34</v>
      </c>
      <c r="P241" s="570">
        <v>1170</v>
      </c>
      <c r="Q241" s="570">
        <v>980</v>
      </c>
      <c r="R241" s="570">
        <v>190</v>
      </c>
      <c r="S241" s="570">
        <v>80</v>
      </c>
      <c r="T241" s="574"/>
    </row>
    <row r="242" spans="1:20" s="530" customFormat="1" ht="12" hidden="1" customHeight="1">
      <c r="A242" s="563" t="s">
        <v>672</v>
      </c>
      <c r="B242" s="563" t="s">
        <v>595</v>
      </c>
      <c r="C242" s="563" t="s">
        <v>25</v>
      </c>
      <c r="D242" s="563" t="s">
        <v>26</v>
      </c>
      <c r="E242" s="563"/>
      <c r="F242" s="564">
        <v>3</v>
      </c>
      <c r="G242" s="524"/>
      <c r="H242" s="565" t="s">
        <v>678</v>
      </c>
      <c r="I242" s="572" t="s">
        <v>715</v>
      </c>
      <c r="J242" s="573"/>
      <c r="K242" s="568">
        <v>15870</v>
      </c>
      <c r="L242" s="569">
        <v>9760</v>
      </c>
      <c r="M242" s="569">
        <v>6100</v>
      </c>
      <c r="N242" s="569">
        <v>2760</v>
      </c>
      <c r="O242" s="569" t="s">
        <v>34</v>
      </c>
      <c r="P242" s="570">
        <v>3270</v>
      </c>
      <c r="Q242" s="570">
        <v>1920</v>
      </c>
      <c r="R242" s="570">
        <v>1350</v>
      </c>
      <c r="S242" s="570">
        <v>70</v>
      </c>
      <c r="T242" s="574"/>
    </row>
    <row r="243" spans="1:20" s="530" customFormat="1" ht="12" hidden="1" customHeight="1">
      <c r="A243" s="563" t="s">
        <v>672</v>
      </c>
      <c r="B243" s="563" t="s">
        <v>595</v>
      </c>
      <c r="C243" s="563" t="s">
        <v>25</v>
      </c>
      <c r="D243" s="563" t="s">
        <v>26</v>
      </c>
      <c r="E243" s="563"/>
      <c r="F243" s="564">
        <v>4</v>
      </c>
      <c r="G243" s="524"/>
      <c r="H243" s="565" t="s">
        <v>680</v>
      </c>
      <c r="I243" s="572" t="s">
        <v>701</v>
      </c>
      <c r="J243" s="573"/>
      <c r="K243" s="568">
        <v>43670</v>
      </c>
      <c r="L243" s="569">
        <v>23680</v>
      </c>
      <c r="M243" s="569">
        <v>19990</v>
      </c>
      <c r="N243" s="569">
        <v>2410</v>
      </c>
      <c r="O243" s="569">
        <v>1280</v>
      </c>
      <c r="P243" s="570">
        <v>15830</v>
      </c>
      <c r="Q243" s="570">
        <v>6330</v>
      </c>
      <c r="R243" s="570">
        <v>9500</v>
      </c>
      <c r="S243" s="570">
        <v>480</v>
      </c>
      <c r="T243" s="574"/>
    </row>
    <row r="244" spans="1:20" s="530" customFormat="1" ht="12" hidden="1" customHeight="1">
      <c r="A244" s="563" t="s">
        <v>672</v>
      </c>
      <c r="B244" s="563" t="s">
        <v>595</v>
      </c>
      <c r="C244" s="563" t="s">
        <v>25</v>
      </c>
      <c r="D244" s="563" t="s">
        <v>26</v>
      </c>
      <c r="E244" s="563"/>
      <c r="F244" s="564">
        <v>5</v>
      </c>
      <c r="G244" s="524"/>
      <c r="H244" s="565" t="s">
        <v>682</v>
      </c>
      <c r="I244" s="572" t="s">
        <v>704</v>
      </c>
      <c r="J244" s="573"/>
      <c r="K244" s="568">
        <v>71850</v>
      </c>
      <c r="L244" s="569">
        <v>29160</v>
      </c>
      <c r="M244" s="569">
        <v>42690</v>
      </c>
      <c r="N244" s="569">
        <v>4450</v>
      </c>
      <c r="O244" s="569">
        <v>3610</v>
      </c>
      <c r="P244" s="570">
        <v>32760</v>
      </c>
      <c r="Q244" s="570">
        <v>10820</v>
      </c>
      <c r="R244" s="570">
        <v>21950</v>
      </c>
      <c r="S244" s="570">
        <v>1870</v>
      </c>
      <c r="T244" s="574"/>
    </row>
    <row r="245" spans="1:20" s="530" customFormat="1" ht="12" hidden="1" customHeight="1">
      <c r="A245" s="563" t="s">
        <v>672</v>
      </c>
      <c r="B245" s="563" t="s">
        <v>595</v>
      </c>
      <c r="C245" s="563" t="s">
        <v>25</v>
      </c>
      <c r="D245" s="563" t="s">
        <v>26</v>
      </c>
      <c r="E245" s="563"/>
      <c r="F245" s="564">
        <v>6</v>
      </c>
      <c r="G245" s="524"/>
      <c r="H245" s="565" t="s">
        <v>684</v>
      </c>
      <c r="I245" s="572" t="s">
        <v>716</v>
      </c>
      <c r="J245" s="573"/>
      <c r="K245" s="568">
        <v>36580</v>
      </c>
      <c r="L245" s="569">
        <v>12520</v>
      </c>
      <c r="M245" s="569">
        <v>24060</v>
      </c>
      <c r="N245" s="569">
        <v>1510</v>
      </c>
      <c r="O245" s="569">
        <v>1430</v>
      </c>
      <c r="P245" s="570">
        <v>19710</v>
      </c>
      <c r="Q245" s="570">
        <v>4900</v>
      </c>
      <c r="R245" s="570">
        <v>14820</v>
      </c>
      <c r="S245" s="570">
        <v>1410</v>
      </c>
      <c r="T245" s="575"/>
    </row>
    <row r="246" spans="1:20" s="530" customFormat="1" ht="12" hidden="1" customHeight="1">
      <c r="A246" s="563" t="s">
        <v>672</v>
      </c>
      <c r="B246" s="563" t="s">
        <v>595</v>
      </c>
      <c r="C246" s="563" t="s">
        <v>25</v>
      </c>
      <c r="D246" s="563" t="s">
        <v>26</v>
      </c>
      <c r="E246" s="563"/>
      <c r="F246" s="564">
        <v>7</v>
      </c>
      <c r="G246" s="524"/>
      <c r="H246" s="565" t="s">
        <v>686</v>
      </c>
      <c r="I246" s="572" t="s">
        <v>717</v>
      </c>
      <c r="J246" s="573"/>
      <c r="K246" s="568">
        <v>32140</v>
      </c>
      <c r="L246" s="569">
        <v>18500</v>
      </c>
      <c r="M246" s="569">
        <v>13650</v>
      </c>
      <c r="N246" s="569">
        <v>320</v>
      </c>
      <c r="O246" s="569">
        <v>1130</v>
      </c>
      <c r="P246" s="570">
        <v>11550</v>
      </c>
      <c r="Q246" s="570">
        <v>2710</v>
      </c>
      <c r="R246" s="570">
        <v>8840</v>
      </c>
      <c r="S246" s="570">
        <v>640</v>
      </c>
      <c r="T246" s="576"/>
    </row>
    <row r="247" spans="1:20" s="530" customFormat="1" ht="12" hidden="1" customHeight="1">
      <c r="A247" s="563" t="s">
        <v>672</v>
      </c>
      <c r="B247" s="563" t="s">
        <v>595</v>
      </c>
      <c r="C247" s="563" t="s">
        <v>25</v>
      </c>
      <c r="D247" s="563" t="s">
        <v>26</v>
      </c>
      <c r="E247" s="563"/>
      <c r="F247" s="564">
        <v>8</v>
      </c>
      <c r="G247" s="524"/>
      <c r="H247" s="565" t="s">
        <v>688</v>
      </c>
      <c r="I247" s="572" t="s">
        <v>696</v>
      </c>
      <c r="J247" s="573"/>
      <c r="K247" s="568">
        <v>38490</v>
      </c>
      <c r="L247" s="569">
        <v>23130</v>
      </c>
      <c r="M247" s="569">
        <v>15360</v>
      </c>
      <c r="N247" s="569">
        <v>590</v>
      </c>
      <c r="O247" s="569">
        <v>430</v>
      </c>
      <c r="P247" s="570">
        <v>13710</v>
      </c>
      <c r="Q247" s="570">
        <v>2760</v>
      </c>
      <c r="R247" s="570">
        <v>10950</v>
      </c>
      <c r="S247" s="570">
        <v>620</v>
      </c>
      <c r="T247" s="562"/>
    </row>
    <row r="248" spans="1:20" s="530" customFormat="1" ht="12" hidden="1" customHeight="1">
      <c r="A248" s="563" t="s">
        <v>672</v>
      </c>
      <c r="B248" s="563" t="s">
        <v>595</v>
      </c>
      <c r="C248" s="563" t="s">
        <v>25</v>
      </c>
      <c r="D248" s="563" t="s">
        <v>26</v>
      </c>
      <c r="E248" s="563"/>
      <c r="F248" s="564">
        <v>9</v>
      </c>
      <c r="G248" s="524"/>
      <c r="H248" s="565" t="s">
        <v>690</v>
      </c>
      <c r="I248" s="572" t="s">
        <v>697</v>
      </c>
      <c r="J248" s="573"/>
      <c r="K248" s="568">
        <v>35510</v>
      </c>
      <c r="L248" s="569">
        <v>18650</v>
      </c>
      <c r="M248" s="569">
        <v>16850</v>
      </c>
      <c r="N248" s="569" t="s">
        <v>34</v>
      </c>
      <c r="O248" s="569" t="s">
        <v>34</v>
      </c>
      <c r="P248" s="570">
        <v>14620</v>
      </c>
      <c r="Q248" s="570">
        <v>2520</v>
      </c>
      <c r="R248" s="570">
        <v>12100</v>
      </c>
      <c r="S248" s="570">
        <v>2230</v>
      </c>
      <c r="T248" s="562"/>
    </row>
    <row r="249" spans="1:20" s="530" customFormat="1" ht="12" hidden="1" customHeight="1">
      <c r="A249" s="563" t="s">
        <v>672</v>
      </c>
      <c r="B249" s="563" t="s">
        <v>595</v>
      </c>
      <c r="C249" s="563" t="s">
        <v>25</v>
      </c>
      <c r="D249" s="563" t="s">
        <v>26</v>
      </c>
      <c r="E249" s="563"/>
      <c r="F249" s="564">
        <v>10</v>
      </c>
      <c r="G249" s="524"/>
      <c r="H249" s="577" t="s">
        <v>692</v>
      </c>
      <c r="I249" s="572" t="s">
        <v>710</v>
      </c>
      <c r="J249" s="573"/>
      <c r="K249" s="568">
        <v>11770</v>
      </c>
      <c r="L249" s="569">
        <v>7110</v>
      </c>
      <c r="M249" s="569">
        <v>4660</v>
      </c>
      <c r="N249" s="569" t="s">
        <v>34</v>
      </c>
      <c r="O249" s="569" t="s">
        <v>34</v>
      </c>
      <c r="P249" s="570">
        <v>4660</v>
      </c>
      <c r="Q249" s="570">
        <v>1090</v>
      </c>
      <c r="R249" s="570">
        <v>3560</v>
      </c>
      <c r="S249" s="570" t="s">
        <v>34</v>
      </c>
      <c r="T249" s="578"/>
    </row>
    <row r="250" spans="1:20" s="530" customFormat="1" ht="12" hidden="1" customHeight="1">
      <c r="A250" s="522"/>
      <c r="B250" s="522"/>
      <c r="C250" s="522"/>
      <c r="D250" s="522"/>
      <c r="E250" s="522"/>
      <c r="F250" s="555"/>
      <c r="G250" s="524"/>
      <c r="H250" s="556" t="s">
        <v>751</v>
      </c>
      <c r="I250" s="557" t="s">
        <v>752</v>
      </c>
      <c r="J250" s="558"/>
      <c r="K250" s="568"/>
      <c r="L250" s="569"/>
      <c r="M250" s="569"/>
      <c r="N250" s="569"/>
      <c r="O250" s="569"/>
      <c r="P250" s="570"/>
      <c r="Q250" s="570"/>
      <c r="R250" s="570"/>
      <c r="S250" s="570"/>
      <c r="T250" s="562"/>
    </row>
    <row r="251" spans="1:20" s="530" customFormat="1" ht="12" hidden="1" customHeight="1">
      <c r="A251" s="563" t="s">
        <v>672</v>
      </c>
      <c r="B251" s="563" t="s">
        <v>594</v>
      </c>
      <c r="C251" s="563" t="s">
        <v>25</v>
      </c>
      <c r="D251" s="563" t="s">
        <v>26</v>
      </c>
      <c r="E251" s="563"/>
      <c r="F251" s="564">
        <v>1</v>
      </c>
      <c r="G251" s="524"/>
      <c r="H251" s="565" t="s">
        <v>713</v>
      </c>
      <c r="I251" s="566" t="s">
        <v>720</v>
      </c>
      <c r="J251" s="567" t="s">
        <v>721</v>
      </c>
      <c r="K251" s="568">
        <v>325710</v>
      </c>
      <c r="L251" s="569">
        <v>148190</v>
      </c>
      <c r="M251" s="569">
        <v>151890</v>
      </c>
      <c r="N251" s="569">
        <v>30660</v>
      </c>
      <c r="O251" s="569">
        <v>19100</v>
      </c>
      <c r="P251" s="570">
        <v>97740</v>
      </c>
      <c r="Q251" s="570">
        <v>23090</v>
      </c>
      <c r="R251" s="570">
        <v>74640</v>
      </c>
      <c r="S251" s="570">
        <v>4400</v>
      </c>
      <c r="T251" s="571"/>
    </row>
    <row r="252" spans="1:20" s="530" customFormat="1" ht="12" hidden="1" customHeight="1">
      <c r="A252" s="563" t="s">
        <v>672</v>
      </c>
      <c r="B252" s="563" t="s">
        <v>594</v>
      </c>
      <c r="C252" s="563" t="s">
        <v>25</v>
      </c>
      <c r="D252" s="563" t="s">
        <v>26</v>
      </c>
      <c r="E252" s="563"/>
      <c r="F252" s="564">
        <v>2</v>
      </c>
      <c r="G252" s="524"/>
      <c r="H252" s="565" t="s">
        <v>676</v>
      </c>
      <c r="I252" s="572" t="s">
        <v>700</v>
      </c>
      <c r="J252" s="573"/>
      <c r="K252" s="568">
        <v>5850</v>
      </c>
      <c r="L252" s="569">
        <v>4110</v>
      </c>
      <c r="M252" s="569">
        <v>1750</v>
      </c>
      <c r="N252" s="569">
        <v>140</v>
      </c>
      <c r="O252" s="569">
        <v>400</v>
      </c>
      <c r="P252" s="570">
        <v>1200</v>
      </c>
      <c r="Q252" s="570">
        <v>800</v>
      </c>
      <c r="R252" s="570">
        <v>400</v>
      </c>
      <c r="S252" s="570" t="s">
        <v>34</v>
      </c>
      <c r="T252" s="574"/>
    </row>
    <row r="253" spans="1:20" s="530" customFormat="1" ht="12" hidden="1" customHeight="1">
      <c r="A253" s="563" t="s">
        <v>672</v>
      </c>
      <c r="B253" s="563" t="s">
        <v>594</v>
      </c>
      <c r="C253" s="563" t="s">
        <v>25</v>
      </c>
      <c r="D253" s="563" t="s">
        <v>26</v>
      </c>
      <c r="E253" s="563"/>
      <c r="F253" s="564">
        <v>3</v>
      </c>
      <c r="G253" s="524"/>
      <c r="H253" s="565" t="s">
        <v>678</v>
      </c>
      <c r="I253" s="572" t="s">
        <v>715</v>
      </c>
      <c r="J253" s="573"/>
      <c r="K253" s="568">
        <v>24040</v>
      </c>
      <c r="L253" s="569">
        <v>6440</v>
      </c>
      <c r="M253" s="569">
        <v>17600</v>
      </c>
      <c r="N253" s="569">
        <v>8570</v>
      </c>
      <c r="O253" s="569">
        <v>6040</v>
      </c>
      <c r="P253" s="570">
        <v>2520</v>
      </c>
      <c r="Q253" s="570">
        <v>1070</v>
      </c>
      <c r="R253" s="570">
        <v>1450</v>
      </c>
      <c r="S253" s="570">
        <v>470</v>
      </c>
      <c r="T253" s="574"/>
    </row>
    <row r="254" spans="1:20" s="530" customFormat="1" ht="12" hidden="1" customHeight="1">
      <c r="A254" s="563" t="s">
        <v>672</v>
      </c>
      <c r="B254" s="563" t="s">
        <v>594</v>
      </c>
      <c r="C254" s="563" t="s">
        <v>25</v>
      </c>
      <c r="D254" s="563" t="s">
        <v>26</v>
      </c>
      <c r="E254" s="563"/>
      <c r="F254" s="564">
        <v>4</v>
      </c>
      <c r="G254" s="524"/>
      <c r="H254" s="565" t="s">
        <v>680</v>
      </c>
      <c r="I254" s="572" t="s">
        <v>701</v>
      </c>
      <c r="J254" s="573"/>
      <c r="K254" s="568">
        <v>44750</v>
      </c>
      <c r="L254" s="569">
        <v>22740</v>
      </c>
      <c r="M254" s="569">
        <v>22010</v>
      </c>
      <c r="N254" s="569">
        <v>11210</v>
      </c>
      <c r="O254" s="569">
        <v>4080</v>
      </c>
      <c r="P254" s="570">
        <v>6480</v>
      </c>
      <c r="Q254" s="570">
        <v>2180</v>
      </c>
      <c r="R254" s="570">
        <v>4310</v>
      </c>
      <c r="S254" s="570">
        <v>230</v>
      </c>
      <c r="T254" s="574"/>
    </row>
    <row r="255" spans="1:20" s="530" customFormat="1" ht="12" hidden="1" customHeight="1">
      <c r="A255" s="563" t="s">
        <v>672</v>
      </c>
      <c r="B255" s="563" t="s">
        <v>594</v>
      </c>
      <c r="C255" s="563" t="s">
        <v>25</v>
      </c>
      <c r="D255" s="563" t="s">
        <v>26</v>
      </c>
      <c r="E255" s="563"/>
      <c r="F255" s="564">
        <v>5</v>
      </c>
      <c r="G255" s="524"/>
      <c r="H255" s="565" t="s">
        <v>682</v>
      </c>
      <c r="I255" s="572" t="s">
        <v>704</v>
      </c>
      <c r="J255" s="573"/>
      <c r="K255" s="568">
        <v>55360</v>
      </c>
      <c r="L255" s="569">
        <v>30670</v>
      </c>
      <c r="M255" s="569">
        <v>24690</v>
      </c>
      <c r="N255" s="569">
        <v>4470</v>
      </c>
      <c r="O255" s="569" t="s">
        <v>34</v>
      </c>
      <c r="P255" s="570">
        <v>19170</v>
      </c>
      <c r="Q255" s="570">
        <v>2440</v>
      </c>
      <c r="R255" s="570">
        <v>16730</v>
      </c>
      <c r="S255" s="570">
        <v>1050</v>
      </c>
      <c r="T255" s="574"/>
    </row>
    <row r="256" spans="1:20" s="530" customFormat="1" ht="12" hidden="1" customHeight="1">
      <c r="A256" s="563" t="s">
        <v>672</v>
      </c>
      <c r="B256" s="563" t="s">
        <v>594</v>
      </c>
      <c r="C256" s="563" t="s">
        <v>25</v>
      </c>
      <c r="D256" s="563" t="s">
        <v>26</v>
      </c>
      <c r="E256" s="563"/>
      <c r="F256" s="564">
        <v>6</v>
      </c>
      <c r="G256" s="524"/>
      <c r="H256" s="565" t="s">
        <v>684</v>
      </c>
      <c r="I256" s="572" t="s">
        <v>685</v>
      </c>
      <c r="J256" s="573"/>
      <c r="K256" s="568">
        <v>26820</v>
      </c>
      <c r="L256" s="569">
        <v>12920</v>
      </c>
      <c r="M256" s="569">
        <v>13900</v>
      </c>
      <c r="N256" s="569">
        <v>1530</v>
      </c>
      <c r="O256" s="569">
        <v>60</v>
      </c>
      <c r="P256" s="570">
        <v>11840</v>
      </c>
      <c r="Q256" s="570">
        <v>1760</v>
      </c>
      <c r="R256" s="570">
        <v>10090</v>
      </c>
      <c r="S256" s="570">
        <v>470</v>
      </c>
      <c r="T256" s="575"/>
    </row>
    <row r="257" spans="1:20" s="530" customFormat="1" ht="12" hidden="1" customHeight="1">
      <c r="A257" s="563" t="s">
        <v>672</v>
      </c>
      <c r="B257" s="563" t="s">
        <v>594</v>
      </c>
      <c r="C257" s="563" t="s">
        <v>25</v>
      </c>
      <c r="D257" s="563" t="s">
        <v>26</v>
      </c>
      <c r="E257" s="563"/>
      <c r="F257" s="564">
        <v>7</v>
      </c>
      <c r="G257" s="524"/>
      <c r="H257" s="565" t="s">
        <v>686</v>
      </c>
      <c r="I257" s="572" t="s">
        <v>687</v>
      </c>
      <c r="J257" s="573"/>
      <c r="K257" s="568">
        <v>21860</v>
      </c>
      <c r="L257" s="569">
        <v>14840</v>
      </c>
      <c r="M257" s="569">
        <v>7010</v>
      </c>
      <c r="N257" s="569">
        <v>850</v>
      </c>
      <c r="O257" s="569">
        <v>810</v>
      </c>
      <c r="P257" s="570">
        <v>4820</v>
      </c>
      <c r="Q257" s="570">
        <v>460</v>
      </c>
      <c r="R257" s="570">
        <v>4360</v>
      </c>
      <c r="S257" s="570">
        <v>530</v>
      </c>
      <c r="T257" s="576"/>
    </row>
    <row r="258" spans="1:20" s="530" customFormat="1" ht="12" hidden="1" customHeight="1">
      <c r="A258" s="563" t="s">
        <v>672</v>
      </c>
      <c r="B258" s="563" t="s">
        <v>594</v>
      </c>
      <c r="C258" s="563" t="s">
        <v>25</v>
      </c>
      <c r="D258" s="563" t="s">
        <v>26</v>
      </c>
      <c r="E258" s="563"/>
      <c r="F258" s="564">
        <v>8</v>
      </c>
      <c r="G258" s="524"/>
      <c r="H258" s="565" t="s">
        <v>688</v>
      </c>
      <c r="I258" s="572" t="s">
        <v>696</v>
      </c>
      <c r="J258" s="573"/>
      <c r="K258" s="568">
        <v>27200</v>
      </c>
      <c r="L258" s="569">
        <v>17130</v>
      </c>
      <c r="M258" s="569">
        <v>10070</v>
      </c>
      <c r="N258" s="569">
        <v>800</v>
      </c>
      <c r="O258" s="569">
        <v>1900</v>
      </c>
      <c r="P258" s="570">
        <v>6920</v>
      </c>
      <c r="Q258" s="570">
        <v>1060</v>
      </c>
      <c r="R258" s="570">
        <v>5870</v>
      </c>
      <c r="S258" s="570">
        <v>450</v>
      </c>
      <c r="T258" s="562"/>
    </row>
    <row r="259" spans="1:20" s="530" customFormat="1" ht="12" hidden="1" customHeight="1">
      <c r="A259" s="563" t="s">
        <v>672</v>
      </c>
      <c r="B259" s="563" t="s">
        <v>594</v>
      </c>
      <c r="C259" s="563" t="s">
        <v>25</v>
      </c>
      <c r="D259" s="563" t="s">
        <v>26</v>
      </c>
      <c r="E259" s="563"/>
      <c r="F259" s="564">
        <v>9</v>
      </c>
      <c r="G259" s="524"/>
      <c r="H259" s="565" t="s">
        <v>690</v>
      </c>
      <c r="I259" s="572" t="s">
        <v>697</v>
      </c>
      <c r="J259" s="573"/>
      <c r="K259" s="568">
        <v>43670</v>
      </c>
      <c r="L259" s="569">
        <v>18200</v>
      </c>
      <c r="M259" s="569">
        <v>25470</v>
      </c>
      <c r="N259" s="569">
        <v>3090</v>
      </c>
      <c r="O259" s="569">
        <v>5810</v>
      </c>
      <c r="P259" s="570">
        <v>16010</v>
      </c>
      <c r="Q259" s="570">
        <v>2410</v>
      </c>
      <c r="R259" s="570">
        <v>13600</v>
      </c>
      <c r="S259" s="570">
        <v>560</v>
      </c>
      <c r="T259" s="562"/>
    </row>
    <row r="260" spans="1:20" s="530" customFormat="1" ht="12" hidden="1" customHeight="1">
      <c r="A260" s="563" t="s">
        <v>672</v>
      </c>
      <c r="B260" s="563" t="s">
        <v>594</v>
      </c>
      <c r="C260" s="563" t="s">
        <v>25</v>
      </c>
      <c r="D260" s="563" t="s">
        <v>26</v>
      </c>
      <c r="E260" s="563"/>
      <c r="F260" s="564">
        <v>10</v>
      </c>
      <c r="G260" s="524"/>
      <c r="H260" s="577" t="s">
        <v>692</v>
      </c>
      <c r="I260" s="572" t="s">
        <v>710</v>
      </c>
      <c r="J260" s="573"/>
      <c r="K260" s="568">
        <v>20960</v>
      </c>
      <c r="L260" s="569">
        <v>12600</v>
      </c>
      <c r="M260" s="569">
        <v>8360</v>
      </c>
      <c r="N260" s="569" t="s">
        <v>34</v>
      </c>
      <c r="O260" s="569" t="s">
        <v>34</v>
      </c>
      <c r="P260" s="570">
        <v>8220</v>
      </c>
      <c r="Q260" s="570">
        <v>1800</v>
      </c>
      <c r="R260" s="570">
        <v>6420</v>
      </c>
      <c r="S260" s="570">
        <v>140</v>
      </c>
      <c r="T260" s="578"/>
    </row>
    <row r="261" spans="1:20" s="530" customFormat="1" ht="12" hidden="1" customHeight="1">
      <c r="A261" s="522"/>
      <c r="B261" s="522"/>
      <c r="C261" s="522"/>
      <c r="D261" s="522"/>
      <c r="E261" s="522"/>
      <c r="F261" s="555"/>
      <c r="G261" s="524"/>
      <c r="H261" s="556" t="s">
        <v>753</v>
      </c>
      <c r="I261" s="557" t="s">
        <v>754</v>
      </c>
      <c r="J261" s="558"/>
      <c r="K261" s="568"/>
      <c r="L261" s="569"/>
      <c r="M261" s="569"/>
      <c r="N261" s="569"/>
      <c r="O261" s="569"/>
      <c r="P261" s="570"/>
      <c r="Q261" s="570"/>
      <c r="R261" s="570"/>
      <c r="S261" s="570"/>
      <c r="T261" s="562"/>
    </row>
    <row r="262" spans="1:20" s="530" customFormat="1" ht="12" hidden="1" customHeight="1">
      <c r="A262" s="563" t="s">
        <v>672</v>
      </c>
      <c r="B262" s="563" t="s">
        <v>593</v>
      </c>
      <c r="C262" s="563" t="s">
        <v>25</v>
      </c>
      <c r="D262" s="563" t="s">
        <v>26</v>
      </c>
      <c r="E262" s="563"/>
      <c r="F262" s="564">
        <v>1</v>
      </c>
      <c r="G262" s="524"/>
      <c r="H262" s="565" t="s">
        <v>713</v>
      </c>
      <c r="I262" s="566" t="s">
        <v>720</v>
      </c>
      <c r="J262" s="567" t="s">
        <v>721</v>
      </c>
      <c r="K262" s="568">
        <v>197520</v>
      </c>
      <c r="L262" s="569">
        <v>106350</v>
      </c>
      <c r="M262" s="569">
        <v>84140</v>
      </c>
      <c r="N262" s="569">
        <v>10660</v>
      </c>
      <c r="O262" s="569">
        <v>6090</v>
      </c>
      <c r="P262" s="570">
        <v>62740</v>
      </c>
      <c r="Q262" s="570">
        <v>21000</v>
      </c>
      <c r="R262" s="570">
        <v>41730</v>
      </c>
      <c r="S262" s="570">
        <v>4660</v>
      </c>
      <c r="T262" s="571"/>
    </row>
    <row r="263" spans="1:20" s="530" customFormat="1" ht="12" hidden="1" customHeight="1">
      <c r="A263" s="563" t="s">
        <v>672</v>
      </c>
      <c r="B263" s="563" t="s">
        <v>593</v>
      </c>
      <c r="C263" s="563" t="s">
        <v>25</v>
      </c>
      <c r="D263" s="563" t="s">
        <v>26</v>
      </c>
      <c r="E263" s="563"/>
      <c r="F263" s="564">
        <v>2</v>
      </c>
      <c r="G263" s="524"/>
      <c r="H263" s="565" t="s">
        <v>676</v>
      </c>
      <c r="I263" s="572" t="s">
        <v>700</v>
      </c>
      <c r="J263" s="573"/>
      <c r="K263" s="568">
        <v>4660</v>
      </c>
      <c r="L263" s="569">
        <v>3790</v>
      </c>
      <c r="M263" s="569">
        <v>870</v>
      </c>
      <c r="N263" s="569" t="s">
        <v>34</v>
      </c>
      <c r="O263" s="569" t="s">
        <v>34</v>
      </c>
      <c r="P263" s="570">
        <v>870</v>
      </c>
      <c r="Q263" s="570">
        <v>510</v>
      </c>
      <c r="R263" s="570">
        <v>360</v>
      </c>
      <c r="S263" s="570" t="s">
        <v>34</v>
      </c>
      <c r="T263" s="574"/>
    </row>
    <row r="264" spans="1:20" s="530" customFormat="1" ht="12" hidden="1" customHeight="1">
      <c r="A264" s="563" t="s">
        <v>672</v>
      </c>
      <c r="B264" s="563" t="s">
        <v>593</v>
      </c>
      <c r="C264" s="563" t="s">
        <v>25</v>
      </c>
      <c r="D264" s="563" t="s">
        <v>26</v>
      </c>
      <c r="E264" s="563"/>
      <c r="F264" s="564">
        <v>3</v>
      </c>
      <c r="G264" s="524"/>
      <c r="H264" s="565" t="s">
        <v>678</v>
      </c>
      <c r="I264" s="572" t="s">
        <v>715</v>
      </c>
      <c r="J264" s="573"/>
      <c r="K264" s="568">
        <v>10340</v>
      </c>
      <c r="L264" s="569">
        <v>5920</v>
      </c>
      <c r="M264" s="569">
        <v>4420</v>
      </c>
      <c r="N264" s="569">
        <v>1070</v>
      </c>
      <c r="O264" s="569">
        <v>1430</v>
      </c>
      <c r="P264" s="570">
        <v>1690</v>
      </c>
      <c r="Q264" s="570">
        <v>930</v>
      </c>
      <c r="R264" s="570">
        <v>760</v>
      </c>
      <c r="S264" s="570">
        <v>230</v>
      </c>
      <c r="T264" s="574"/>
    </row>
    <row r="265" spans="1:20" s="530" customFormat="1" ht="12" hidden="1" customHeight="1">
      <c r="A265" s="563" t="s">
        <v>672</v>
      </c>
      <c r="B265" s="563" t="s">
        <v>593</v>
      </c>
      <c r="C265" s="563" t="s">
        <v>25</v>
      </c>
      <c r="D265" s="563" t="s">
        <v>26</v>
      </c>
      <c r="E265" s="563"/>
      <c r="F265" s="564">
        <v>4</v>
      </c>
      <c r="G265" s="524"/>
      <c r="H265" s="565" t="s">
        <v>680</v>
      </c>
      <c r="I265" s="572" t="s">
        <v>701</v>
      </c>
      <c r="J265" s="573"/>
      <c r="K265" s="568">
        <v>23850</v>
      </c>
      <c r="L265" s="569">
        <v>14980</v>
      </c>
      <c r="M265" s="569">
        <v>8880</v>
      </c>
      <c r="N265" s="569">
        <v>2250</v>
      </c>
      <c r="O265" s="569">
        <v>1460</v>
      </c>
      <c r="P265" s="570">
        <v>4610</v>
      </c>
      <c r="Q265" s="570">
        <v>1620</v>
      </c>
      <c r="R265" s="570">
        <v>2990</v>
      </c>
      <c r="S265" s="570">
        <v>550</v>
      </c>
      <c r="T265" s="574"/>
    </row>
    <row r="266" spans="1:20" s="530" customFormat="1" ht="12" hidden="1" customHeight="1">
      <c r="A266" s="563" t="s">
        <v>672</v>
      </c>
      <c r="B266" s="563" t="s">
        <v>593</v>
      </c>
      <c r="C266" s="563" t="s">
        <v>25</v>
      </c>
      <c r="D266" s="563" t="s">
        <v>26</v>
      </c>
      <c r="E266" s="563"/>
      <c r="F266" s="564">
        <v>5</v>
      </c>
      <c r="G266" s="524"/>
      <c r="H266" s="565" t="s">
        <v>682</v>
      </c>
      <c r="I266" s="572" t="s">
        <v>704</v>
      </c>
      <c r="J266" s="573"/>
      <c r="K266" s="568">
        <v>39560</v>
      </c>
      <c r="L266" s="569">
        <v>19070</v>
      </c>
      <c r="M266" s="569">
        <v>20490</v>
      </c>
      <c r="N266" s="569">
        <v>4020</v>
      </c>
      <c r="O266" s="569">
        <v>1250</v>
      </c>
      <c r="P266" s="570">
        <v>14610</v>
      </c>
      <c r="Q266" s="570">
        <v>3610</v>
      </c>
      <c r="R266" s="570">
        <v>11000</v>
      </c>
      <c r="S266" s="570">
        <v>620</v>
      </c>
      <c r="T266" s="574"/>
    </row>
    <row r="267" spans="1:20" s="530" customFormat="1" ht="12" hidden="1" customHeight="1">
      <c r="A267" s="563" t="s">
        <v>672</v>
      </c>
      <c r="B267" s="563" t="s">
        <v>593</v>
      </c>
      <c r="C267" s="563" t="s">
        <v>25</v>
      </c>
      <c r="D267" s="563" t="s">
        <v>26</v>
      </c>
      <c r="E267" s="563"/>
      <c r="F267" s="564">
        <v>6</v>
      </c>
      <c r="G267" s="524"/>
      <c r="H267" s="565" t="s">
        <v>684</v>
      </c>
      <c r="I267" s="572" t="s">
        <v>716</v>
      </c>
      <c r="J267" s="573"/>
      <c r="K267" s="568">
        <v>20900</v>
      </c>
      <c r="L267" s="569">
        <v>11470</v>
      </c>
      <c r="M267" s="569">
        <v>9430</v>
      </c>
      <c r="N267" s="569">
        <v>410</v>
      </c>
      <c r="O267" s="569">
        <v>340</v>
      </c>
      <c r="P267" s="570">
        <v>8420</v>
      </c>
      <c r="Q267" s="570">
        <v>1980</v>
      </c>
      <c r="R267" s="570">
        <v>6440</v>
      </c>
      <c r="S267" s="570">
        <v>250</v>
      </c>
      <c r="T267" s="575"/>
    </row>
    <row r="268" spans="1:20" s="530" customFormat="1" ht="12" hidden="1" customHeight="1">
      <c r="A268" s="563" t="s">
        <v>672</v>
      </c>
      <c r="B268" s="563" t="s">
        <v>593</v>
      </c>
      <c r="C268" s="563" t="s">
        <v>25</v>
      </c>
      <c r="D268" s="563" t="s">
        <v>26</v>
      </c>
      <c r="E268" s="563"/>
      <c r="F268" s="564">
        <v>7</v>
      </c>
      <c r="G268" s="524"/>
      <c r="H268" s="565" t="s">
        <v>686</v>
      </c>
      <c r="I268" s="572" t="s">
        <v>717</v>
      </c>
      <c r="J268" s="573"/>
      <c r="K268" s="568">
        <v>16460</v>
      </c>
      <c r="L268" s="569">
        <v>9980</v>
      </c>
      <c r="M268" s="569">
        <v>6480</v>
      </c>
      <c r="N268" s="569">
        <v>1490</v>
      </c>
      <c r="O268" s="569">
        <v>640</v>
      </c>
      <c r="P268" s="570">
        <v>4270</v>
      </c>
      <c r="Q268" s="570">
        <v>560</v>
      </c>
      <c r="R268" s="570">
        <v>3700</v>
      </c>
      <c r="S268" s="570">
        <v>80</v>
      </c>
      <c r="T268" s="576"/>
    </row>
    <row r="269" spans="1:20" s="530" customFormat="1" ht="12" hidden="1" customHeight="1">
      <c r="A269" s="563" t="s">
        <v>672</v>
      </c>
      <c r="B269" s="563" t="s">
        <v>593</v>
      </c>
      <c r="C269" s="563" t="s">
        <v>25</v>
      </c>
      <c r="D269" s="563" t="s">
        <v>26</v>
      </c>
      <c r="E269" s="563"/>
      <c r="F269" s="564">
        <v>8</v>
      </c>
      <c r="G269" s="524"/>
      <c r="H269" s="565" t="s">
        <v>688</v>
      </c>
      <c r="I269" s="572" t="s">
        <v>696</v>
      </c>
      <c r="J269" s="573"/>
      <c r="K269" s="568">
        <v>20330</v>
      </c>
      <c r="L269" s="569">
        <v>13590</v>
      </c>
      <c r="M269" s="569">
        <v>6740</v>
      </c>
      <c r="N269" s="569">
        <v>430</v>
      </c>
      <c r="O269" s="569">
        <v>970</v>
      </c>
      <c r="P269" s="570">
        <v>5240</v>
      </c>
      <c r="Q269" s="570">
        <v>950</v>
      </c>
      <c r="R269" s="570">
        <v>4290</v>
      </c>
      <c r="S269" s="570">
        <v>90</v>
      </c>
      <c r="T269" s="562"/>
    </row>
    <row r="270" spans="1:20" s="530" customFormat="1" ht="12" hidden="1" customHeight="1">
      <c r="A270" s="563" t="s">
        <v>672</v>
      </c>
      <c r="B270" s="563" t="s">
        <v>593</v>
      </c>
      <c r="C270" s="563" t="s">
        <v>25</v>
      </c>
      <c r="D270" s="563" t="s">
        <v>26</v>
      </c>
      <c r="E270" s="563"/>
      <c r="F270" s="564">
        <v>9</v>
      </c>
      <c r="G270" s="524"/>
      <c r="H270" s="565" t="s">
        <v>690</v>
      </c>
      <c r="I270" s="572" t="s">
        <v>697</v>
      </c>
      <c r="J270" s="573"/>
      <c r="K270" s="568">
        <v>21330</v>
      </c>
      <c r="L270" s="569">
        <v>13060</v>
      </c>
      <c r="M270" s="569">
        <v>8270</v>
      </c>
      <c r="N270" s="569">
        <v>820</v>
      </c>
      <c r="O270" s="569" t="s">
        <v>34</v>
      </c>
      <c r="P270" s="570">
        <v>4750</v>
      </c>
      <c r="Q270" s="570">
        <v>1170</v>
      </c>
      <c r="R270" s="570">
        <v>3580</v>
      </c>
      <c r="S270" s="570">
        <v>2700</v>
      </c>
      <c r="T270" s="562"/>
    </row>
    <row r="271" spans="1:20" s="530" customFormat="1" ht="12" hidden="1" customHeight="1">
      <c r="A271" s="563" t="s">
        <v>672</v>
      </c>
      <c r="B271" s="563" t="s">
        <v>593</v>
      </c>
      <c r="C271" s="563" t="s">
        <v>25</v>
      </c>
      <c r="D271" s="563" t="s">
        <v>26</v>
      </c>
      <c r="E271" s="563"/>
      <c r="F271" s="564">
        <v>10</v>
      </c>
      <c r="G271" s="524"/>
      <c r="H271" s="577" t="s">
        <v>692</v>
      </c>
      <c r="I271" s="572" t="s">
        <v>710</v>
      </c>
      <c r="J271" s="573"/>
      <c r="K271" s="568">
        <v>8860</v>
      </c>
      <c r="L271" s="569">
        <v>6790</v>
      </c>
      <c r="M271" s="569">
        <v>2070</v>
      </c>
      <c r="N271" s="569">
        <v>160</v>
      </c>
      <c r="O271" s="569" t="s">
        <v>34</v>
      </c>
      <c r="P271" s="570">
        <v>1900</v>
      </c>
      <c r="Q271" s="570">
        <v>980</v>
      </c>
      <c r="R271" s="570">
        <v>920</v>
      </c>
      <c r="S271" s="570" t="s">
        <v>34</v>
      </c>
      <c r="T271" s="578"/>
    </row>
    <row r="272" spans="1:20" s="530" customFormat="1" ht="12" hidden="1" customHeight="1">
      <c r="A272" s="522"/>
      <c r="B272" s="522"/>
      <c r="C272" s="522"/>
      <c r="D272" s="522"/>
      <c r="E272" s="522"/>
      <c r="F272" s="555"/>
      <c r="G272" s="524"/>
      <c r="H272" s="556" t="s">
        <v>755</v>
      </c>
      <c r="I272" s="557" t="s">
        <v>756</v>
      </c>
      <c r="J272" s="558"/>
      <c r="K272" s="568"/>
      <c r="L272" s="569"/>
      <c r="M272" s="569"/>
      <c r="N272" s="569"/>
      <c r="O272" s="569"/>
      <c r="P272" s="570"/>
      <c r="Q272" s="570"/>
      <c r="R272" s="570"/>
      <c r="S272" s="570"/>
      <c r="T272" s="562"/>
    </row>
    <row r="273" spans="1:20" s="530" customFormat="1" ht="12" hidden="1" customHeight="1">
      <c r="A273" s="563" t="s">
        <v>672</v>
      </c>
      <c r="B273" s="563" t="s">
        <v>592</v>
      </c>
      <c r="C273" s="563" t="s">
        <v>25</v>
      </c>
      <c r="D273" s="563" t="s">
        <v>26</v>
      </c>
      <c r="E273" s="563"/>
      <c r="F273" s="564">
        <v>1</v>
      </c>
      <c r="G273" s="524"/>
      <c r="H273" s="565" t="s">
        <v>713</v>
      </c>
      <c r="I273" s="566" t="s">
        <v>720</v>
      </c>
      <c r="J273" s="567" t="s">
        <v>721</v>
      </c>
      <c r="K273" s="568">
        <v>307330</v>
      </c>
      <c r="L273" s="569">
        <v>133380</v>
      </c>
      <c r="M273" s="569">
        <v>153030</v>
      </c>
      <c r="N273" s="569">
        <v>11460</v>
      </c>
      <c r="O273" s="569">
        <v>12490</v>
      </c>
      <c r="P273" s="570">
        <v>118830</v>
      </c>
      <c r="Q273" s="570">
        <v>31550</v>
      </c>
      <c r="R273" s="570">
        <v>87290</v>
      </c>
      <c r="S273" s="570">
        <v>10240</v>
      </c>
      <c r="T273" s="571"/>
    </row>
    <row r="274" spans="1:20" s="530" customFormat="1" ht="12" hidden="1" customHeight="1">
      <c r="A274" s="563" t="s">
        <v>672</v>
      </c>
      <c r="B274" s="563" t="s">
        <v>592</v>
      </c>
      <c r="C274" s="563" t="s">
        <v>25</v>
      </c>
      <c r="D274" s="563" t="s">
        <v>26</v>
      </c>
      <c r="E274" s="563"/>
      <c r="F274" s="564">
        <v>2</v>
      </c>
      <c r="G274" s="524"/>
      <c r="H274" s="565" t="s">
        <v>676</v>
      </c>
      <c r="I274" s="572" t="s">
        <v>700</v>
      </c>
      <c r="J274" s="573"/>
      <c r="K274" s="568">
        <v>3850</v>
      </c>
      <c r="L274" s="569">
        <v>3300</v>
      </c>
      <c r="M274" s="569">
        <v>540</v>
      </c>
      <c r="N274" s="569" t="s">
        <v>34</v>
      </c>
      <c r="O274" s="569" t="s">
        <v>34</v>
      </c>
      <c r="P274" s="570">
        <v>540</v>
      </c>
      <c r="Q274" s="570">
        <v>380</v>
      </c>
      <c r="R274" s="570">
        <v>160</v>
      </c>
      <c r="S274" s="570" t="s">
        <v>34</v>
      </c>
      <c r="T274" s="574"/>
    </row>
    <row r="275" spans="1:20" s="530" customFormat="1" ht="12" hidden="1" customHeight="1">
      <c r="A275" s="563" t="s">
        <v>672</v>
      </c>
      <c r="B275" s="563" t="s">
        <v>592</v>
      </c>
      <c r="C275" s="563" t="s">
        <v>25</v>
      </c>
      <c r="D275" s="563" t="s">
        <v>26</v>
      </c>
      <c r="E275" s="563"/>
      <c r="F275" s="564">
        <v>3</v>
      </c>
      <c r="G275" s="524"/>
      <c r="H275" s="565" t="s">
        <v>678</v>
      </c>
      <c r="I275" s="572" t="s">
        <v>715</v>
      </c>
      <c r="J275" s="573"/>
      <c r="K275" s="568">
        <v>12370</v>
      </c>
      <c r="L275" s="569">
        <v>7990</v>
      </c>
      <c r="M275" s="569">
        <v>4380</v>
      </c>
      <c r="N275" s="569">
        <v>2300</v>
      </c>
      <c r="O275" s="569" t="s">
        <v>34</v>
      </c>
      <c r="P275" s="570">
        <v>2050</v>
      </c>
      <c r="Q275" s="570">
        <v>1130</v>
      </c>
      <c r="R275" s="570">
        <v>910</v>
      </c>
      <c r="S275" s="570">
        <v>30</v>
      </c>
      <c r="T275" s="574"/>
    </row>
    <row r="276" spans="1:20" s="530" customFormat="1" ht="12" hidden="1" customHeight="1">
      <c r="A276" s="563" t="s">
        <v>672</v>
      </c>
      <c r="B276" s="563" t="s">
        <v>592</v>
      </c>
      <c r="C276" s="563" t="s">
        <v>25</v>
      </c>
      <c r="D276" s="563" t="s">
        <v>26</v>
      </c>
      <c r="E276" s="563"/>
      <c r="F276" s="564">
        <v>4</v>
      </c>
      <c r="G276" s="524"/>
      <c r="H276" s="565" t="s">
        <v>680</v>
      </c>
      <c r="I276" s="572" t="s">
        <v>701</v>
      </c>
      <c r="J276" s="573"/>
      <c r="K276" s="568">
        <v>35490</v>
      </c>
      <c r="L276" s="569">
        <v>20520</v>
      </c>
      <c r="M276" s="569">
        <v>14980</v>
      </c>
      <c r="N276" s="569">
        <v>1410</v>
      </c>
      <c r="O276" s="569">
        <v>5760</v>
      </c>
      <c r="P276" s="570">
        <v>7690</v>
      </c>
      <c r="Q276" s="570">
        <v>2850</v>
      </c>
      <c r="R276" s="570">
        <v>4850</v>
      </c>
      <c r="S276" s="570">
        <v>120</v>
      </c>
      <c r="T276" s="574"/>
    </row>
    <row r="277" spans="1:20" s="530" customFormat="1" ht="12" hidden="1" customHeight="1">
      <c r="A277" s="563" t="s">
        <v>672</v>
      </c>
      <c r="B277" s="563" t="s">
        <v>592</v>
      </c>
      <c r="C277" s="563" t="s">
        <v>25</v>
      </c>
      <c r="D277" s="563" t="s">
        <v>26</v>
      </c>
      <c r="E277" s="563"/>
      <c r="F277" s="564">
        <v>5</v>
      </c>
      <c r="G277" s="524"/>
      <c r="H277" s="565" t="s">
        <v>682</v>
      </c>
      <c r="I277" s="572" t="s">
        <v>704</v>
      </c>
      <c r="J277" s="573"/>
      <c r="K277" s="568">
        <v>53810</v>
      </c>
      <c r="L277" s="569">
        <v>21590</v>
      </c>
      <c r="M277" s="569">
        <v>32210</v>
      </c>
      <c r="N277" s="569">
        <v>3960</v>
      </c>
      <c r="O277" s="569">
        <v>4180</v>
      </c>
      <c r="P277" s="570">
        <v>22080</v>
      </c>
      <c r="Q277" s="570">
        <v>4580</v>
      </c>
      <c r="R277" s="570">
        <v>17500</v>
      </c>
      <c r="S277" s="570">
        <v>1990</v>
      </c>
      <c r="T277" s="574"/>
    </row>
    <row r="278" spans="1:20" s="530" customFormat="1" ht="12" hidden="1" customHeight="1">
      <c r="A278" s="563" t="s">
        <v>672</v>
      </c>
      <c r="B278" s="563" t="s">
        <v>592</v>
      </c>
      <c r="C278" s="563" t="s">
        <v>25</v>
      </c>
      <c r="D278" s="563" t="s">
        <v>26</v>
      </c>
      <c r="E278" s="563"/>
      <c r="F278" s="564">
        <v>6</v>
      </c>
      <c r="G278" s="524"/>
      <c r="H278" s="565" t="s">
        <v>684</v>
      </c>
      <c r="I278" s="572" t="s">
        <v>716</v>
      </c>
      <c r="J278" s="573"/>
      <c r="K278" s="568">
        <v>32290</v>
      </c>
      <c r="L278" s="569">
        <v>10590</v>
      </c>
      <c r="M278" s="569">
        <v>21700</v>
      </c>
      <c r="N278" s="569">
        <v>740</v>
      </c>
      <c r="O278" s="569">
        <v>2000</v>
      </c>
      <c r="P278" s="570">
        <v>17290</v>
      </c>
      <c r="Q278" s="570">
        <v>4020</v>
      </c>
      <c r="R278" s="570">
        <v>13260</v>
      </c>
      <c r="S278" s="570">
        <v>1680</v>
      </c>
      <c r="T278" s="575"/>
    </row>
    <row r="279" spans="1:20" s="530" customFormat="1" ht="12" hidden="1" customHeight="1">
      <c r="A279" s="563" t="s">
        <v>672</v>
      </c>
      <c r="B279" s="563" t="s">
        <v>592</v>
      </c>
      <c r="C279" s="563" t="s">
        <v>25</v>
      </c>
      <c r="D279" s="563" t="s">
        <v>26</v>
      </c>
      <c r="E279" s="563"/>
      <c r="F279" s="564">
        <v>7</v>
      </c>
      <c r="G279" s="524"/>
      <c r="H279" s="565" t="s">
        <v>686</v>
      </c>
      <c r="I279" s="572" t="s">
        <v>717</v>
      </c>
      <c r="J279" s="573"/>
      <c r="K279" s="568">
        <v>37220</v>
      </c>
      <c r="L279" s="569">
        <v>20350</v>
      </c>
      <c r="M279" s="569">
        <v>16880</v>
      </c>
      <c r="N279" s="569">
        <v>840</v>
      </c>
      <c r="O279" s="569">
        <v>180</v>
      </c>
      <c r="P279" s="570">
        <v>14460</v>
      </c>
      <c r="Q279" s="570">
        <v>1720</v>
      </c>
      <c r="R279" s="570">
        <v>12730</v>
      </c>
      <c r="S279" s="570">
        <v>1400</v>
      </c>
      <c r="T279" s="576"/>
    </row>
    <row r="280" spans="1:20" s="530" customFormat="1" ht="12" hidden="1" customHeight="1">
      <c r="A280" s="563" t="s">
        <v>672</v>
      </c>
      <c r="B280" s="563" t="s">
        <v>592</v>
      </c>
      <c r="C280" s="563" t="s">
        <v>25</v>
      </c>
      <c r="D280" s="563" t="s">
        <v>26</v>
      </c>
      <c r="E280" s="563"/>
      <c r="F280" s="564">
        <v>8</v>
      </c>
      <c r="G280" s="524"/>
      <c r="H280" s="565" t="s">
        <v>688</v>
      </c>
      <c r="I280" s="572" t="s">
        <v>696</v>
      </c>
      <c r="J280" s="573"/>
      <c r="K280" s="568">
        <v>32740</v>
      </c>
      <c r="L280" s="569">
        <v>18280</v>
      </c>
      <c r="M280" s="569">
        <v>14460</v>
      </c>
      <c r="N280" s="569">
        <v>340</v>
      </c>
      <c r="O280" s="569">
        <v>370</v>
      </c>
      <c r="P280" s="570">
        <v>12800</v>
      </c>
      <c r="Q280" s="570">
        <v>3430</v>
      </c>
      <c r="R280" s="570">
        <v>9380</v>
      </c>
      <c r="S280" s="570">
        <v>950</v>
      </c>
      <c r="T280" s="562"/>
    </row>
    <row r="281" spans="1:20" s="530" customFormat="1" ht="12" hidden="1" customHeight="1">
      <c r="A281" s="563" t="s">
        <v>672</v>
      </c>
      <c r="B281" s="563" t="s">
        <v>592</v>
      </c>
      <c r="C281" s="563" t="s">
        <v>25</v>
      </c>
      <c r="D281" s="563" t="s">
        <v>26</v>
      </c>
      <c r="E281" s="563"/>
      <c r="F281" s="564">
        <v>9</v>
      </c>
      <c r="G281" s="524"/>
      <c r="H281" s="565" t="s">
        <v>690</v>
      </c>
      <c r="I281" s="572" t="s">
        <v>697</v>
      </c>
      <c r="J281" s="573"/>
      <c r="K281" s="568">
        <v>24150</v>
      </c>
      <c r="L281" s="569">
        <v>12580</v>
      </c>
      <c r="M281" s="569">
        <v>11570</v>
      </c>
      <c r="N281" s="569">
        <v>1630</v>
      </c>
      <c r="O281" s="569" t="s">
        <v>34</v>
      </c>
      <c r="P281" s="570">
        <v>9300</v>
      </c>
      <c r="Q281" s="570">
        <v>2120</v>
      </c>
      <c r="R281" s="570">
        <v>7180</v>
      </c>
      <c r="S281" s="570">
        <v>650</v>
      </c>
      <c r="T281" s="562"/>
    </row>
    <row r="282" spans="1:20" s="530" customFormat="1" ht="12" hidden="1" customHeight="1">
      <c r="A282" s="563" t="s">
        <v>672</v>
      </c>
      <c r="B282" s="563" t="s">
        <v>592</v>
      </c>
      <c r="C282" s="563" t="s">
        <v>25</v>
      </c>
      <c r="D282" s="563" t="s">
        <v>26</v>
      </c>
      <c r="E282" s="563"/>
      <c r="F282" s="564">
        <v>10</v>
      </c>
      <c r="G282" s="524"/>
      <c r="H282" s="577" t="s">
        <v>692</v>
      </c>
      <c r="I282" s="572" t="s">
        <v>710</v>
      </c>
      <c r="J282" s="573"/>
      <c r="K282" s="568">
        <v>15420</v>
      </c>
      <c r="L282" s="569">
        <v>7490</v>
      </c>
      <c r="M282" s="569">
        <v>7940</v>
      </c>
      <c r="N282" s="569" t="s">
        <v>34</v>
      </c>
      <c r="O282" s="569" t="s">
        <v>34</v>
      </c>
      <c r="P282" s="570">
        <v>6770</v>
      </c>
      <c r="Q282" s="570">
        <v>550</v>
      </c>
      <c r="R282" s="570">
        <v>6230</v>
      </c>
      <c r="S282" s="570">
        <v>1160</v>
      </c>
      <c r="T282" s="578"/>
    </row>
    <row r="283" spans="1:20" s="530" customFormat="1" ht="12" hidden="1" customHeight="1">
      <c r="A283" s="522"/>
      <c r="B283" s="522"/>
      <c r="C283" s="522"/>
      <c r="D283" s="522"/>
      <c r="E283" s="522"/>
      <c r="F283" s="555"/>
      <c r="G283" s="524"/>
      <c r="H283" s="556" t="s">
        <v>757</v>
      </c>
      <c r="I283" s="557" t="s">
        <v>758</v>
      </c>
      <c r="J283" s="558"/>
      <c r="K283" s="559"/>
      <c r="L283" s="560"/>
      <c r="M283" s="560"/>
      <c r="N283" s="560"/>
      <c r="O283" s="560"/>
      <c r="P283" s="561"/>
      <c r="Q283" s="561"/>
      <c r="R283" s="561"/>
      <c r="S283" s="561"/>
      <c r="T283" s="562"/>
    </row>
    <row r="284" spans="1:20" s="530" customFormat="1" ht="12" hidden="1" customHeight="1">
      <c r="A284" s="563" t="s">
        <v>672</v>
      </c>
      <c r="B284" s="563" t="s">
        <v>591</v>
      </c>
      <c r="C284" s="563" t="s">
        <v>25</v>
      </c>
      <c r="D284" s="563" t="s">
        <v>26</v>
      </c>
      <c r="E284" s="563"/>
      <c r="F284" s="564">
        <v>1</v>
      </c>
      <c r="G284" s="524"/>
      <c r="H284" s="565" t="s">
        <v>713</v>
      </c>
      <c r="I284" s="566" t="s">
        <v>709</v>
      </c>
      <c r="J284" s="567" t="s">
        <v>721</v>
      </c>
      <c r="K284" s="568">
        <v>250360</v>
      </c>
      <c r="L284" s="569">
        <v>138730</v>
      </c>
      <c r="M284" s="569">
        <v>103140</v>
      </c>
      <c r="N284" s="569">
        <v>11500</v>
      </c>
      <c r="O284" s="569">
        <v>9510</v>
      </c>
      <c r="P284" s="570">
        <v>79870</v>
      </c>
      <c r="Q284" s="570">
        <v>22920</v>
      </c>
      <c r="R284" s="570">
        <v>56950</v>
      </c>
      <c r="S284" s="570">
        <v>2250</v>
      </c>
      <c r="T284" s="571"/>
    </row>
    <row r="285" spans="1:20" s="530" customFormat="1" ht="12" hidden="1" customHeight="1">
      <c r="A285" s="563" t="s">
        <v>672</v>
      </c>
      <c r="B285" s="563" t="s">
        <v>591</v>
      </c>
      <c r="C285" s="563" t="s">
        <v>25</v>
      </c>
      <c r="D285" s="563" t="s">
        <v>26</v>
      </c>
      <c r="E285" s="563"/>
      <c r="F285" s="564">
        <v>2</v>
      </c>
      <c r="G285" s="524"/>
      <c r="H285" s="565" t="s">
        <v>676</v>
      </c>
      <c r="I285" s="572" t="s">
        <v>700</v>
      </c>
      <c r="J285" s="573"/>
      <c r="K285" s="568">
        <v>3310</v>
      </c>
      <c r="L285" s="569">
        <v>2430</v>
      </c>
      <c r="M285" s="569">
        <v>880</v>
      </c>
      <c r="N285" s="569">
        <v>340</v>
      </c>
      <c r="O285" s="569" t="s">
        <v>34</v>
      </c>
      <c r="P285" s="570">
        <v>550</v>
      </c>
      <c r="Q285" s="570">
        <v>420</v>
      </c>
      <c r="R285" s="570">
        <v>120</v>
      </c>
      <c r="S285" s="570" t="s">
        <v>34</v>
      </c>
      <c r="T285" s="574"/>
    </row>
    <row r="286" spans="1:20" s="530" customFormat="1" ht="12" hidden="1" customHeight="1">
      <c r="A286" s="563" t="s">
        <v>672</v>
      </c>
      <c r="B286" s="563" t="s">
        <v>591</v>
      </c>
      <c r="C286" s="563" t="s">
        <v>25</v>
      </c>
      <c r="D286" s="563" t="s">
        <v>26</v>
      </c>
      <c r="E286" s="563"/>
      <c r="F286" s="564">
        <v>3</v>
      </c>
      <c r="G286" s="524"/>
      <c r="H286" s="565" t="s">
        <v>678</v>
      </c>
      <c r="I286" s="572" t="s">
        <v>715</v>
      </c>
      <c r="J286" s="573"/>
      <c r="K286" s="568">
        <v>7590</v>
      </c>
      <c r="L286" s="569">
        <v>6300</v>
      </c>
      <c r="M286" s="569">
        <v>1290</v>
      </c>
      <c r="N286" s="569">
        <v>450</v>
      </c>
      <c r="O286" s="569" t="s">
        <v>34</v>
      </c>
      <c r="P286" s="570">
        <v>820</v>
      </c>
      <c r="Q286" s="570">
        <v>820</v>
      </c>
      <c r="R286" s="570" t="s">
        <v>34</v>
      </c>
      <c r="S286" s="570">
        <v>30</v>
      </c>
      <c r="T286" s="574"/>
    </row>
    <row r="287" spans="1:20" s="530" customFormat="1" ht="12" hidden="1" customHeight="1">
      <c r="A287" s="563" t="s">
        <v>672</v>
      </c>
      <c r="B287" s="563" t="s">
        <v>591</v>
      </c>
      <c r="C287" s="563" t="s">
        <v>25</v>
      </c>
      <c r="D287" s="563" t="s">
        <v>26</v>
      </c>
      <c r="E287" s="563"/>
      <c r="F287" s="564">
        <v>4</v>
      </c>
      <c r="G287" s="524"/>
      <c r="H287" s="565" t="s">
        <v>680</v>
      </c>
      <c r="I287" s="572" t="s">
        <v>701</v>
      </c>
      <c r="J287" s="573"/>
      <c r="K287" s="568">
        <v>33840</v>
      </c>
      <c r="L287" s="569">
        <v>22890</v>
      </c>
      <c r="M287" s="569">
        <v>10960</v>
      </c>
      <c r="N287" s="569">
        <v>1200</v>
      </c>
      <c r="O287" s="569">
        <v>4610</v>
      </c>
      <c r="P287" s="570">
        <v>4860</v>
      </c>
      <c r="Q287" s="570">
        <v>2040</v>
      </c>
      <c r="R287" s="570">
        <v>2820</v>
      </c>
      <c r="S287" s="570">
        <v>290</v>
      </c>
      <c r="T287" s="574"/>
    </row>
    <row r="288" spans="1:20" s="530" customFormat="1" ht="12" hidden="1" customHeight="1">
      <c r="A288" s="563" t="s">
        <v>672</v>
      </c>
      <c r="B288" s="563" t="s">
        <v>591</v>
      </c>
      <c r="C288" s="563" t="s">
        <v>25</v>
      </c>
      <c r="D288" s="563" t="s">
        <v>26</v>
      </c>
      <c r="E288" s="563"/>
      <c r="F288" s="564">
        <v>5</v>
      </c>
      <c r="G288" s="524"/>
      <c r="H288" s="565" t="s">
        <v>682</v>
      </c>
      <c r="I288" s="572" t="s">
        <v>704</v>
      </c>
      <c r="J288" s="573"/>
      <c r="K288" s="568">
        <v>45920</v>
      </c>
      <c r="L288" s="569">
        <v>22880</v>
      </c>
      <c r="M288" s="569">
        <v>23050</v>
      </c>
      <c r="N288" s="569">
        <v>1520</v>
      </c>
      <c r="O288" s="569">
        <v>2440</v>
      </c>
      <c r="P288" s="570">
        <v>19060</v>
      </c>
      <c r="Q288" s="570">
        <v>4340</v>
      </c>
      <c r="R288" s="570">
        <v>14720</v>
      </c>
      <c r="S288" s="570">
        <v>30</v>
      </c>
      <c r="T288" s="574"/>
    </row>
    <row r="289" spans="1:20" s="530" customFormat="1" ht="12" hidden="1" customHeight="1">
      <c r="A289" s="563" t="s">
        <v>672</v>
      </c>
      <c r="B289" s="563" t="s">
        <v>591</v>
      </c>
      <c r="C289" s="563" t="s">
        <v>25</v>
      </c>
      <c r="D289" s="563" t="s">
        <v>26</v>
      </c>
      <c r="E289" s="563"/>
      <c r="F289" s="564">
        <v>6</v>
      </c>
      <c r="G289" s="524"/>
      <c r="H289" s="565" t="s">
        <v>684</v>
      </c>
      <c r="I289" s="572" t="s">
        <v>716</v>
      </c>
      <c r="J289" s="573"/>
      <c r="K289" s="568">
        <v>32710</v>
      </c>
      <c r="L289" s="569">
        <v>13620</v>
      </c>
      <c r="M289" s="569">
        <v>19090</v>
      </c>
      <c r="N289" s="569">
        <v>2120</v>
      </c>
      <c r="O289" s="569">
        <v>1050</v>
      </c>
      <c r="P289" s="570">
        <v>15530</v>
      </c>
      <c r="Q289" s="570">
        <v>3260</v>
      </c>
      <c r="R289" s="570">
        <v>12270</v>
      </c>
      <c r="S289" s="570">
        <v>380</v>
      </c>
      <c r="T289" s="575"/>
    </row>
    <row r="290" spans="1:20" s="530" customFormat="1" ht="12" hidden="1" customHeight="1">
      <c r="A290" s="563" t="s">
        <v>672</v>
      </c>
      <c r="B290" s="563" t="s">
        <v>591</v>
      </c>
      <c r="C290" s="563" t="s">
        <v>25</v>
      </c>
      <c r="D290" s="563" t="s">
        <v>26</v>
      </c>
      <c r="E290" s="563"/>
      <c r="F290" s="564">
        <v>7</v>
      </c>
      <c r="G290" s="524"/>
      <c r="H290" s="565" t="s">
        <v>686</v>
      </c>
      <c r="I290" s="572" t="s">
        <v>717</v>
      </c>
      <c r="J290" s="573"/>
      <c r="K290" s="568">
        <v>26560</v>
      </c>
      <c r="L290" s="569">
        <v>17270</v>
      </c>
      <c r="M290" s="569">
        <v>9290</v>
      </c>
      <c r="N290" s="569">
        <v>1630</v>
      </c>
      <c r="O290" s="569">
        <v>900</v>
      </c>
      <c r="P290" s="570">
        <v>6610</v>
      </c>
      <c r="Q290" s="570">
        <v>1640</v>
      </c>
      <c r="R290" s="570">
        <v>4960</v>
      </c>
      <c r="S290" s="570">
        <v>160</v>
      </c>
      <c r="T290" s="576"/>
    </row>
    <row r="291" spans="1:20" s="530" customFormat="1" ht="12" hidden="1" customHeight="1">
      <c r="A291" s="563" t="s">
        <v>672</v>
      </c>
      <c r="B291" s="563" t="s">
        <v>591</v>
      </c>
      <c r="C291" s="563" t="s">
        <v>25</v>
      </c>
      <c r="D291" s="563" t="s">
        <v>26</v>
      </c>
      <c r="E291" s="563"/>
      <c r="F291" s="564">
        <v>8</v>
      </c>
      <c r="G291" s="524"/>
      <c r="H291" s="565" t="s">
        <v>688</v>
      </c>
      <c r="I291" s="572" t="s">
        <v>696</v>
      </c>
      <c r="J291" s="573"/>
      <c r="K291" s="568">
        <v>34100</v>
      </c>
      <c r="L291" s="569">
        <v>23450</v>
      </c>
      <c r="M291" s="569">
        <v>10660</v>
      </c>
      <c r="N291" s="569">
        <v>3550</v>
      </c>
      <c r="O291" s="569">
        <v>520</v>
      </c>
      <c r="P291" s="570">
        <v>5740</v>
      </c>
      <c r="Q291" s="570">
        <v>1090</v>
      </c>
      <c r="R291" s="570">
        <v>4650</v>
      </c>
      <c r="S291" s="570">
        <v>850</v>
      </c>
      <c r="T291" s="562"/>
    </row>
    <row r="292" spans="1:20" s="530" customFormat="1" ht="12" hidden="1" customHeight="1">
      <c r="A292" s="563" t="s">
        <v>672</v>
      </c>
      <c r="B292" s="563" t="s">
        <v>591</v>
      </c>
      <c r="C292" s="563" t="s">
        <v>25</v>
      </c>
      <c r="D292" s="563" t="s">
        <v>26</v>
      </c>
      <c r="E292" s="563"/>
      <c r="F292" s="564">
        <v>9</v>
      </c>
      <c r="G292" s="524"/>
      <c r="H292" s="565" t="s">
        <v>690</v>
      </c>
      <c r="I292" s="572" t="s">
        <v>691</v>
      </c>
      <c r="J292" s="573"/>
      <c r="K292" s="568">
        <v>31940</v>
      </c>
      <c r="L292" s="569">
        <v>20190</v>
      </c>
      <c r="M292" s="569">
        <v>11750</v>
      </c>
      <c r="N292" s="569">
        <v>670</v>
      </c>
      <c r="O292" s="569" t="s">
        <v>34</v>
      </c>
      <c r="P292" s="570">
        <v>10860</v>
      </c>
      <c r="Q292" s="570">
        <v>2160</v>
      </c>
      <c r="R292" s="570">
        <v>8690</v>
      </c>
      <c r="S292" s="570">
        <v>220</v>
      </c>
      <c r="T292" s="562"/>
    </row>
    <row r="293" spans="1:20" s="530" customFormat="1" ht="12" hidden="1" customHeight="1">
      <c r="A293" s="563" t="s">
        <v>672</v>
      </c>
      <c r="B293" s="563" t="s">
        <v>591</v>
      </c>
      <c r="C293" s="563" t="s">
        <v>25</v>
      </c>
      <c r="D293" s="563" t="s">
        <v>26</v>
      </c>
      <c r="E293" s="563"/>
      <c r="F293" s="564">
        <v>10</v>
      </c>
      <c r="G293" s="524"/>
      <c r="H293" s="577" t="s">
        <v>692</v>
      </c>
      <c r="I293" s="572" t="s">
        <v>710</v>
      </c>
      <c r="J293" s="573"/>
      <c r="K293" s="568">
        <v>8420</v>
      </c>
      <c r="L293" s="569">
        <v>5340</v>
      </c>
      <c r="M293" s="569">
        <v>3080</v>
      </c>
      <c r="N293" s="569" t="s">
        <v>34</v>
      </c>
      <c r="O293" s="569" t="s">
        <v>34</v>
      </c>
      <c r="P293" s="570">
        <v>2830</v>
      </c>
      <c r="Q293" s="570">
        <v>930</v>
      </c>
      <c r="R293" s="570">
        <v>1900</v>
      </c>
      <c r="S293" s="570">
        <v>250</v>
      </c>
      <c r="T293" s="578"/>
    </row>
    <row r="294" spans="1:20" s="530" customFormat="1" ht="12" hidden="1" customHeight="1">
      <c r="A294" s="522"/>
      <c r="B294" s="522"/>
      <c r="C294" s="522"/>
      <c r="D294" s="522"/>
      <c r="E294" s="522"/>
      <c r="F294" s="555"/>
      <c r="G294" s="524"/>
      <c r="H294" s="556" t="s">
        <v>759</v>
      </c>
      <c r="I294" s="557" t="s">
        <v>760</v>
      </c>
      <c r="J294" s="558"/>
      <c r="K294" s="568"/>
      <c r="L294" s="569"/>
      <c r="M294" s="569"/>
      <c r="N294" s="569"/>
      <c r="O294" s="569"/>
      <c r="P294" s="570"/>
      <c r="Q294" s="570"/>
      <c r="R294" s="570"/>
      <c r="S294" s="570"/>
      <c r="T294" s="562"/>
    </row>
    <row r="295" spans="1:20" s="530" customFormat="1" ht="12" hidden="1" customHeight="1">
      <c r="A295" s="563" t="s">
        <v>672</v>
      </c>
      <c r="B295" s="563" t="s">
        <v>590</v>
      </c>
      <c r="C295" s="563" t="s">
        <v>25</v>
      </c>
      <c r="D295" s="563" t="s">
        <v>26</v>
      </c>
      <c r="E295" s="563"/>
      <c r="F295" s="564">
        <v>1</v>
      </c>
      <c r="G295" s="524"/>
      <c r="H295" s="565" t="s">
        <v>713</v>
      </c>
      <c r="I295" s="566" t="s">
        <v>720</v>
      </c>
      <c r="J295" s="567" t="s">
        <v>721</v>
      </c>
      <c r="K295" s="568">
        <v>74500</v>
      </c>
      <c r="L295" s="569">
        <v>35290</v>
      </c>
      <c r="M295" s="569">
        <v>39200</v>
      </c>
      <c r="N295" s="569">
        <v>5560</v>
      </c>
      <c r="O295" s="569">
        <v>5630</v>
      </c>
      <c r="P295" s="570">
        <v>26770</v>
      </c>
      <c r="Q295" s="570">
        <v>6690</v>
      </c>
      <c r="R295" s="570">
        <v>20080</v>
      </c>
      <c r="S295" s="570">
        <v>1240</v>
      </c>
      <c r="T295" s="571"/>
    </row>
    <row r="296" spans="1:20" s="530" customFormat="1" ht="12" hidden="1" customHeight="1">
      <c r="A296" s="563" t="s">
        <v>672</v>
      </c>
      <c r="B296" s="563" t="s">
        <v>590</v>
      </c>
      <c r="C296" s="563" t="s">
        <v>25</v>
      </c>
      <c r="D296" s="563" t="s">
        <v>26</v>
      </c>
      <c r="E296" s="563"/>
      <c r="F296" s="564">
        <v>2</v>
      </c>
      <c r="G296" s="524"/>
      <c r="H296" s="565" t="s">
        <v>676</v>
      </c>
      <c r="I296" s="572" t="s">
        <v>700</v>
      </c>
      <c r="J296" s="573"/>
      <c r="K296" s="568">
        <v>830</v>
      </c>
      <c r="L296" s="569">
        <v>600</v>
      </c>
      <c r="M296" s="569">
        <v>230</v>
      </c>
      <c r="N296" s="569">
        <v>130</v>
      </c>
      <c r="O296" s="569" t="s">
        <v>34</v>
      </c>
      <c r="P296" s="570">
        <v>100</v>
      </c>
      <c r="Q296" s="570">
        <v>90</v>
      </c>
      <c r="R296" s="570">
        <v>10</v>
      </c>
      <c r="S296" s="570" t="s">
        <v>34</v>
      </c>
      <c r="T296" s="574"/>
    </row>
    <row r="297" spans="1:20" s="530" customFormat="1" ht="12" hidden="1" customHeight="1">
      <c r="A297" s="563" t="s">
        <v>672</v>
      </c>
      <c r="B297" s="563" t="s">
        <v>590</v>
      </c>
      <c r="C297" s="563" t="s">
        <v>25</v>
      </c>
      <c r="D297" s="563" t="s">
        <v>26</v>
      </c>
      <c r="E297" s="563"/>
      <c r="F297" s="564">
        <v>3</v>
      </c>
      <c r="G297" s="524"/>
      <c r="H297" s="565" t="s">
        <v>678</v>
      </c>
      <c r="I297" s="572" t="s">
        <v>715</v>
      </c>
      <c r="J297" s="573"/>
      <c r="K297" s="568">
        <v>5330</v>
      </c>
      <c r="L297" s="569">
        <v>1880</v>
      </c>
      <c r="M297" s="569">
        <v>3450</v>
      </c>
      <c r="N297" s="569">
        <v>900</v>
      </c>
      <c r="O297" s="569">
        <v>1470</v>
      </c>
      <c r="P297" s="570">
        <v>1080</v>
      </c>
      <c r="Q297" s="570">
        <v>410</v>
      </c>
      <c r="R297" s="570">
        <v>660</v>
      </c>
      <c r="S297" s="570" t="s">
        <v>34</v>
      </c>
      <c r="T297" s="574"/>
    </row>
    <row r="298" spans="1:20" s="530" customFormat="1" ht="12" hidden="1" customHeight="1">
      <c r="A298" s="563" t="s">
        <v>672</v>
      </c>
      <c r="B298" s="563" t="s">
        <v>590</v>
      </c>
      <c r="C298" s="563" t="s">
        <v>25</v>
      </c>
      <c r="D298" s="563" t="s">
        <v>26</v>
      </c>
      <c r="E298" s="563"/>
      <c r="F298" s="564">
        <v>4</v>
      </c>
      <c r="G298" s="524"/>
      <c r="H298" s="565" t="s">
        <v>680</v>
      </c>
      <c r="I298" s="572" t="s">
        <v>701</v>
      </c>
      <c r="J298" s="573"/>
      <c r="K298" s="568">
        <v>11170</v>
      </c>
      <c r="L298" s="569">
        <v>4790</v>
      </c>
      <c r="M298" s="569">
        <v>6370</v>
      </c>
      <c r="N298" s="569">
        <v>960</v>
      </c>
      <c r="O298" s="569">
        <v>2900</v>
      </c>
      <c r="P298" s="570">
        <v>2330</v>
      </c>
      <c r="Q298" s="570">
        <v>700</v>
      </c>
      <c r="R298" s="570">
        <v>1630</v>
      </c>
      <c r="S298" s="570">
        <v>200</v>
      </c>
      <c r="T298" s="574"/>
    </row>
    <row r="299" spans="1:20" s="530" customFormat="1" ht="12" hidden="1" customHeight="1">
      <c r="A299" s="563" t="s">
        <v>672</v>
      </c>
      <c r="B299" s="563" t="s">
        <v>590</v>
      </c>
      <c r="C299" s="563" t="s">
        <v>25</v>
      </c>
      <c r="D299" s="563" t="s">
        <v>26</v>
      </c>
      <c r="E299" s="563"/>
      <c r="F299" s="564">
        <v>5</v>
      </c>
      <c r="G299" s="524"/>
      <c r="H299" s="565" t="s">
        <v>682</v>
      </c>
      <c r="I299" s="572" t="s">
        <v>704</v>
      </c>
      <c r="J299" s="573"/>
      <c r="K299" s="568">
        <v>14390</v>
      </c>
      <c r="L299" s="569">
        <v>6080</v>
      </c>
      <c r="M299" s="569">
        <v>8310</v>
      </c>
      <c r="N299" s="569">
        <v>320</v>
      </c>
      <c r="O299" s="569">
        <v>300</v>
      </c>
      <c r="P299" s="570">
        <v>7610</v>
      </c>
      <c r="Q299" s="570">
        <v>1460</v>
      </c>
      <c r="R299" s="570">
        <v>6150</v>
      </c>
      <c r="S299" s="570">
        <v>80</v>
      </c>
      <c r="T299" s="574"/>
    </row>
    <row r="300" spans="1:20" s="530" customFormat="1" ht="12" hidden="1" customHeight="1">
      <c r="A300" s="563" t="s">
        <v>672</v>
      </c>
      <c r="B300" s="563" t="s">
        <v>590</v>
      </c>
      <c r="C300" s="563" t="s">
        <v>25</v>
      </c>
      <c r="D300" s="563" t="s">
        <v>26</v>
      </c>
      <c r="E300" s="563"/>
      <c r="F300" s="564">
        <v>6</v>
      </c>
      <c r="G300" s="524"/>
      <c r="H300" s="565" t="s">
        <v>684</v>
      </c>
      <c r="I300" s="572" t="s">
        <v>716</v>
      </c>
      <c r="J300" s="573"/>
      <c r="K300" s="568">
        <v>7230</v>
      </c>
      <c r="L300" s="569">
        <v>3110</v>
      </c>
      <c r="M300" s="569">
        <v>4110</v>
      </c>
      <c r="N300" s="569">
        <v>640</v>
      </c>
      <c r="O300" s="569" t="s">
        <v>34</v>
      </c>
      <c r="P300" s="570">
        <v>3370</v>
      </c>
      <c r="Q300" s="570">
        <v>1010</v>
      </c>
      <c r="R300" s="570">
        <v>2360</v>
      </c>
      <c r="S300" s="570">
        <v>100</v>
      </c>
      <c r="T300" s="575"/>
    </row>
    <row r="301" spans="1:20" s="530" customFormat="1" ht="12" hidden="1" customHeight="1">
      <c r="A301" s="563" t="s">
        <v>672</v>
      </c>
      <c r="B301" s="563" t="s">
        <v>590</v>
      </c>
      <c r="C301" s="563" t="s">
        <v>25</v>
      </c>
      <c r="D301" s="563" t="s">
        <v>26</v>
      </c>
      <c r="E301" s="563"/>
      <c r="F301" s="564">
        <v>7</v>
      </c>
      <c r="G301" s="524"/>
      <c r="H301" s="565" t="s">
        <v>686</v>
      </c>
      <c r="I301" s="572" t="s">
        <v>717</v>
      </c>
      <c r="J301" s="573"/>
      <c r="K301" s="568">
        <v>12740</v>
      </c>
      <c r="L301" s="569">
        <v>6200</v>
      </c>
      <c r="M301" s="569">
        <v>6550</v>
      </c>
      <c r="N301" s="569">
        <v>1890</v>
      </c>
      <c r="O301" s="569">
        <v>770</v>
      </c>
      <c r="P301" s="570">
        <v>3820</v>
      </c>
      <c r="Q301" s="570">
        <v>770</v>
      </c>
      <c r="R301" s="570">
        <v>3050</v>
      </c>
      <c r="S301" s="570">
        <v>60</v>
      </c>
      <c r="T301" s="576"/>
    </row>
    <row r="302" spans="1:20" s="530" customFormat="1" ht="12" hidden="1" customHeight="1">
      <c r="A302" s="563" t="s">
        <v>672</v>
      </c>
      <c r="B302" s="563" t="s">
        <v>590</v>
      </c>
      <c r="C302" s="563" t="s">
        <v>25</v>
      </c>
      <c r="D302" s="563" t="s">
        <v>26</v>
      </c>
      <c r="E302" s="563"/>
      <c r="F302" s="564">
        <v>8</v>
      </c>
      <c r="G302" s="524"/>
      <c r="H302" s="565" t="s">
        <v>688</v>
      </c>
      <c r="I302" s="572" t="s">
        <v>696</v>
      </c>
      <c r="J302" s="573"/>
      <c r="K302" s="568">
        <v>8260</v>
      </c>
      <c r="L302" s="569">
        <v>5490</v>
      </c>
      <c r="M302" s="569">
        <v>2770</v>
      </c>
      <c r="N302" s="569" t="s">
        <v>34</v>
      </c>
      <c r="O302" s="569">
        <v>190</v>
      </c>
      <c r="P302" s="570">
        <v>2210</v>
      </c>
      <c r="Q302" s="570">
        <v>400</v>
      </c>
      <c r="R302" s="570">
        <v>1810</v>
      </c>
      <c r="S302" s="570">
        <v>360</v>
      </c>
      <c r="T302" s="562"/>
    </row>
    <row r="303" spans="1:20" s="530" customFormat="1" ht="12" hidden="1" customHeight="1">
      <c r="A303" s="563" t="s">
        <v>672</v>
      </c>
      <c r="B303" s="563" t="s">
        <v>590</v>
      </c>
      <c r="C303" s="563" t="s">
        <v>25</v>
      </c>
      <c r="D303" s="563" t="s">
        <v>26</v>
      </c>
      <c r="E303" s="563"/>
      <c r="F303" s="564">
        <v>9</v>
      </c>
      <c r="G303" s="524"/>
      <c r="H303" s="565" t="s">
        <v>690</v>
      </c>
      <c r="I303" s="572" t="s">
        <v>697</v>
      </c>
      <c r="J303" s="573"/>
      <c r="K303" s="568">
        <v>9030</v>
      </c>
      <c r="L303" s="569">
        <v>4380</v>
      </c>
      <c r="M303" s="569">
        <v>4660</v>
      </c>
      <c r="N303" s="569">
        <v>630</v>
      </c>
      <c r="O303" s="569" t="s">
        <v>34</v>
      </c>
      <c r="P303" s="570">
        <v>3730</v>
      </c>
      <c r="Q303" s="570">
        <v>960</v>
      </c>
      <c r="R303" s="570">
        <v>2770</v>
      </c>
      <c r="S303" s="570">
        <v>290</v>
      </c>
      <c r="T303" s="562"/>
    </row>
    <row r="304" spans="1:20" s="530" customFormat="1" ht="12" hidden="1" customHeight="1">
      <c r="A304" s="563" t="s">
        <v>672</v>
      </c>
      <c r="B304" s="563" t="s">
        <v>590</v>
      </c>
      <c r="C304" s="563" t="s">
        <v>25</v>
      </c>
      <c r="D304" s="563" t="s">
        <v>26</v>
      </c>
      <c r="E304" s="563"/>
      <c r="F304" s="564">
        <v>10</v>
      </c>
      <c r="G304" s="524"/>
      <c r="H304" s="577" t="s">
        <v>692</v>
      </c>
      <c r="I304" s="572" t="s">
        <v>710</v>
      </c>
      <c r="J304" s="573"/>
      <c r="K304" s="568">
        <v>2970</v>
      </c>
      <c r="L304" s="569">
        <v>1720</v>
      </c>
      <c r="M304" s="569">
        <v>1250</v>
      </c>
      <c r="N304" s="569" t="s">
        <v>34</v>
      </c>
      <c r="O304" s="569" t="s">
        <v>34</v>
      </c>
      <c r="P304" s="570">
        <v>1190</v>
      </c>
      <c r="Q304" s="570">
        <v>350</v>
      </c>
      <c r="R304" s="570">
        <v>840</v>
      </c>
      <c r="S304" s="570">
        <v>70</v>
      </c>
      <c r="T304" s="578"/>
    </row>
    <row r="305" spans="1:20" s="530" customFormat="1" ht="12" hidden="1" customHeight="1">
      <c r="A305" s="522"/>
      <c r="B305" s="522"/>
      <c r="C305" s="522"/>
      <c r="D305" s="522"/>
      <c r="E305" s="522"/>
      <c r="F305" s="555"/>
      <c r="G305" s="524"/>
      <c r="H305" s="556" t="s">
        <v>761</v>
      </c>
      <c r="I305" s="557" t="s">
        <v>762</v>
      </c>
      <c r="J305" s="558"/>
      <c r="K305" s="568"/>
      <c r="L305" s="569"/>
      <c r="M305" s="569"/>
      <c r="N305" s="569"/>
      <c r="O305" s="569"/>
      <c r="P305" s="570"/>
      <c r="Q305" s="570"/>
      <c r="R305" s="570"/>
      <c r="S305" s="570"/>
      <c r="T305" s="562"/>
    </row>
    <row r="306" spans="1:20" s="530" customFormat="1" ht="12" hidden="1" customHeight="1">
      <c r="A306" s="563" t="s">
        <v>672</v>
      </c>
      <c r="B306" s="563" t="s">
        <v>589</v>
      </c>
      <c r="C306" s="563" t="s">
        <v>25</v>
      </c>
      <c r="D306" s="563" t="s">
        <v>26</v>
      </c>
      <c r="E306" s="563"/>
      <c r="F306" s="564">
        <v>1</v>
      </c>
      <c r="G306" s="524"/>
      <c r="H306" s="565" t="s">
        <v>713</v>
      </c>
      <c r="I306" s="566" t="s">
        <v>720</v>
      </c>
      <c r="J306" s="567" t="s">
        <v>721</v>
      </c>
      <c r="K306" s="568">
        <v>70760</v>
      </c>
      <c r="L306" s="569">
        <v>30040</v>
      </c>
      <c r="M306" s="569">
        <v>35740</v>
      </c>
      <c r="N306" s="569">
        <v>2100</v>
      </c>
      <c r="O306" s="569">
        <v>1970</v>
      </c>
      <c r="P306" s="570">
        <v>29800</v>
      </c>
      <c r="Q306" s="570">
        <v>8320</v>
      </c>
      <c r="R306" s="570">
        <v>21480</v>
      </c>
      <c r="S306" s="570">
        <v>1870</v>
      </c>
      <c r="T306" s="571"/>
    </row>
    <row r="307" spans="1:20" s="530" customFormat="1" ht="12" hidden="1" customHeight="1">
      <c r="A307" s="563" t="s">
        <v>672</v>
      </c>
      <c r="B307" s="563" t="s">
        <v>589</v>
      </c>
      <c r="C307" s="563" t="s">
        <v>25</v>
      </c>
      <c r="D307" s="563" t="s">
        <v>26</v>
      </c>
      <c r="E307" s="563"/>
      <c r="F307" s="564">
        <v>2</v>
      </c>
      <c r="G307" s="524"/>
      <c r="H307" s="565" t="s">
        <v>676</v>
      </c>
      <c r="I307" s="572" t="s">
        <v>700</v>
      </c>
      <c r="J307" s="573"/>
      <c r="K307" s="568">
        <v>1410</v>
      </c>
      <c r="L307" s="569">
        <v>1110</v>
      </c>
      <c r="M307" s="569">
        <v>300</v>
      </c>
      <c r="N307" s="569" t="s">
        <v>34</v>
      </c>
      <c r="O307" s="569" t="s">
        <v>34</v>
      </c>
      <c r="P307" s="570">
        <v>300</v>
      </c>
      <c r="Q307" s="570">
        <v>230</v>
      </c>
      <c r="R307" s="570">
        <v>70</v>
      </c>
      <c r="S307" s="570" t="s">
        <v>34</v>
      </c>
      <c r="T307" s="574"/>
    </row>
    <row r="308" spans="1:20" s="530" customFormat="1" ht="12" hidden="1" customHeight="1">
      <c r="A308" s="563" t="s">
        <v>672</v>
      </c>
      <c r="B308" s="563" t="s">
        <v>589</v>
      </c>
      <c r="C308" s="563" t="s">
        <v>25</v>
      </c>
      <c r="D308" s="563" t="s">
        <v>26</v>
      </c>
      <c r="E308" s="563"/>
      <c r="F308" s="564">
        <v>3</v>
      </c>
      <c r="G308" s="524"/>
      <c r="H308" s="565" t="s">
        <v>678</v>
      </c>
      <c r="I308" s="572" t="s">
        <v>715</v>
      </c>
      <c r="J308" s="573"/>
      <c r="K308" s="568">
        <v>2700</v>
      </c>
      <c r="L308" s="569">
        <v>1620</v>
      </c>
      <c r="M308" s="569">
        <v>1080</v>
      </c>
      <c r="N308" s="569">
        <v>170</v>
      </c>
      <c r="O308" s="569" t="s">
        <v>34</v>
      </c>
      <c r="P308" s="570">
        <v>880</v>
      </c>
      <c r="Q308" s="570">
        <v>730</v>
      </c>
      <c r="R308" s="570">
        <v>150</v>
      </c>
      <c r="S308" s="570">
        <v>30</v>
      </c>
      <c r="T308" s="574"/>
    </row>
    <row r="309" spans="1:20" s="530" customFormat="1" ht="12" hidden="1" customHeight="1">
      <c r="A309" s="563" t="s">
        <v>672</v>
      </c>
      <c r="B309" s="563" t="s">
        <v>589</v>
      </c>
      <c r="C309" s="563" t="s">
        <v>25</v>
      </c>
      <c r="D309" s="563" t="s">
        <v>26</v>
      </c>
      <c r="E309" s="563"/>
      <c r="F309" s="564">
        <v>4</v>
      </c>
      <c r="G309" s="524"/>
      <c r="H309" s="565" t="s">
        <v>680</v>
      </c>
      <c r="I309" s="572" t="s">
        <v>701</v>
      </c>
      <c r="J309" s="573"/>
      <c r="K309" s="568">
        <v>10290</v>
      </c>
      <c r="L309" s="569">
        <v>4920</v>
      </c>
      <c r="M309" s="569">
        <v>5380</v>
      </c>
      <c r="N309" s="569">
        <v>950</v>
      </c>
      <c r="O309" s="569" t="s">
        <v>34</v>
      </c>
      <c r="P309" s="570">
        <v>3950</v>
      </c>
      <c r="Q309" s="570">
        <v>1730</v>
      </c>
      <c r="R309" s="570">
        <v>2220</v>
      </c>
      <c r="S309" s="570">
        <v>480</v>
      </c>
      <c r="T309" s="574"/>
    </row>
    <row r="310" spans="1:20" s="530" customFormat="1" ht="12" hidden="1" customHeight="1">
      <c r="A310" s="563" t="s">
        <v>672</v>
      </c>
      <c r="B310" s="563" t="s">
        <v>589</v>
      </c>
      <c r="C310" s="563" t="s">
        <v>25</v>
      </c>
      <c r="D310" s="563" t="s">
        <v>26</v>
      </c>
      <c r="E310" s="563"/>
      <c r="F310" s="564">
        <v>5</v>
      </c>
      <c r="G310" s="524"/>
      <c r="H310" s="565" t="s">
        <v>682</v>
      </c>
      <c r="I310" s="572" t="s">
        <v>704</v>
      </c>
      <c r="J310" s="573"/>
      <c r="K310" s="568">
        <v>12900</v>
      </c>
      <c r="L310" s="569">
        <v>5960</v>
      </c>
      <c r="M310" s="569">
        <v>6940</v>
      </c>
      <c r="N310" s="569">
        <v>280</v>
      </c>
      <c r="O310" s="569" t="s">
        <v>34</v>
      </c>
      <c r="P310" s="570">
        <v>6250</v>
      </c>
      <c r="Q310" s="570">
        <v>1530</v>
      </c>
      <c r="R310" s="570">
        <v>4730</v>
      </c>
      <c r="S310" s="570">
        <v>410</v>
      </c>
      <c r="T310" s="574"/>
    </row>
    <row r="311" spans="1:20" s="530" customFormat="1" ht="12" hidden="1" customHeight="1">
      <c r="A311" s="563" t="s">
        <v>672</v>
      </c>
      <c r="B311" s="563" t="s">
        <v>589</v>
      </c>
      <c r="C311" s="563" t="s">
        <v>25</v>
      </c>
      <c r="D311" s="563" t="s">
        <v>26</v>
      </c>
      <c r="E311" s="563"/>
      <c r="F311" s="564">
        <v>6</v>
      </c>
      <c r="G311" s="524"/>
      <c r="H311" s="565" t="s">
        <v>684</v>
      </c>
      <c r="I311" s="572" t="s">
        <v>716</v>
      </c>
      <c r="J311" s="573"/>
      <c r="K311" s="568">
        <v>7980</v>
      </c>
      <c r="L311" s="569">
        <v>2420</v>
      </c>
      <c r="M311" s="569">
        <v>5560</v>
      </c>
      <c r="N311" s="569">
        <v>70</v>
      </c>
      <c r="O311" s="569">
        <v>190</v>
      </c>
      <c r="P311" s="570">
        <v>4910</v>
      </c>
      <c r="Q311" s="570">
        <v>1020</v>
      </c>
      <c r="R311" s="570">
        <v>3890</v>
      </c>
      <c r="S311" s="570">
        <v>390</v>
      </c>
      <c r="T311" s="575"/>
    </row>
    <row r="312" spans="1:20" s="530" customFormat="1" ht="12" hidden="1" customHeight="1">
      <c r="A312" s="563" t="s">
        <v>672</v>
      </c>
      <c r="B312" s="563" t="s">
        <v>589</v>
      </c>
      <c r="C312" s="563" t="s">
        <v>25</v>
      </c>
      <c r="D312" s="563" t="s">
        <v>26</v>
      </c>
      <c r="E312" s="563"/>
      <c r="F312" s="564">
        <v>7</v>
      </c>
      <c r="G312" s="524"/>
      <c r="H312" s="565" t="s">
        <v>686</v>
      </c>
      <c r="I312" s="572" t="s">
        <v>717</v>
      </c>
      <c r="J312" s="573"/>
      <c r="K312" s="568">
        <v>7690</v>
      </c>
      <c r="L312" s="569">
        <v>3130</v>
      </c>
      <c r="M312" s="569">
        <v>4560</v>
      </c>
      <c r="N312" s="569">
        <v>330</v>
      </c>
      <c r="O312" s="569">
        <v>1090</v>
      </c>
      <c r="P312" s="570">
        <v>3090</v>
      </c>
      <c r="Q312" s="570">
        <v>520</v>
      </c>
      <c r="R312" s="570">
        <v>2570</v>
      </c>
      <c r="S312" s="570">
        <v>60</v>
      </c>
      <c r="T312" s="576"/>
    </row>
    <row r="313" spans="1:20" s="530" customFormat="1" ht="12" hidden="1" customHeight="1">
      <c r="A313" s="563" t="s">
        <v>672</v>
      </c>
      <c r="B313" s="563" t="s">
        <v>589</v>
      </c>
      <c r="C313" s="563" t="s">
        <v>25</v>
      </c>
      <c r="D313" s="563" t="s">
        <v>26</v>
      </c>
      <c r="E313" s="563"/>
      <c r="F313" s="564">
        <v>8</v>
      </c>
      <c r="G313" s="524"/>
      <c r="H313" s="565" t="s">
        <v>688</v>
      </c>
      <c r="I313" s="572" t="s">
        <v>696</v>
      </c>
      <c r="J313" s="573"/>
      <c r="K313" s="568">
        <v>8930</v>
      </c>
      <c r="L313" s="569">
        <v>4820</v>
      </c>
      <c r="M313" s="569">
        <v>4110</v>
      </c>
      <c r="N313" s="569" t="s">
        <v>34</v>
      </c>
      <c r="O313" s="569">
        <v>700</v>
      </c>
      <c r="P313" s="570">
        <v>3200</v>
      </c>
      <c r="Q313" s="570">
        <v>540</v>
      </c>
      <c r="R313" s="570">
        <v>2660</v>
      </c>
      <c r="S313" s="570">
        <v>220</v>
      </c>
      <c r="T313" s="562"/>
    </row>
    <row r="314" spans="1:20" s="530" customFormat="1" ht="12" hidden="1" customHeight="1">
      <c r="A314" s="563" t="s">
        <v>672</v>
      </c>
      <c r="B314" s="563" t="s">
        <v>589</v>
      </c>
      <c r="C314" s="563" t="s">
        <v>25</v>
      </c>
      <c r="D314" s="563" t="s">
        <v>26</v>
      </c>
      <c r="E314" s="563"/>
      <c r="F314" s="564">
        <v>9</v>
      </c>
      <c r="G314" s="524"/>
      <c r="H314" s="565" t="s">
        <v>690</v>
      </c>
      <c r="I314" s="572" t="s">
        <v>697</v>
      </c>
      <c r="J314" s="573"/>
      <c r="K314" s="568">
        <v>8570</v>
      </c>
      <c r="L314" s="569">
        <v>4830</v>
      </c>
      <c r="M314" s="569">
        <v>3750</v>
      </c>
      <c r="N314" s="569">
        <v>300</v>
      </c>
      <c r="O314" s="569" t="s">
        <v>34</v>
      </c>
      <c r="P314" s="570">
        <v>3330</v>
      </c>
      <c r="Q314" s="570">
        <v>540</v>
      </c>
      <c r="R314" s="570">
        <v>2790</v>
      </c>
      <c r="S314" s="570">
        <v>110</v>
      </c>
      <c r="T314" s="562"/>
    </row>
    <row r="315" spans="1:20" s="530" customFormat="1" ht="12" hidden="1" customHeight="1">
      <c r="A315" s="563" t="s">
        <v>672</v>
      </c>
      <c r="B315" s="563" t="s">
        <v>589</v>
      </c>
      <c r="C315" s="563" t="s">
        <v>25</v>
      </c>
      <c r="D315" s="563" t="s">
        <v>26</v>
      </c>
      <c r="E315" s="563"/>
      <c r="F315" s="564">
        <v>10</v>
      </c>
      <c r="G315" s="524"/>
      <c r="H315" s="577" t="s">
        <v>692</v>
      </c>
      <c r="I315" s="572" t="s">
        <v>710</v>
      </c>
      <c r="J315" s="573"/>
      <c r="K315" s="568">
        <v>1730</v>
      </c>
      <c r="L315" s="569">
        <v>700</v>
      </c>
      <c r="M315" s="569">
        <v>1030</v>
      </c>
      <c r="N315" s="569" t="s">
        <v>34</v>
      </c>
      <c r="O315" s="569" t="s">
        <v>34</v>
      </c>
      <c r="P315" s="570">
        <v>920</v>
      </c>
      <c r="Q315" s="570">
        <v>70</v>
      </c>
      <c r="R315" s="570">
        <v>850</v>
      </c>
      <c r="S315" s="570">
        <v>110</v>
      </c>
      <c r="T315" s="578"/>
    </row>
    <row r="316" spans="1:20" s="530" customFormat="1" ht="12" hidden="1" customHeight="1">
      <c r="A316" s="522"/>
      <c r="B316" s="522"/>
      <c r="C316" s="522"/>
      <c r="D316" s="522"/>
      <c r="E316" s="522"/>
      <c r="F316" s="555"/>
      <c r="G316" s="524"/>
      <c r="H316" s="556" t="s">
        <v>763</v>
      </c>
      <c r="I316" s="557" t="s">
        <v>764</v>
      </c>
      <c r="J316" s="558"/>
      <c r="K316" s="568"/>
      <c r="L316" s="569"/>
      <c r="M316" s="569"/>
      <c r="N316" s="569"/>
      <c r="O316" s="569"/>
      <c r="P316" s="570"/>
      <c r="Q316" s="570"/>
      <c r="R316" s="570"/>
      <c r="S316" s="570"/>
      <c r="T316" s="562"/>
    </row>
    <row r="317" spans="1:20" s="530" customFormat="1" ht="12" hidden="1" customHeight="1">
      <c r="A317" s="563" t="s">
        <v>672</v>
      </c>
      <c r="B317" s="563" t="s">
        <v>588</v>
      </c>
      <c r="C317" s="563" t="s">
        <v>25</v>
      </c>
      <c r="D317" s="563" t="s">
        <v>26</v>
      </c>
      <c r="E317" s="563"/>
      <c r="F317" s="564">
        <v>1</v>
      </c>
      <c r="G317" s="524"/>
      <c r="H317" s="565" t="s">
        <v>673</v>
      </c>
      <c r="I317" s="566" t="s">
        <v>720</v>
      </c>
      <c r="J317" s="567" t="s">
        <v>721</v>
      </c>
      <c r="K317" s="568">
        <v>86710</v>
      </c>
      <c r="L317" s="569">
        <v>37790</v>
      </c>
      <c r="M317" s="569">
        <v>42150</v>
      </c>
      <c r="N317" s="569">
        <v>3710</v>
      </c>
      <c r="O317" s="569">
        <v>1980</v>
      </c>
      <c r="P317" s="570">
        <v>34570</v>
      </c>
      <c r="Q317" s="570">
        <v>16720</v>
      </c>
      <c r="R317" s="570">
        <v>17850</v>
      </c>
      <c r="S317" s="570">
        <v>1890</v>
      </c>
      <c r="T317" s="571"/>
    </row>
    <row r="318" spans="1:20" s="530" customFormat="1" ht="12" hidden="1" customHeight="1">
      <c r="A318" s="563" t="s">
        <v>672</v>
      </c>
      <c r="B318" s="563" t="s">
        <v>588</v>
      </c>
      <c r="C318" s="563" t="s">
        <v>25</v>
      </c>
      <c r="D318" s="563" t="s">
        <v>26</v>
      </c>
      <c r="E318" s="563"/>
      <c r="F318" s="564">
        <v>2</v>
      </c>
      <c r="G318" s="524"/>
      <c r="H318" s="565" t="s">
        <v>676</v>
      </c>
      <c r="I318" s="572" t="s">
        <v>700</v>
      </c>
      <c r="J318" s="573"/>
      <c r="K318" s="568">
        <v>1260</v>
      </c>
      <c r="L318" s="569">
        <v>900</v>
      </c>
      <c r="M318" s="569">
        <v>360</v>
      </c>
      <c r="N318" s="569" t="s">
        <v>34</v>
      </c>
      <c r="O318" s="569" t="s">
        <v>34</v>
      </c>
      <c r="P318" s="570">
        <v>260</v>
      </c>
      <c r="Q318" s="570">
        <v>260</v>
      </c>
      <c r="R318" s="570" t="s">
        <v>34</v>
      </c>
      <c r="S318" s="570">
        <v>100</v>
      </c>
      <c r="T318" s="574"/>
    </row>
    <row r="319" spans="1:20" s="530" customFormat="1" ht="12" hidden="1" customHeight="1">
      <c r="A319" s="563" t="s">
        <v>672</v>
      </c>
      <c r="B319" s="563" t="s">
        <v>588</v>
      </c>
      <c r="C319" s="563" t="s">
        <v>25</v>
      </c>
      <c r="D319" s="563" t="s">
        <v>26</v>
      </c>
      <c r="E319" s="563"/>
      <c r="F319" s="564">
        <v>3</v>
      </c>
      <c r="G319" s="524"/>
      <c r="H319" s="565" t="s">
        <v>678</v>
      </c>
      <c r="I319" s="572" t="s">
        <v>715</v>
      </c>
      <c r="J319" s="573"/>
      <c r="K319" s="568">
        <v>4070</v>
      </c>
      <c r="L319" s="569">
        <v>2360</v>
      </c>
      <c r="M319" s="569">
        <v>1710</v>
      </c>
      <c r="N319" s="569">
        <v>510</v>
      </c>
      <c r="O319" s="569">
        <v>200</v>
      </c>
      <c r="P319" s="570">
        <v>1000</v>
      </c>
      <c r="Q319" s="570">
        <v>720</v>
      </c>
      <c r="R319" s="570">
        <v>280</v>
      </c>
      <c r="S319" s="570">
        <v>10</v>
      </c>
      <c r="T319" s="574"/>
    </row>
    <row r="320" spans="1:20" s="530" customFormat="1" ht="12" hidden="1" customHeight="1">
      <c r="A320" s="563" t="s">
        <v>672</v>
      </c>
      <c r="B320" s="563" t="s">
        <v>588</v>
      </c>
      <c r="C320" s="563" t="s">
        <v>25</v>
      </c>
      <c r="D320" s="563" t="s">
        <v>26</v>
      </c>
      <c r="E320" s="563"/>
      <c r="F320" s="564">
        <v>4</v>
      </c>
      <c r="G320" s="524"/>
      <c r="H320" s="565" t="s">
        <v>680</v>
      </c>
      <c r="I320" s="572" t="s">
        <v>701</v>
      </c>
      <c r="J320" s="573"/>
      <c r="K320" s="568">
        <v>10790</v>
      </c>
      <c r="L320" s="569">
        <v>5270</v>
      </c>
      <c r="M320" s="569">
        <v>5510</v>
      </c>
      <c r="N320" s="569">
        <v>640</v>
      </c>
      <c r="O320" s="569">
        <v>120</v>
      </c>
      <c r="P320" s="570">
        <v>4430</v>
      </c>
      <c r="Q320" s="570">
        <v>2320</v>
      </c>
      <c r="R320" s="570">
        <v>2110</v>
      </c>
      <c r="S320" s="570">
        <v>320</v>
      </c>
      <c r="T320" s="574"/>
    </row>
    <row r="321" spans="1:20" s="530" customFormat="1" ht="12" hidden="1" customHeight="1">
      <c r="A321" s="563" t="s">
        <v>672</v>
      </c>
      <c r="B321" s="563" t="s">
        <v>588</v>
      </c>
      <c r="C321" s="563" t="s">
        <v>25</v>
      </c>
      <c r="D321" s="563" t="s">
        <v>26</v>
      </c>
      <c r="E321" s="563"/>
      <c r="F321" s="564">
        <v>5</v>
      </c>
      <c r="G321" s="524"/>
      <c r="H321" s="565" t="s">
        <v>682</v>
      </c>
      <c r="I321" s="572" t="s">
        <v>704</v>
      </c>
      <c r="J321" s="573"/>
      <c r="K321" s="568">
        <v>16100</v>
      </c>
      <c r="L321" s="569">
        <v>7010</v>
      </c>
      <c r="M321" s="569">
        <v>9090</v>
      </c>
      <c r="N321" s="569">
        <v>1120</v>
      </c>
      <c r="O321" s="569" t="s">
        <v>34</v>
      </c>
      <c r="P321" s="570">
        <v>7750</v>
      </c>
      <c r="Q321" s="570">
        <v>4110</v>
      </c>
      <c r="R321" s="570">
        <v>3630</v>
      </c>
      <c r="S321" s="570">
        <v>230</v>
      </c>
      <c r="T321" s="574"/>
    </row>
    <row r="322" spans="1:20" s="530" customFormat="1" ht="12" hidden="1" customHeight="1">
      <c r="A322" s="563" t="s">
        <v>672</v>
      </c>
      <c r="B322" s="563" t="s">
        <v>588</v>
      </c>
      <c r="C322" s="563" t="s">
        <v>25</v>
      </c>
      <c r="D322" s="563" t="s">
        <v>26</v>
      </c>
      <c r="E322" s="563"/>
      <c r="F322" s="564">
        <v>6</v>
      </c>
      <c r="G322" s="524"/>
      <c r="H322" s="565" t="s">
        <v>684</v>
      </c>
      <c r="I322" s="572" t="s">
        <v>716</v>
      </c>
      <c r="J322" s="573"/>
      <c r="K322" s="568">
        <v>8640</v>
      </c>
      <c r="L322" s="569">
        <v>3470</v>
      </c>
      <c r="M322" s="569">
        <v>5170</v>
      </c>
      <c r="N322" s="569">
        <v>820</v>
      </c>
      <c r="O322" s="569" t="s">
        <v>34</v>
      </c>
      <c r="P322" s="570">
        <v>4210</v>
      </c>
      <c r="Q322" s="570">
        <v>1540</v>
      </c>
      <c r="R322" s="570">
        <v>2660</v>
      </c>
      <c r="S322" s="570">
        <v>140</v>
      </c>
      <c r="T322" s="575"/>
    </row>
    <row r="323" spans="1:20" s="530" customFormat="1" ht="12" hidden="1" customHeight="1">
      <c r="A323" s="563" t="s">
        <v>672</v>
      </c>
      <c r="B323" s="563" t="s">
        <v>588</v>
      </c>
      <c r="C323" s="563" t="s">
        <v>25</v>
      </c>
      <c r="D323" s="563" t="s">
        <v>26</v>
      </c>
      <c r="E323" s="563"/>
      <c r="F323" s="564">
        <v>7</v>
      </c>
      <c r="G323" s="524"/>
      <c r="H323" s="565" t="s">
        <v>686</v>
      </c>
      <c r="I323" s="572" t="s">
        <v>717</v>
      </c>
      <c r="J323" s="573"/>
      <c r="K323" s="568">
        <v>11330</v>
      </c>
      <c r="L323" s="569">
        <v>5360</v>
      </c>
      <c r="M323" s="569">
        <v>5970</v>
      </c>
      <c r="N323" s="569">
        <v>270</v>
      </c>
      <c r="O323" s="569">
        <v>500</v>
      </c>
      <c r="P323" s="570">
        <v>4600</v>
      </c>
      <c r="Q323" s="570">
        <v>1630</v>
      </c>
      <c r="R323" s="570">
        <v>2970</v>
      </c>
      <c r="S323" s="570">
        <v>600</v>
      </c>
      <c r="T323" s="576"/>
    </row>
    <row r="324" spans="1:20" s="530" customFormat="1" ht="12" hidden="1" customHeight="1">
      <c r="A324" s="563" t="s">
        <v>672</v>
      </c>
      <c r="B324" s="563" t="s">
        <v>588</v>
      </c>
      <c r="C324" s="563" t="s">
        <v>25</v>
      </c>
      <c r="D324" s="563" t="s">
        <v>26</v>
      </c>
      <c r="E324" s="563"/>
      <c r="F324" s="564">
        <v>8</v>
      </c>
      <c r="G324" s="524"/>
      <c r="H324" s="565" t="s">
        <v>688</v>
      </c>
      <c r="I324" s="572" t="s">
        <v>696</v>
      </c>
      <c r="J324" s="573"/>
      <c r="K324" s="568">
        <v>9830</v>
      </c>
      <c r="L324" s="569">
        <v>5130</v>
      </c>
      <c r="M324" s="569">
        <v>4700</v>
      </c>
      <c r="N324" s="569">
        <v>110</v>
      </c>
      <c r="O324" s="569">
        <v>630</v>
      </c>
      <c r="P324" s="570">
        <v>3690</v>
      </c>
      <c r="Q324" s="570">
        <v>1340</v>
      </c>
      <c r="R324" s="570">
        <v>2350</v>
      </c>
      <c r="S324" s="570">
        <v>270</v>
      </c>
      <c r="T324" s="562"/>
    </row>
    <row r="325" spans="1:20" s="530" customFormat="1" ht="12" hidden="1" customHeight="1">
      <c r="A325" s="563" t="s">
        <v>672</v>
      </c>
      <c r="B325" s="563" t="s">
        <v>588</v>
      </c>
      <c r="C325" s="563" t="s">
        <v>25</v>
      </c>
      <c r="D325" s="563" t="s">
        <v>26</v>
      </c>
      <c r="E325" s="563"/>
      <c r="F325" s="564">
        <v>9</v>
      </c>
      <c r="G325" s="524"/>
      <c r="H325" s="565" t="s">
        <v>690</v>
      </c>
      <c r="I325" s="572" t="s">
        <v>697</v>
      </c>
      <c r="J325" s="573"/>
      <c r="K325" s="568">
        <v>7680</v>
      </c>
      <c r="L325" s="569">
        <v>4380</v>
      </c>
      <c r="M325" s="569">
        <v>3300</v>
      </c>
      <c r="N325" s="569">
        <v>240</v>
      </c>
      <c r="O325" s="569">
        <v>530</v>
      </c>
      <c r="P325" s="570">
        <v>2440</v>
      </c>
      <c r="Q325" s="570">
        <v>780</v>
      </c>
      <c r="R325" s="570">
        <v>1660</v>
      </c>
      <c r="S325" s="570">
        <v>90</v>
      </c>
      <c r="T325" s="562"/>
    </row>
    <row r="326" spans="1:20" s="530" customFormat="1" ht="12" hidden="1" customHeight="1">
      <c r="A326" s="563" t="s">
        <v>672</v>
      </c>
      <c r="B326" s="563" t="s">
        <v>588</v>
      </c>
      <c r="C326" s="563" t="s">
        <v>25</v>
      </c>
      <c r="D326" s="563" t="s">
        <v>26</v>
      </c>
      <c r="E326" s="563"/>
      <c r="F326" s="564">
        <v>10</v>
      </c>
      <c r="G326" s="524"/>
      <c r="H326" s="577" t="s">
        <v>692</v>
      </c>
      <c r="I326" s="572" t="s">
        <v>710</v>
      </c>
      <c r="J326" s="573"/>
      <c r="K326" s="568">
        <v>3160</v>
      </c>
      <c r="L326" s="569">
        <v>1930</v>
      </c>
      <c r="M326" s="569">
        <v>1240</v>
      </c>
      <c r="N326" s="569" t="s">
        <v>34</v>
      </c>
      <c r="O326" s="569" t="s">
        <v>34</v>
      </c>
      <c r="P326" s="570">
        <v>1140</v>
      </c>
      <c r="Q326" s="570">
        <v>360</v>
      </c>
      <c r="R326" s="570">
        <v>780</v>
      </c>
      <c r="S326" s="570">
        <v>100</v>
      </c>
      <c r="T326" s="578"/>
    </row>
    <row r="327" spans="1:20" s="530" customFormat="1" ht="12" hidden="1" customHeight="1">
      <c r="A327" s="522"/>
      <c r="B327" s="522"/>
      <c r="C327" s="522"/>
      <c r="D327" s="522"/>
      <c r="E327" s="522"/>
      <c r="F327" s="555"/>
      <c r="G327" s="524"/>
      <c r="H327" s="556" t="s">
        <v>765</v>
      </c>
      <c r="I327" s="557" t="s">
        <v>766</v>
      </c>
      <c r="J327" s="558"/>
      <c r="K327" s="568"/>
      <c r="L327" s="569"/>
      <c r="M327" s="569"/>
      <c r="N327" s="569"/>
      <c r="O327" s="569"/>
      <c r="P327" s="570"/>
      <c r="Q327" s="570"/>
      <c r="R327" s="570"/>
      <c r="S327" s="570"/>
      <c r="T327" s="562"/>
    </row>
    <row r="328" spans="1:20" s="530" customFormat="1" ht="12" hidden="1" customHeight="1">
      <c r="A328" s="563" t="s">
        <v>672</v>
      </c>
      <c r="B328" s="563" t="s">
        <v>587</v>
      </c>
      <c r="C328" s="563" t="s">
        <v>25</v>
      </c>
      <c r="D328" s="563" t="s">
        <v>26</v>
      </c>
      <c r="E328" s="563"/>
      <c r="F328" s="564">
        <v>1</v>
      </c>
      <c r="G328" s="524"/>
      <c r="H328" s="565" t="s">
        <v>713</v>
      </c>
      <c r="I328" s="566" t="s">
        <v>720</v>
      </c>
      <c r="J328" s="567" t="s">
        <v>78</v>
      </c>
      <c r="K328" s="568">
        <v>49710</v>
      </c>
      <c r="L328" s="569">
        <v>34640</v>
      </c>
      <c r="M328" s="569">
        <v>13910</v>
      </c>
      <c r="N328" s="569">
        <v>870</v>
      </c>
      <c r="O328" s="569">
        <v>860</v>
      </c>
      <c r="P328" s="570">
        <v>12070</v>
      </c>
      <c r="Q328" s="570">
        <v>3880</v>
      </c>
      <c r="R328" s="570">
        <v>8190</v>
      </c>
      <c r="S328" s="570">
        <v>110</v>
      </c>
      <c r="T328" s="571"/>
    </row>
    <row r="329" spans="1:20" s="530" customFormat="1" ht="12" hidden="1" customHeight="1">
      <c r="A329" s="563" t="s">
        <v>672</v>
      </c>
      <c r="B329" s="563" t="s">
        <v>587</v>
      </c>
      <c r="C329" s="563" t="s">
        <v>25</v>
      </c>
      <c r="D329" s="563" t="s">
        <v>26</v>
      </c>
      <c r="E329" s="563"/>
      <c r="F329" s="564">
        <v>2</v>
      </c>
      <c r="G329" s="524"/>
      <c r="H329" s="565" t="s">
        <v>676</v>
      </c>
      <c r="I329" s="572" t="s">
        <v>700</v>
      </c>
      <c r="J329" s="573"/>
      <c r="K329" s="568">
        <v>1420</v>
      </c>
      <c r="L329" s="569">
        <v>1200</v>
      </c>
      <c r="M329" s="569">
        <v>220</v>
      </c>
      <c r="N329" s="569">
        <v>40</v>
      </c>
      <c r="O329" s="569" t="s">
        <v>34</v>
      </c>
      <c r="P329" s="570">
        <v>180</v>
      </c>
      <c r="Q329" s="570">
        <v>160</v>
      </c>
      <c r="R329" s="570">
        <v>20</v>
      </c>
      <c r="S329" s="570" t="s">
        <v>34</v>
      </c>
      <c r="T329" s="574"/>
    </row>
    <row r="330" spans="1:20" s="530" customFormat="1" ht="12" hidden="1" customHeight="1">
      <c r="A330" s="563" t="s">
        <v>672</v>
      </c>
      <c r="B330" s="563" t="s">
        <v>587</v>
      </c>
      <c r="C330" s="563" t="s">
        <v>25</v>
      </c>
      <c r="D330" s="563" t="s">
        <v>26</v>
      </c>
      <c r="E330" s="563"/>
      <c r="F330" s="564">
        <v>3</v>
      </c>
      <c r="G330" s="524"/>
      <c r="H330" s="565" t="s">
        <v>678</v>
      </c>
      <c r="I330" s="572" t="s">
        <v>715</v>
      </c>
      <c r="J330" s="573"/>
      <c r="K330" s="568">
        <v>2860</v>
      </c>
      <c r="L330" s="569">
        <v>2250</v>
      </c>
      <c r="M330" s="569">
        <v>610</v>
      </c>
      <c r="N330" s="569">
        <v>270</v>
      </c>
      <c r="O330" s="569" t="s">
        <v>34</v>
      </c>
      <c r="P330" s="570">
        <v>340</v>
      </c>
      <c r="Q330" s="570">
        <v>160</v>
      </c>
      <c r="R330" s="570">
        <v>180</v>
      </c>
      <c r="S330" s="570" t="s">
        <v>34</v>
      </c>
      <c r="T330" s="574"/>
    </row>
    <row r="331" spans="1:20" s="530" customFormat="1" ht="12" hidden="1" customHeight="1">
      <c r="A331" s="563" t="s">
        <v>672</v>
      </c>
      <c r="B331" s="563" t="s">
        <v>587</v>
      </c>
      <c r="C331" s="563" t="s">
        <v>25</v>
      </c>
      <c r="D331" s="563" t="s">
        <v>26</v>
      </c>
      <c r="E331" s="563"/>
      <c r="F331" s="564">
        <v>4</v>
      </c>
      <c r="G331" s="524"/>
      <c r="H331" s="565" t="s">
        <v>680</v>
      </c>
      <c r="I331" s="572" t="s">
        <v>681</v>
      </c>
      <c r="J331" s="573"/>
      <c r="K331" s="568">
        <v>6640</v>
      </c>
      <c r="L331" s="569">
        <v>4640</v>
      </c>
      <c r="M331" s="569">
        <v>2000</v>
      </c>
      <c r="N331" s="569">
        <v>290</v>
      </c>
      <c r="O331" s="569">
        <v>720</v>
      </c>
      <c r="P331" s="570">
        <v>950</v>
      </c>
      <c r="Q331" s="570">
        <v>550</v>
      </c>
      <c r="R331" s="570">
        <v>400</v>
      </c>
      <c r="S331" s="570">
        <v>40</v>
      </c>
      <c r="T331" s="574"/>
    </row>
    <row r="332" spans="1:20" s="530" customFormat="1" ht="12" hidden="1" customHeight="1">
      <c r="A332" s="563" t="s">
        <v>672</v>
      </c>
      <c r="B332" s="563" t="s">
        <v>587</v>
      </c>
      <c r="C332" s="563" t="s">
        <v>25</v>
      </c>
      <c r="D332" s="563" t="s">
        <v>26</v>
      </c>
      <c r="E332" s="563"/>
      <c r="F332" s="564">
        <v>5</v>
      </c>
      <c r="G332" s="524"/>
      <c r="H332" s="565" t="s">
        <v>682</v>
      </c>
      <c r="I332" s="572" t="s">
        <v>704</v>
      </c>
      <c r="J332" s="573"/>
      <c r="K332" s="568">
        <v>11620</v>
      </c>
      <c r="L332" s="569">
        <v>7960</v>
      </c>
      <c r="M332" s="569">
        <v>3660</v>
      </c>
      <c r="N332" s="569">
        <v>10</v>
      </c>
      <c r="O332" s="569" t="s">
        <v>34</v>
      </c>
      <c r="P332" s="570">
        <v>3650</v>
      </c>
      <c r="Q332" s="570">
        <v>640</v>
      </c>
      <c r="R332" s="570">
        <v>3010</v>
      </c>
      <c r="S332" s="570" t="s">
        <v>34</v>
      </c>
      <c r="T332" s="574"/>
    </row>
    <row r="333" spans="1:20" s="530" customFormat="1" ht="12" hidden="1" customHeight="1">
      <c r="A333" s="563" t="s">
        <v>672</v>
      </c>
      <c r="B333" s="563" t="s">
        <v>587</v>
      </c>
      <c r="C333" s="563" t="s">
        <v>25</v>
      </c>
      <c r="D333" s="563" t="s">
        <v>26</v>
      </c>
      <c r="E333" s="563"/>
      <c r="F333" s="564">
        <v>6</v>
      </c>
      <c r="G333" s="524"/>
      <c r="H333" s="565" t="s">
        <v>684</v>
      </c>
      <c r="I333" s="572" t="s">
        <v>716</v>
      </c>
      <c r="J333" s="573"/>
      <c r="K333" s="568">
        <v>6940</v>
      </c>
      <c r="L333" s="569">
        <v>4940</v>
      </c>
      <c r="M333" s="569">
        <v>2010</v>
      </c>
      <c r="N333" s="569">
        <v>80</v>
      </c>
      <c r="O333" s="569" t="s">
        <v>34</v>
      </c>
      <c r="P333" s="570">
        <v>1930</v>
      </c>
      <c r="Q333" s="570">
        <v>430</v>
      </c>
      <c r="R333" s="570">
        <v>1490</v>
      </c>
      <c r="S333" s="570" t="s">
        <v>34</v>
      </c>
      <c r="T333" s="575"/>
    </row>
    <row r="334" spans="1:20" s="530" customFormat="1" ht="12" hidden="1" customHeight="1">
      <c r="A334" s="563" t="s">
        <v>672</v>
      </c>
      <c r="B334" s="563" t="s">
        <v>587</v>
      </c>
      <c r="C334" s="563" t="s">
        <v>25</v>
      </c>
      <c r="D334" s="563" t="s">
        <v>26</v>
      </c>
      <c r="E334" s="563"/>
      <c r="F334" s="564">
        <v>7</v>
      </c>
      <c r="G334" s="524"/>
      <c r="H334" s="565" t="s">
        <v>686</v>
      </c>
      <c r="I334" s="572" t="s">
        <v>717</v>
      </c>
      <c r="J334" s="573"/>
      <c r="K334" s="568">
        <v>5830</v>
      </c>
      <c r="L334" s="569">
        <v>4440</v>
      </c>
      <c r="M334" s="569">
        <v>1390</v>
      </c>
      <c r="N334" s="569">
        <v>130</v>
      </c>
      <c r="O334" s="569">
        <v>140</v>
      </c>
      <c r="P334" s="570">
        <v>1100</v>
      </c>
      <c r="Q334" s="570">
        <v>270</v>
      </c>
      <c r="R334" s="570">
        <v>830</v>
      </c>
      <c r="S334" s="570">
        <v>10</v>
      </c>
      <c r="T334" s="576"/>
    </row>
    <row r="335" spans="1:20" s="530" customFormat="1" ht="12" hidden="1" customHeight="1">
      <c r="A335" s="563" t="s">
        <v>672</v>
      </c>
      <c r="B335" s="563" t="s">
        <v>587</v>
      </c>
      <c r="C335" s="563" t="s">
        <v>25</v>
      </c>
      <c r="D335" s="563" t="s">
        <v>26</v>
      </c>
      <c r="E335" s="563"/>
      <c r="F335" s="564">
        <v>8</v>
      </c>
      <c r="G335" s="524"/>
      <c r="H335" s="565" t="s">
        <v>688</v>
      </c>
      <c r="I335" s="572" t="s">
        <v>696</v>
      </c>
      <c r="J335" s="573"/>
      <c r="K335" s="568">
        <v>4520</v>
      </c>
      <c r="L335" s="569">
        <v>3460</v>
      </c>
      <c r="M335" s="569">
        <v>1060</v>
      </c>
      <c r="N335" s="569" t="s">
        <v>34</v>
      </c>
      <c r="O335" s="569" t="s">
        <v>34</v>
      </c>
      <c r="P335" s="570">
        <v>1000</v>
      </c>
      <c r="Q335" s="570">
        <v>260</v>
      </c>
      <c r="R335" s="570">
        <v>740</v>
      </c>
      <c r="S335" s="570">
        <v>50</v>
      </c>
      <c r="T335" s="562"/>
    </row>
    <row r="336" spans="1:20" s="530" customFormat="1" ht="12" hidden="1" customHeight="1">
      <c r="A336" s="563" t="s">
        <v>672</v>
      </c>
      <c r="B336" s="563" t="s">
        <v>587</v>
      </c>
      <c r="C336" s="563" t="s">
        <v>25</v>
      </c>
      <c r="D336" s="563" t="s">
        <v>26</v>
      </c>
      <c r="E336" s="563"/>
      <c r="F336" s="564">
        <v>9</v>
      </c>
      <c r="G336" s="524"/>
      <c r="H336" s="565" t="s">
        <v>690</v>
      </c>
      <c r="I336" s="572" t="s">
        <v>697</v>
      </c>
      <c r="J336" s="573"/>
      <c r="K336" s="568">
        <v>4790</v>
      </c>
      <c r="L336" s="569">
        <v>3350</v>
      </c>
      <c r="M336" s="569">
        <v>1440</v>
      </c>
      <c r="N336" s="569">
        <v>40</v>
      </c>
      <c r="O336" s="569" t="s">
        <v>34</v>
      </c>
      <c r="P336" s="570">
        <v>1400</v>
      </c>
      <c r="Q336" s="570">
        <v>610</v>
      </c>
      <c r="R336" s="570">
        <v>780</v>
      </c>
      <c r="S336" s="570" t="s">
        <v>34</v>
      </c>
      <c r="T336" s="562"/>
    </row>
    <row r="337" spans="1:20" s="530" customFormat="1" ht="12" hidden="1" customHeight="1">
      <c r="A337" s="563" t="s">
        <v>672</v>
      </c>
      <c r="B337" s="563" t="s">
        <v>587</v>
      </c>
      <c r="C337" s="563" t="s">
        <v>25</v>
      </c>
      <c r="D337" s="563" t="s">
        <v>26</v>
      </c>
      <c r="E337" s="563"/>
      <c r="F337" s="564">
        <v>10</v>
      </c>
      <c r="G337" s="524"/>
      <c r="H337" s="577" t="s">
        <v>692</v>
      </c>
      <c r="I337" s="572" t="s">
        <v>710</v>
      </c>
      <c r="J337" s="573"/>
      <c r="K337" s="568">
        <v>1810</v>
      </c>
      <c r="L337" s="569">
        <v>1560</v>
      </c>
      <c r="M337" s="569">
        <v>250</v>
      </c>
      <c r="N337" s="569" t="s">
        <v>34</v>
      </c>
      <c r="O337" s="569" t="s">
        <v>34</v>
      </c>
      <c r="P337" s="570">
        <v>250</v>
      </c>
      <c r="Q337" s="570">
        <v>180</v>
      </c>
      <c r="R337" s="570">
        <v>70</v>
      </c>
      <c r="S337" s="570" t="s">
        <v>34</v>
      </c>
      <c r="T337" s="578"/>
    </row>
    <row r="338" spans="1:20" s="530" customFormat="1" ht="12" hidden="1" customHeight="1">
      <c r="A338" s="522"/>
      <c r="B338" s="522"/>
      <c r="C338" s="522"/>
      <c r="D338" s="522"/>
      <c r="E338" s="522"/>
      <c r="F338" s="555"/>
      <c r="G338" s="524"/>
      <c r="H338" s="556" t="s">
        <v>767</v>
      </c>
      <c r="I338" s="557" t="s">
        <v>768</v>
      </c>
      <c r="J338" s="558"/>
      <c r="K338" s="568"/>
      <c r="L338" s="569"/>
      <c r="M338" s="569"/>
      <c r="N338" s="569"/>
      <c r="O338" s="569"/>
      <c r="P338" s="570"/>
      <c r="Q338" s="570"/>
      <c r="R338" s="570"/>
      <c r="S338" s="570"/>
      <c r="T338" s="562"/>
    </row>
    <row r="339" spans="1:20" s="530" customFormat="1" ht="12" hidden="1" customHeight="1">
      <c r="A339" s="563" t="s">
        <v>672</v>
      </c>
      <c r="B339" s="563" t="s">
        <v>586</v>
      </c>
      <c r="C339" s="563" t="s">
        <v>25</v>
      </c>
      <c r="D339" s="563" t="s">
        <v>26</v>
      </c>
      <c r="E339" s="563"/>
      <c r="F339" s="564">
        <v>1</v>
      </c>
      <c r="G339" s="524"/>
      <c r="H339" s="565" t="s">
        <v>713</v>
      </c>
      <c r="I339" s="566" t="s">
        <v>720</v>
      </c>
      <c r="J339" s="567" t="s">
        <v>721</v>
      </c>
      <c r="K339" s="568">
        <v>112810</v>
      </c>
      <c r="L339" s="569">
        <v>58440</v>
      </c>
      <c r="M339" s="569">
        <v>50270</v>
      </c>
      <c r="N339" s="569">
        <v>4790</v>
      </c>
      <c r="O339" s="569">
        <v>850</v>
      </c>
      <c r="P339" s="570">
        <v>41190</v>
      </c>
      <c r="Q339" s="570">
        <v>13050</v>
      </c>
      <c r="R339" s="570">
        <v>28140</v>
      </c>
      <c r="S339" s="570">
        <v>3430</v>
      </c>
      <c r="T339" s="571"/>
    </row>
    <row r="340" spans="1:20" s="530" customFormat="1" ht="12" hidden="1" customHeight="1">
      <c r="A340" s="563" t="s">
        <v>672</v>
      </c>
      <c r="B340" s="563" t="s">
        <v>586</v>
      </c>
      <c r="C340" s="563" t="s">
        <v>25</v>
      </c>
      <c r="D340" s="563" t="s">
        <v>26</v>
      </c>
      <c r="E340" s="563"/>
      <c r="F340" s="564">
        <v>2</v>
      </c>
      <c r="G340" s="524"/>
      <c r="H340" s="565" t="s">
        <v>676</v>
      </c>
      <c r="I340" s="572" t="s">
        <v>700</v>
      </c>
      <c r="J340" s="573"/>
      <c r="K340" s="568">
        <v>2120</v>
      </c>
      <c r="L340" s="569">
        <v>1540</v>
      </c>
      <c r="M340" s="569">
        <v>580</v>
      </c>
      <c r="N340" s="569">
        <v>270</v>
      </c>
      <c r="O340" s="569" t="s">
        <v>34</v>
      </c>
      <c r="P340" s="570">
        <v>310</v>
      </c>
      <c r="Q340" s="570">
        <v>220</v>
      </c>
      <c r="R340" s="570">
        <v>90</v>
      </c>
      <c r="S340" s="570" t="s">
        <v>34</v>
      </c>
      <c r="T340" s="574"/>
    </row>
    <row r="341" spans="1:20" s="530" customFormat="1" ht="12" hidden="1" customHeight="1">
      <c r="A341" s="563" t="s">
        <v>672</v>
      </c>
      <c r="B341" s="563" t="s">
        <v>586</v>
      </c>
      <c r="C341" s="563" t="s">
        <v>25</v>
      </c>
      <c r="D341" s="563" t="s">
        <v>26</v>
      </c>
      <c r="E341" s="563"/>
      <c r="F341" s="564">
        <v>3</v>
      </c>
      <c r="G341" s="524"/>
      <c r="H341" s="565" t="s">
        <v>678</v>
      </c>
      <c r="I341" s="572" t="s">
        <v>715</v>
      </c>
      <c r="J341" s="573"/>
      <c r="K341" s="568">
        <v>5740</v>
      </c>
      <c r="L341" s="569">
        <v>4110</v>
      </c>
      <c r="M341" s="569">
        <v>1630</v>
      </c>
      <c r="N341" s="569">
        <v>490</v>
      </c>
      <c r="O341" s="569" t="s">
        <v>34</v>
      </c>
      <c r="P341" s="570">
        <v>1070</v>
      </c>
      <c r="Q341" s="570">
        <v>470</v>
      </c>
      <c r="R341" s="570">
        <v>600</v>
      </c>
      <c r="S341" s="570">
        <v>60</v>
      </c>
      <c r="T341" s="574"/>
    </row>
    <row r="342" spans="1:20" s="530" customFormat="1" ht="12" hidden="1" customHeight="1">
      <c r="A342" s="563" t="s">
        <v>672</v>
      </c>
      <c r="B342" s="563" t="s">
        <v>586</v>
      </c>
      <c r="C342" s="563" t="s">
        <v>25</v>
      </c>
      <c r="D342" s="563" t="s">
        <v>26</v>
      </c>
      <c r="E342" s="563"/>
      <c r="F342" s="564">
        <v>4</v>
      </c>
      <c r="G342" s="524"/>
      <c r="H342" s="565" t="s">
        <v>680</v>
      </c>
      <c r="I342" s="572" t="s">
        <v>701</v>
      </c>
      <c r="J342" s="573"/>
      <c r="K342" s="568">
        <v>12700</v>
      </c>
      <c r="L342" s="569">
        <v>8400</v>
      </c>
      <c r="M342" s="569">
        <v>4300</v>
      </c>
      <c r="N342" s="569">
        <v>790</v>
      </c>
      <c r="O342" s="569">
        <v>370</v>
      </c>
      <c r="P342" s="570">
        <v>3040</v>
      </c>
      <c r="Q342" s="570">
        <v>2200</v>
      </c>
      <c r="R342" s="570">
        <v>840</v>
      </c>
      <c r="S342" s="570">
        <v>110</v>
      </c>
      <c r="T342" s="574"/>
    </row>
    <row r="343" spans="1:20" s="530" customFormat="1" ht="12" hidden="1" customHeight="1">
      <c r="A343" s="563" t="s">
        <v>672</v>
      </c>
      <c r="B343" s="563" t="s">
        <v>586</v>
      </c>
      <c r="C343" s="563" t="s">
        <v>25</v>
      </c>
      <c r="D343" s="563" t="s">
        <v>26</v>
      </c>
      <c r="E343" s="563"/>
      <c r="F343" s="564">
        <v>5</v>
      </c>
      <c r="G343" s="524"/>
      <c r="H343" s="565" t="s">
        <v>682</v>
      </c>
      <c r="I343" s="572" t="s">
        <v>704</v>
      </c>
      <c r="J343" s="573"/>
      <c r="K343" s="568">
        <v>20660</v>
      </c>
      <c r="L343" s="569">
        <v>10060</v>
      </c>
      <c r="M343" s="569">
        <v>10600</v>
      </c>
      <c r="N343" s="569">
        <v>1920</v>
      </c>
      <c r="O343" s="569" t="s">
        <v>34</v>
      </c>
      <c r="P343" s="570">
        <v>8030</v>
      </c>
      <c r="Q343" s="570">
        <v>2470</v>
      </c>
      <c r="R343" s="570">
        <v>5560</v>
      </c>
      <c r="S343" s="570">
        <v>660</v>
      </c>
      <c r="T343" s="574"/>
    </row>
    <row r="344" spans="1:20" s="530" customFormat="1" ht="12" hidden="1" customHeight="1">
      <c r="A344" s="563" t="s">
        <v>672</v>
      </c>
      <c r="B344" s="563" t="s">
        <v>586</v>
      </c>
      <c r="C344" s="563" t="s">
        <v>25</v>
      </c>
      <c r="D344" s="563" t="s">
        <v>26</v>
      </c>
      <c r="E344" s="563"/>
      <c r="F344" s="564">
        <v>6</v>
      </c>
      <c r="G344" s="524"/>
      <c r="H344" s="565" t="s">
        <v>684</v>
      </c>
      <c r="I344" s="572" t="s">
        <v>716</v>
      </c>
      <c r="J344" s="573"/>
      <c r="K344" s="568">
        <v>13360</v>
      </c>
      <c r="L344" s="569">
        <v>4880</v>
      </c>
      <c r="M344" s="569">
        <v>8480</v>
      </c>
      <c r="N344" s="569">
        <v>560</v>
      </c>
      <c r="O344" s="569">
        <v>250</v>
      </c>
      <c r="P344" s="570">
        <v>6710</v>
      </c>
      <c r="Q344" s="570">
        <v>820</v>
      </c>
      <c r="R344" s="570">
        <v>5890</v>
      </c>
      <c r="S344" s="570">
        <v>960</v>
      </c>
      <c r="T344" s="575"/>
    </row>
    <row r="345" spans="1:20" s="530" customFormat="1" ht="12" hidden="1" customHeight="1">
      <c r="A345" s="563" t="s">
        <v>672</v>
      </c>
      <c r="B345" s="563" t="s">
        <v>586</v>
      </c>
      <c r="C345" s="563" t="s">
        <v>25</v>
      </c>
      <c r="D345" s="563" t="s">
        <v>26</v>
      </c>
      <c r="E345" s="563"/>
      <c r="F345" s="564">
        <v>7</v>
      </c>
      <c r="G345" s="524"/>
      <c r="H345" s="565" t="s">
        <v>686</v>
      </c>
      <c r="I345" s="572" t="s">
        <v>717</v>
      </c>
      <c r="J345" s="573"/>
      <c r="K345" s="568">
        <v>9920</v>
      </c>
      <c r="L345" s="569">
        <v>5980</v>
      </c>
      <c r="M345" s="569">
        <v>3940</v>
      </c>
      <c r="N345" s="569" t="s">
        <v>34</v>
      </c>
      <c r="O345" s="569">
        <v>230</v>
      </c>
      <c r="P345" s="570">
        <v>3310</v>
      </c>
      <c r="Q345" s="570">
        <v>800</v>
      </c>
      <c r="R345" s="570">
        <v>2500</v>
      </c>
      <c r="S345" s="570">
        <v>400</v>
      </c>
      <c r="T345" s="576"/>
    </row>
    <row r="346" spans="1:20" s="530" customFormat="1" ht="12" hidden="1" customHeight="1">
      <c r="A346" s="563" t="s">
        <v>672</v>
      </c>
      <c r="B346" s="563" t="s">
        <v>586</v>
      </c>
      <c r="C346" s="563" t="s">
        <v>25</v>
      </c>
      <c r="D346" s="563" t="s">
        <v>26</v>
      </c>
      <c r="E346" s="563"/>
      <c r="F346" s="564">
        <v>8</v>
      </c>
      <c r="G346" s="524"/>
      <c r="H346" s="565" t="s">
        <v>688</v>
      </c>
      <c r="I346" s="572" t="s">
        <v>696</v>
      </c>
      <c r="J346" s="573"/>
      <c r="K346" s="568">
        <v>15670</v>
      </c>
      <c r="L346" s="569">
        <v>10510</v>
      </c>
      <c r="M346" s="569">
        <v>5160</v>
      </c>
      <c r="N346" s="569" t="s">
        <v>34</v>
      </c>
      <c r="O346" s="569" t="s">
        <v>34</v>
      </c>
      <c r="P346" s="570">
        <v>4970</v>
      </c>
      <c r="Q346" s="570">
        <v>1030</v>
      </c>
      <c r="R346" s="570">
        <v>3940</v>
      </c>
      <c r="S346" s="570">
        <v>190</v>
      </c>
      <c r="T346" s="562"/>
    </row>
    <row r="347" spans="1:20" s="530" customFormat="1" ht="12" hidden="1" customHeight="1">
      <c r="A347" s="563" t="s">
        <v>672</v>
      </c>
      <c r="B347" s="563" t="s">
        <v>586</v>
      </c>
      <c r="C347" s="563" t="s">
        <v>25</v>
      </c>
      <c r="D347" s="563" t="s">
        <v>26</v>
      </c>
      <c r="E347" s="563"/>
      <c r="F347" s="564">
        <v>9</v>
      </c>
      <c r="G347" s="524"/>
      <c r="H347" s="565" t="s">
        <v>690</v>
      </c>
      <c r="I347" s="572" t="s">
        <v>697</v>
      </c>
      <c r="J347" s="573"/>
      <c r="K347" s="568">
        <v>11770</v>
      </c>
      <c r="L347" s="569">
        <v>6340</v>
      </c>
      <c r="M347" s="569">
        <v>5430</v>
      </c>
      <c r="N347" s="569">
        <v>760</v>
      </c>
      <c r="O347" s="569" t="s">
        <v>34</v>
      </c>
      <c r="P347" s="570">
        <v>3920</v>
      </c>
      <c r="Q347" s="570">
        <v>1350</v>
      </c>
      <c r="R347" s="570">
        <v>2570</v>
      </c>
      <c r="S347" s="570">
        <v>760</v>
      </c>
      <c r="T347" s="562"/>
    </row>
    <row r="348" spans="1:20" s="530" customFormat="1" ht="12" hidden="1" customHeight="1">
      <c r="A348" s="563" t="s">
        <v>672</v>
      </c>
      <c r="B348" s="563" t="s">
        <v>586</v>
      </c>
      <c r="C348" s="563" t="s">
        <v>25</v>
      </c>
      <c r="D348" s="563" t="s">
        <v>26</v>
      </c>
      <c r="E348" s="563"/>
      <c r="F348" s="564">
        <v>10</v>
      </c>
      <c r="G348" s="524"/>
      <c r="H348" s="577" t="s">
        <v>692</v>
      </c>
      <c r="I348" s="572" t="s">
        <v>710</v>
      </c>
      <c r="J348" s="573"/>
      <c r="K348" s="568">
        <v>7270</v>
      </c>
      <c r="L348" s="569">
        <v>4450</v>
      </c>
      <c r="M348" s="569">
        <v>2810</v>
      </c>
      <c r="N348" s="569" t="s">
        <v>34</v>
      </c>
      <c r="O348" s="569" t="s">
        <v>34</v>
      </c>
      <c r="P348" s="570">
        <v>2550</v>
      </c>
      <c r="Q348" s="570">
        <v>240</v>
      </c>
      <c r="R348" s="570">
        <v>2310</v>
      </c>
      <c r="S348" s="570">
        <v>270</v>
      </c>
      <c r="T348" s="578"/>
    </row>
    <row r="349" spans="1:20" s="530" customFormat="1" ht="12" hidden="1" customHeight="1">
      <c r="A349" s="522"/>
      <c r="B349" s="522"/>
      <c r="C349" s="522"/>
      <c r="D349" s="522"/>
      <c r="E349" s="522"/>
      <c r="F349" s="555"/>
      <c r="G349" s="524"/>
      <c r="H349" s="556" t="s">
        <v>769</v>
      </c>
      <c r="I349" s="557" t="s">
        <v>770</v>
      </c>
      <c r="J349" s="558"/>
      <c r="K349" s="568"/>
      <c r="L349" s="569"/>
      <c r="M349" s="569"/>
      <c r="N349" s="569"/>
      <c r="O349" s="569"/>
      <c r="P349" s="570"/>
      <c r="Q349" s="570"/>
      <c r="R349" s="570"/>
      <c r="S349" s="570"/>
      <c r="T349" s="562"/>
    </row>
    <row r="350" spans="1:20" s="530" customFormat="1" ht="12" hidden="1" customHeight="1">
      <c r="A350" s="563" t="s">
        <v>672</v>
      </c>
      <c r="B350" s="563" t="s">
        <v>585</v>
      </c>
      <c r="C350" s="563" t="s">
        <v>25</v>
      </c>
      <c r="D350" s="563" t="s">
        <v>26</v>
      </c>
      <c r="E350" s="563"/>
      <c r="F350" s="564">
        <v>1</v>
      </c>
      <c r="G350" s="524"/>
      <c r="H350" s="565" t="s">
        <v>713</v>
      </c>
      <c r="I350" s="566" t="s">
        <v>720</v>
      </c>
      <c r="J350" s="567" t="s">
        <v>721</v>
      </c>
      <c r="K350" s="568">
        <v>47200</v>
      </c>
      <c r="L350" s="569">
        <v>24770</v>
      </c>
      <c r="M350" s="569">
        <v>21550</v>
      </c>
      <c r="N350" s="569">
        <v>3740</v>
      </c>
      <c r="O350" s="569">
        <v>2780</v>
      </c>
      <c r="P350" s="570">
        <v>14190</v>
      </c>
      <c r="Q350" s="570">
        <v>4880</v>
      </c>
      <c r="R350" s="570">
        <v>9320</v>
      </c>
      <c r="S350" s="570">
        <v>840</v>
      </c>
      <c r="T350" s="571"/>
    </row>
    <row r="351" spans="1:20" s="530" customFormat="1" ht="12" hidden="1" customHeight="1">
      <c r="A351" s="563" t="s">
        <v>672</v>
      </c>
      <c r="B351" s="563" t="s">
        <v>585</v>
      </c>
      <c r="C351" s="563" t="s">
        <v>25</v>
      </c>
      <c r="D351" s="563" t="s">
        <v>26</v>
      </c>
      <c r="E351" s="563"/>
      <c r="F351" s="564">
        <v>2</v>
      </c>
      <c r="G351" s="524"/>
      <c r="H351" s="565" t="s">
        <v>676</v>
      </c>
      <c r="I351" s="572" t="s">
        <v>700</v>
      </c>
      <c r="J351" s="573"/>
      <c r="K351" s="568">
        <v>910</v>
      </c>
      <c r="L351" s="569">
        <v>670</v>
      </c>
      <c r="M351" s="569">
        <v>240</v>
      </c>
      <c r="N351" s="569" t="s">
        <v>34</v>
      </c>
      <c r="O351" s="569" t="s">
        <v>34</v>
      </c>
      <c r="P351" s="570">
        <v>240</v>
      </c>
      <c r="Q351" s="570">
        <v>160</v>
      </c>
      <c r="R351" s="570">
        <v>90</v>
      </c>
      <c r="S351" s="570" t="s">
        <v>34</v>
      </c>
      <c r="T351" s="574"/>
    </row>
    <row r="352" spans="1:20" s="530" customFormat="1" ht="12" hidden="1" customHeight="1">
      <c r="A352" s="563" t="s">
        <v>672</v>
      </c>
      <c r="B352" s="563" t="s">
        <v>585</v>
      </c>
      <c r="C352" s="563" t="s">
        <v>25</v>
      </c>
      <c r="D352" s="563" t="s">
        <v>26</v>
      </c>
      <c r="E352" s="563"/>
      <c r="F352" s="564">
        <v>3</v>
      </c>
      <c r="G352" s="524"/>
      <c r="H352" s="565" t="s">
        <v>678</v>
      </c>
      <c r="I352" s="572" t="s">
        <v>715</v>
      </c>
      <c r="J352" s="573"/>
      <c r="K352" s="568">
        <v>3180</v>
      </c>
      <c r="L352" s="569">
        <v>1040</v>
      </c>
      <c r="M352" s="569">
        <v>2150</v>
      </c>
      <c r="N352" s="569">
        <v>280</v>
      </c>
      <c r="O352" s="569">
        <v>1090</v>
      </c>
      <c r="P352" s="570">
        <v>690</v>
      </c>
      <c r="Q352" s="570">
        <v>430</v>
      </c>
      <c r="R352" s="570">
        <v>260</v>
      </c>
      <c r="S352" s="570">
        <v>90</v>
      </c>
      <c r="T352" s="574"/>
    </row>
    <row r="353" spans="1:20" s="530" customFormat="1" ht="12" hidden="1" customHeight="1">
      <c r="A353" s="563" t="s">
        <v>672</v>
      </c>
      <c r="B353" s="563" t="s">
        <v>585</v>
      </c>
      <c r="C353" s="563" t="s">
        <v>25</v>
      </c>
      <c r="D353" s="563" t="s">
        <v>26</v>
      </c>
      <c r="E353" s="563"/>
      <c r="F353" s="564">
        <v>4</v>
      </c>
      <c r="G353" s="524"/>
      <c r="H353" s="565" t="s">
        <v>680</v>
      </c>
      <c r="I353" s="572" t="s">
        <v>681</v>
      </c>
      <c r="J353" s="573"/>
      <c r="K353" s="568">
        <v>6400</v>
      </c>
      <c r="L353" s="569">
        <v>3230</v>
      </c>
      <c r="M353" s="569">
        <v>3170</v>
      </c>
      <c r="N353" s="569">
        <v>680</v>
      </c>
      <c r="O353" s="569">
        <v>1400</v>
      </c>
      <c r="P353" s="570">
        <v>1090</v>
      </c>
      <c r="Q353" s="570">
        <v>440</v>
      </c>
      <c r="R353" s="570">
        <v>650</v>
      </c>
      <c r="S353" s="570" t="s">
        <v>34</v>
      </c>
      <c r="T353" s="574"/>
    </row>
    <row r="354" spans="1:20" s="530" customFormat="1" ht="12" hidden="1" customHeight="1">
      <c r="A354" s="563" t="s">
        <v>672</v>
      </c>
      <c r="B354" s="563" t="s">
        <v>585</v>
      </c>
      <c r="C354" s="563" t="s">
        <v>25</v>
      </c>
      <c r="D354" s="563" t="s">
        <v>26</v>
      </c>
      <c r="E354" s="563"/>
      <c r="F354" s="564">
        <v>5</v>
      </c>
      <c r="G354" s="524"/>
      <c r="H354" s="565" t="s">
        <v>682</v>
      </c>
      <c r="I354" s="572" t="s">
        <v>704</v>
      </c>
      <c r="J354" s="573"/>
      <c r="K354" s="568">
        <v>8530</v>
      </c>
      <c r="L354" s="569">
        <v>5160</v>
      </c>
      <c r="M354" s="569">
        <v>3370</v>
      </c>
      <c r="N354" s="569">
        <v>970</v>
      </c>
      <c r="O354" s="569">
        <v>290</v>
      </c>
      <c r="P354" s="570">
        <v>2080</v>
      </c>
      <c r="Q354" s="570">
        <v>560</v>
      </c>
      <c r="R354" s="570">
        <v>1520</v>
      </c>
      <c r="S354" s="570">
        <v>30</v>
      </c>
      <c r="T354" s="574"/>
    </row>
    <row r="355" spans="1:20" s="530" customFormat="1" ht="12" hidden="1" customHeight="1">
      <c r="A355" s="563" t="s">
        <v>672</v>
      </c>
      <c r="B355" s="563" t="s">
        <v>585</v>
      </c>
      <c r="C355" s="563" t="s">
        <v>25</v>
      </c>
      <c r="D355" s="563" t="s">
        <v>26</v>
      </c>
      <c r="E355" s="563"/>
      <c r="F355" s="564">
        <v>6</v>
      </c>
      <c r="G355" s="524"/>
      <c r="H355" s="565" t="s">
        <v>684</v>
      </c>
      <c r="I355" s="572" t="s">
        <v>716</v>
      </c>
      <c r="J355" s="573"/>
      <c r="K355" s="568">
        <v>4110</v>
      </c>
      <c r="L355" s="569">
        <v>2220</v>
      </c>
      <c r="M355" s="569">
        <v>1890</v>
      </c>
      <c r="N355" s="569">
        <v>280</v>
      </c>
      <c r="O355" s="569" t="s">
        <v>34</v>
      </c>
      <c r="P355" s="570">
        <v>1530</v>
      </c>
      <c r="Q355" s="570">
        <v>300</v>
      </c>
      <c r="R355" s="570">
        <v>1230</v>
      </c>
      <c r="S355" s="570">
        <v>70</v>
      </c>
      <c r="T355" s="575"/>
    </row>
    <row r="356" spans="1:20" s="530" customFormat="1" ht="12" hidden="1" customHeight="1">
      <c r="A356" s="563" t="s">
        <v>672</v>
      </c>
      <c r="B356" s="563" t="s">
        <v>585</v>
      </c>
      <c r="C356" s="563" t="s">
        <v>25</v>
      </c>
      <c r="D356" s="563" t="s">
        <v>26</v>
      </c>
      <c r="E356" s="563"/>
      <c r="F356" s="564">
        <v>7</v>
      </c>
      <c r="G356" s="524"/>
      <c r="H356" s="565" t="s">
        <v>686</v>
      </c>
      <c r="I356" s="572" t="s">
        <v>717</v>
      </c>
      <c r="J356" s="573"/>
      <c r="K356" s="568">
        <v>5830</v>
      </c>
      <c r="L356" s="569">
        <v>3240</v>
      </c>
      <c r="M356" s="569">
        <v>2580</v>
      </c>
      <c r="N356" s="569">
        <v>770</v>
      </c>
      <c r="O356" s="569" t="s">
        <v>34</v>
      </c>
      <c r="P356" s="570">
        <v>1420</v>
      </c>
      <c r="Q356" s="570">
        <v>260</v>
      </c>
      <c r="R356" s="570">
        <v>1160</v>
      </c>
      <c r="S356" s="570">
        <v>390</v>
      </c>
      <c r="T356" s="576"/>
    </row>
    <row r="357" spans="1:20" s="530" customFormat="1" ht="12" hidden="1" customHeight="1">
      <c r="A357" s="563" t="s">
        <v>672</v>
      </c>
      <c r="B357" s="563" t="s">
        <v>585</v>
      </c>
      <c r="C357" s="563" t="s">
        <v>25</v>
      </c>
      <c r="D357" s="563" t="s">
        <v>26</v>
      </c>
      <c r="E357" s="563"/>
      <c r="F357" s="564">
        <v>8</v>
      </c>
      <c r="G357" s="524"/>
      <c r="H357" s="565" t="s">
        <v>688</v>
      </c>
      <c r="I357" s="572" t="s">
        <v>696</v>
      </c>
      <c r="J357" s="573"/>
      <c r="K357" s="568">
        <v>6020</v>
      </c>
      <c r="L357" s="569">
        <v>4400</v>
      </c>
      <c r="M357" s="569">
        <v>1620</v>
      </c>
      <c r="N357" s="569">
        <v>460</v>
      </c>
      <c r="O357" s="569" t="s">
        <v>34</v>
      </c>
      <c r="P357" s="570">
        <v>1110</v>
      </c>
      <c r="Q357" s="570">
        <v>250</v>
      </c>
      <c r="R357" s="570">
        <v>860</v>
      </c>
      <c r="S357" s="570">
        <v>50</v>
      </c>
      <c r="T357" s="562"/>
    </row>
    <row r="358" spans="1:20" s="530" customFormat="1" ht="12" hidden="1" customHeight="1">
      <c r="A358" s="563" t="s">
        <v>672</v>
      </c>
      <c r="B358" s="563" t="s">
        <v>585</v>
      </c>
      <c r="C358" s="563" t="s">
        <v>25</v>
      </c>
      <c r="D358" s="563" t="s">
        <v>26</v>
      </c>
      <c r="E358" s="563"/>
      <c r="F358" s="564">
        <v>9</v>
      </c>
      <c r="G358" s="524"/>
      <c r="H358" s="565" t="s">
        <v>690</v>
      </c>
      <c r="I358" s="572" t="s">
        <v>697</v>
      </c>
      <c r="J358" s="573"/>
      <c r="K358" s="568">
        <v>5040</v>
      </c>
      <c r="L358" s="569">
        <v>2500</v>
      </c>
      <c r="M358" s="569">
        <v>2540</v>
      </c>
      <c r="N358" s="569">
        <v>300</v>
      </c>
      <c r="O358" s="569" t="s">
        <v>34</v>
      </c>
      <c r="P358" s="570">
        <v>2140</v>
      </c>
      <c r="Q358" s="570">
        <v>630</v>
      </c>
      <c r="R358" s="570">
        <v>1510</v>
      </c>
      <c r="S358" s="570">
        <v>100</v>
      </c>
      <c r="T358" s="562"/>
    </row>
    <row r="359" spans="1:20" s="530" customFormat="1" ht="12" hidden="1" customHeight="1">
      <c r="A359" s="563" t="s">
        <v>672</v>
      </c>
      <c r="B359" s="563" t="s">
        <v>585</v>
      </c>
      <c r="C359" s="563" t="s">
        <v>25</v>
      </c>
      <c r="D359" s="563" t="s">
        <v>26</v>
      </c>
      <c r="E359" s="563"/>
      <c r="F359" s="564">
        <v>10</v>
      </c>
      <c r="G359" s="524"/>
      <c r="H359" s="577" t="s">
        <v>692</v>
      </c>
      <c r="I359" s="572" t="s">
        <v>710</v>
      </c>
      <c r="J359" s="573"/>
      <c r="K359" s="568">
        <v>2060</v>
      </c>
      <c r="L359" s="569">
        <v>1230</v>
      </c>
      <c r="M359" s="569">
        <v>820</v>
      </c>
      <c r="N359" s="569" t="s">
        <v>34</v>
      </c>
      <c r="O359" s="569" t="s">
        <v>34</v>
      </c>
      <c r="P359" s="570">
        <v>800</v>
      </c>
      <c r="Q359" s="570">
        <v>400</v>
      </c>
      <c r="R359" s="570">
        <v>390</v>
      </c>
      <c r="S359" s="570">
        <v>30</v>
      </c>
      <c r="T359" s="578"/>
    </row>
    <row r="360" spans="1:20" s="530" customFormat="1" ht="12" hidden="1" customHeight="1">
      <c r="A360" s="522"/>
      <c r="B360" s="522"/>
      <c r="C360" s="522"/>
      <c r="D360" s="522"/>
      <c r="E360" s="522"/>
      <c r="F360" s="555"/>
      <c r="G360" s="524"/>
      <c r="H360" s="556" t="s">
        <v>771</v>
      </c>
      <c r="I360" s="557" t="s">
        <v>772</v>
      </c>
      <c r="J360" s="558"/>
      <c r="K360" s="568"/>
      <c r="L360" s="569"/>
      <c r="M360" s="569"/>
      <c r="N360" s="569"/>
      <c r="O360" s="569"/>
      <c r="P360" s="570"/>
      <c r="Q360" s="570"/>
      <c r="R360" s="570"/>
      <c r="S360" s="570"/>
      <c r="T360" s="562"/>
    </row>
    <row r="361" spans="1:20" s="530" customFormat="1" ht="12" hidden="1" customHeight="1">
      <c r="A361" s="563" t="s">
        <v>672</v>
      </c>
      <c r="B361" s="563" t="s">
        <v>584</v>
      </c>
      <c r="C361" s="563" t="s">
        <v>25</v>
      </c>
      <c r="D361" s="563" t="s">
        <v>26</v>
      </c>
      <c r="E361" s="563"/>
      <c r="F361" s="564">
        <v>1</v>
      </c>
      <c r="G361" s="524"/>
      <c r="H361" s="565" t="s">
        <v>713</v>
      </c>
      <c r="I361" s="566" t="s">
        <v>720</v>
      </c>
      <c r="J361" s="567" t="s">
        <v>721</v>
      </c>
      <c r="K361" s="568">
        <v>108050</v>
      </c>
      <c r="L361" s="569">
        <v>48610</v>
      </c>
      <c r="M361" s="569">
        <v>54840</v>
      </c>
      <c r="N361" s="569">
        <v>5770</v>
      </c>
      <c r="O361" s="569">
        <v>3520</v>
      </c>
      <c r="P361" s="570">
        <v>43890</v>
      </c>
      <c r="Q361" s="570">
        <v>14530</v>
      </c>
      <c r="R361" s="570">
        <v>29360</v>
      </c>
      <c r="S361" s="570">
        <v>1670</v>
      </c>
      <c r="T361" s="571"/>
    </row>
    <row r="362" spans="1:20" s="530" customFormat="1" ht="12" hidden="1" customHeight="1">
      <c r="A362" s="563" t="s">
        <v>672</v>
      </c>
      <c r="B362" s="563" t="s">
        <v>584</v>
      </c>
      <c r="C362" s="563" t="s">
        <v>25</v>
      </c>
      <c r="D362" s="563" t="s">
        <v>26</v>
      </c>
      <c r="E362" s="563"/>
      <c r="F362" s="564">
        <v>2</v>
      </c>
      <c r="G362" s="524"/>
      <c r="H362" s="565" t="s">
        <v>676</v>
      </c>
      <c r="I362" s="572" t="s">
        <v>700</v>
      </c>
      <c r="J362" s="573"/>
      <c r="K362" s="568">
        <v>1760</v>
      </c>
      <c r="L362" s="569">
        <v>1200</v>
      </c>
      <c r="M362" s="569">
        <v>560</v>
      </c>
      <c r="N362" s="569">
        <v>120</v>
      </c>
      <c r="O362" s="569" t="s">
        <v>34</v>
      </c>
      <c r="P362" s="570">
        <v>440</v>
      </c>
      <c r="Q362" s="570">
        <v>230</v>
      </c>
      <c r="R362" s="570">
        <v>210</v>
      </c>
      <c r="S362" s="570" t="s">
        <v>34</v>
      </c>
      <c r="T362" s="574"/>
    </row>
    <row r="363" spans="1:20" s="530" customFormat="1" ht="12" hidden="1" customHeight="1">
      <c r="A363" s="563" t="s">
        <v>672</v>
      </c>
      <c r="B363" s="563" t="s">
        <v>584</v>
      </c>
      <c r="C363" s="563" t="s">
        <v>25</v>
      </c>
      <c r="D363" s="563" t="s">
        <v>26</v>
      </c>
      <c r="E363" s="563"/>
      <c r="F363" s="564">
        <v>3</v>
      </c>
      <c r="G363" s="524"/>
      <c r="H363" s="565" t="s">
        <v>678</v>
      </c>
      <c r="I363" s="572" t="s">
        <v>715</v>
      </c>
      <c r="J363" s="573"/>
      <c r="K363" s="568">
        <v>8700</v>
      </c>
      <c r="L363" s="569">
        <v>4230</v>
      </c>
      <c r="M363" s="569">
        <v>4470</v>
      </c>
      <c r="N363" s="569">
        <v>1000</v>
      </c>
      <c r="O363" s="569">
        <v>2480</v>
      </c>
      <c r="P363" s="570">
        <v>750</v>
      </c>
      <c r="Q363" s="570">
        <v>400</v>
      </c>
      <c r="R363" s="570">
        <v>350</v>
      </c>
      <c r="S363" s="570">
        <v>240</v>
      </c>
      <c r="T363" s="574"/>
    </row>
    <row r="364" spans="1:20" s="530" customFormat="1" ht="12" hidden="1" customHeight="1">
      <c r="A364" s="563" t="s">
        <v>672</v>
      </c>
      <c r="B364" s="563" t="s">
        <v>584</v>
      </c>
      <c r="C364" s="563" t="s">
        <v>25</v>
      </c>
      <c r="D364" s="563" t="s">
        <v>26</v>
      </c>
      <c r="E364" s="563"/>
      <c r="F364" s="564">
        <v>4</v>
      </c>
      <c r="G364" s="524"/>
      <c r="H364" s="565" t="s">
        <v>680</v>
      </c>
      <c r="I364" s="572" t="s">
        <v>701</v>
      </c>
      <c r="J364" s="573"/>
      <c r="K364" s="568">
        <v>14780</v>
      </c>
      <c r="L364" s="569">
        <v>7550</v>
      </c>
      <c r="M364" s="569">
        <v>7230</v>
      </c>
      <c r="N364" s="569">
        <v>2360</v>
      </c>
      <c r="O364" s="569">
        <v>330</v>
      </c>
      <c r="P364" s="570">
        <v>4400</v>
      </c>
      <c r="Q364" s="570">
        <v>1470</v>
      </c>
      <c r="R364" s="570">
        <v>2930</v>
      </c>
      <c r="S364" s="570">
        <v>140</v>
      </c>
      <c r="T364" s="574"/>
    </row>
    <row r="365" spans="1:20" s="530" customFormat="1" ht="12" hidden="1" customHeight="1">
      <c r="A365" s="563" t="s">
        <v>672</v>
      </c>
      <c r="B365" s="563" t="s">
        <v>584</v>
      </c>
      <c r="C365" s="563" t="s">
        <v>25</v>
      </c>
      <c r="D365" s="563" t="s">
        <v>26</v>
      </c>
      <c r="E365" s="563"/>
      <c r="F365" s="564">
        <v>5</v>
      </c>
      <c r="G365" s="524"/>
      <c r="H365" s="565" t="s">
        <v>682</v>
      </c>
      <c r="I365" s="572" t="s">
        <v>704</v>
      </c>
      <c r="J365" s="573"/>
      <c r="K365" s="568">
        <v>17160</v>
      </c>
      <c r="L365" s="569">
        <v>6140</v>
      </c>
      <c r="M365" s="569">
        <v>11020</v>
      </c>
      <c r="N365" s="569">
        <v>620</v>
      </c>
      <c r="O365" s="569" t="s">
        <v>34</v>
      </c>
      <c r="P365" s="570">
        <v>10230</v>
      </c>
      <c r="Q365" s="570">
        <v>3350</v>
      </c>
      <c r="R365" s="570">
        <v>6880</v>
      </c>
      <c r="S365" s="570">
        <v>160</v>
      </c>
      <c r="T365" s="574"/>
    </row>
    <row r="366" spans="1:20" s="530" customFormat="1" ht="12" hidden="1" customHeight="1">
      <c r="A366" s="563" t="s">
        <v>672</v>
      </c>
      <c r="B366" s="563" t="s">
        <v>584</v>
      </c>
      <c r="C366" s="563" t="s">
        <v>25</v>
      </c>
      <c r="D366" s="563" t="s">
        <v>26</v>
      </c>
      <c r="E366" s="563"/>
      <c r="F366" s="564">
        <v>6</v>
      </c>
      <c r="G366" s="524"/>
      <c r="H366" s="565" t="s">
        <v>684</v>
      </c>
      <c r="I366" s="572" t="s">
        <v>716</v>
      </c>
      <c r="J366" s="573"/>
      <c r="K366" s="568">
        <v>12020</v>
      </c>
      <c r="L366" s="569">
        <v>3670</v>
      </c>
      <c r="M366" s="569">
        <v>8360</v>
      </c>
      <c r="N366" s="569" t="s">
        <v>34</v>
      </c>
      <c r="O366" s="569">
        <v>370</v>
      </c>
      <c r="P366" s="570">
        <v>7430</v>
      </c>
      <c r="Q366" s="570">
        <v>2390</v>
      </c>
      <c r="R366" s="570">
        <v>5030</v>
      </c>
      <c r="S366" s="570">
        <v>560</v>
      </c>
      <c r="T366" s="575"/>
    </row>
    <row r="367" spans="1:20" s="530" customFormat="1" ht="12" hidden="1" customHeight="1">
      <c r="A367" s="563" t="s">
        <v>672</v>
      </c>
      <c r="B367" s="563" t="s">
        <v>584</v>
      </c>
      <c r="C367" s="563" t="s">
        <v>25</v>
      </c>
      <c r="D367" s="563" t="s">
        <v>26</v>
      </c>
      <c r="E367" s="563"/>
      <c r="F367" s="564">
        <v>7</v>
      </c>
      <c r="G367" s="524"/>
      <c r="H367" s="565" t="s">
        <v>686</v>
      </c>
      <c r="I367" s="572" t="s">
        <v>687</v>
      </c>
      <c r="J367" s="573"/>
      <c r="K367" s="568">
        <v>9210</v>
      </c>
      <c r="L367" s="569">
        <v>6550</v>
      </c>
      <c r="M367" s="569">
        <v>2660</v>
      </c>
      <c r="N367" s="569" t="s">
        <v>34</v>
      </c>
      <c r="O367" s="569" t="s">
        <v>34</v>
      </c>
      <c r="P367" s="570">
        <v>2570</v>
      </c>
      <c r="Q367" s="570">
        <v>460</v>
      </c>
      <c r="R367" s="570">
        <v>2120</v>
      </c>
      <c r="S367" s="570">
        <v>90</v>
      </c>
      <c r="T367" s="576"/>
    </row>
    <row r="368" spans="1:20" s="530" customFormat="1" ht="12" hidden="1" customHeight="1">
      <c r="A368" s="563" t="s">
        <v>672</v>
      </c>
      <c r="B368" s="563" t="s">
        <v>584</v>
      </c>
      <c r="C368" s="563" t="s">
        <v>25</v>
      </c>
      <c r="D368" s="563" t="s">
        <v>26</v>
      </c>
      <c r="E368" s="563"/>
      <c r="F368" s="564">
        <v>8</v>
      </c>
      <c r="G368" s="524"/>
      <c r="H368" s="565" t="s">
        <v>688</v>
      </c>
      <c r="I368" s="572" t="s">
        <v>696</v>
      </c>
      <c r="J368" s="573"/>
      <c r="K368" s="568">
        <v>12520</v>
      </c>
      <c r="L368" s="569">
        <v>7320</v>
      </c>
      <c r="M368" s="569">
        <v>5200</v>
      </c>
      <c r="N368" s="569">
        <v>460</v>
      </c>
      <c r="O368" s="569">
        <v>340</v>
      </c>
      <c r="P368" s="570">
        <v>4330</v>
      </c>
      <c r="Q368" s="570">
        <v>1160</v>
      </c>
      <c r="R368" s="570">
        <v>3170</v>
      </c>
      <c r="S368" s="570">
        <v>70</v>
      </c>
      <c r="T368" s="562"/>
    </row>
    <row r="369" spans="1:20" s="530" customFormat="1" ht="12" hidden="1" customHeight="1">
      <c r="A369" s="563" t="s">
        <v>672</v>
      </c>
      <c r="B369" s="563" t="s">
        <v>584</v>
      </c>
      <c r="C369" s="563" t="s">
        <v>25</v>
      </c>
      <c r="D369" s="563" t="s">
        <v>26</v>
      </c>
      <c r="E369" s="563"/>
      <c r="F369" s="564">
        <v>9</v>
      </c>
      <c r="G369" s="524"/>
      <c r="H369" s="565" t="s">
        <v>690</v>
      </c>
      <c r="I369" s="572" t="s">
        <v>697</v>
      </c>
      <c r="J369" s="573"/>
      <c r="K369" s="568">
        <v>12730</v>
      </c>
      <c r="L369" s="569">
        <v>7070</v>
      </c>
      <c r="M369" s="569">
        <v>5660</v>
      </c>
      <c r="N369" s="569">
        <v>410</v>
      </c>
      <c r="O369" s="569" t="s">
        <v>34</v>
      </c>
      <c r="P369" s="570">
        <v>4930</v>
      </c>
      <c r="Q369" s="570">
        <v>1220</v>
      </c>
      <c r="R369" s="570">
        <v>3710</v>
      </c>
      <c r="S369" s="570">
        <v>320</v>
      </c>
      <c r="T369" s="562"/>
    </row>
    <row r="370" spans="1:20" s="530" customFormat="1" ht="12" hidden="1" customHeight="1">
      <c r="A370" s="563" t="s">
        <v>672</v>
      </c>
      <c r="B370" s="563" t="s">
        <v>584</v>
      </c>
      <c r="C370" s="563" t="s">
        <v>25</v>
      </c>
      <c r="D370" s="563" t="s">
        <v>26</v>
      </c>
      <c r="E370" s="563"/>
      <c r="F370" s="564">
        <v>10</v>
      </c>
      <c r="G370" s="524"/>
      <c r="H370" s="577" t="s">
        <v>692</v>
      </c>
      <c r="I370" s="572" t="s">
        <v>710</v>
      </c>
      <c r="J370" s="573"/>
      <c r="K370" s="568">
        <v>5390</v>
      </c>
      <c r="L370" s="569">
        <v>3220</v>
      </c>
      <c r="M370" s="569">
        <v>2170</v>
      </c>
      <c r="N370" s="569">
        <v>790</v>
      </c>
      <c r="O370" s="569" t="s">
        <v>34</v>
      </c>
      <c r="P370" s="570">
        <v>1360</v>
      </c>
      <c r="Q370" s="570">
        <v>430</v>
      </c>
      <c r="R370" s="570">
        <v>930</v>
      </c>
      <c r="S370" s="570">
        <v>20</v>
      </c>
      <c r="T370" s="578"/>
    </row>
    <row r="371" spans="1:20" s="530" customFormat="1" ht="12" hidden="1" customHeight="1">
      <c r="A371" s="522"/>
      <c r="B371" s="522"/>
      <c r="C371" s="522"/>
      <c r="D371" s="522"/>
      <c r="E371" s="522"/>
      <c r="F371" s="555"/>
      <c r="G371" s="524"/>
      <c r="H371" s="556" t="s">
        <v>773</v>
      </c>
      <c r="I371" s="557" t="s">
        <v>774</v>
      </c>
      <c r="J371" s="558"/>
      <c r="K371" s="559"/>
      <c r="L371" s="560"/>
      <c r="M371" s="560"/>
      <c r="N371" s="560"/>
      <c r="O371" s="560"/>
      <c r="P371" s="561"/>
      <c r="Q371" s="561"/>
      <c r="R371" s="561"/>
      <c r="S371" s="561"/>
      <c r="T371" s="562"/>
    </row>
    <row r="372" spans="1:20" s="530" customFormat="1" ht="12" hidden="1" customHeight="1">
      <c r="A372" s="563" t="s">
        <v>672</v>
      </c>
      <c r="B372" s="563" t="s">
        <v>583</v>
      </c>
      <c r="C372" s="563" t="s">
        <v>25</v>
      </c>
      <c r="D372" s="563" t="s">
        <v>26</v>
      </c>
      <c r="E372" s="563"/>
      <c r="F372" s="564">
        <v>1</v>
      </c>
      <c r="G372" s="524"/>
      <c r="H372" s="565" t="s">
        <v>713</v>
      </c>
      <c r="I372" s="566" t="s">
        <v>720</v>
      </c>
      <c r="J372" s="567" t="s">
        <v>721</v>
      </c>
      <c r="K372" s="568">
        <v>205950</v>
      </c>
      <c r="L372" s="569">
        <v>107270</v>
      </c>
      <c r="M372" s="569">
        <v>78650</v>
      </c>
      <c r="N372" s="569">
        <v>10670</v>
      </c>
      <c r="O372" s="569">
        <v>19990</v>
      </c>
      <c r="P372" s="570">
        <v>46740</v>
      </c>
      <c r="Q372" s="570">
        <v>16050</v>
      </c>
      <c r="R372" s="570">
        <v>30690</v>
      </c>
      <c r="S372" s="570">
        <v>1250</v>
      </c>
      <c r="T372" s="571"/>
    </row>
    <row r="373" spans="1:20" s="530" customFormat="1" ht="12" hidden="1" customHeight="1">
      <c r="A373" s="563" t="s">
        <v>672</v>
      </c>
      <c r="B373" s="563" t="s">
        <v>583</v>
      </c>
      <c r="C373" s="563" t="s">
        <v>25</v>
      </c>
      <c r="D373" s="563" t="s">
        <v>26</v>
      </c>
      <c r="E373" s="563"/>
      <c r="F373" s="564">
        <v>2</v>
      </c>
      <c r="G373" s="524"/>
      <c r="H373" s="565" t="s">
        <v>676</v>
      </c>
      <c r="I373" s="572" t="s">
        <v>700</v>
      </c>
      <c r="J373" s="573"/>
      <c r="K373" s="568">
        <v>2220</v>
      </c>
      <c r="L373" s="569">
        <v>1810</v>
      </c>
      <c r="M373" s="569">
        <v>410</v>
      </c>
      <c r="N373" s="569" t="s">
        <v>34</v>
      </c>
      <c r="O373" s="569" t="s">
        <v>34</v>
      </c>
      <c r="P373" s="570">
        <v>410</v>
      </c>
      <c r="Q373" s="570" t="s">
        <v>34</v>
      </c>
      <c r="R373" s="570">
        <v>410</v>
      </c>
      <c r="S373" s="570" t="s">
        <v>34</v>
      </c>
      <c r="T373" s="574"/>
    </row>
    <row r="374" spans="1:20" s="530" customFormat="1" ht="12" hidden="1" customHeight="1">
      <c r="A374" s="563" t="s">
        <v>672</v>
      </c>
      <c r="B374" s="563" t="s">
        <v>583</v>
      </c>
      <c r="C374" s="563" t="s">
        <v>25</v>
      </c>
      <c r="D374" s="563" t="s">
        <v>26</v>
      </c>
      <c r="E374" s="563"/>
      <c r="F374" s="564">
        <v>3</v>
      </c>
      <c r="G374" s="524"/>
      <c r="H374" s="565" t="s">
        <v>678</v>
      </c>
      <c r="I374" s="572" t="s">
        <v>715</v>
      </c>
      <c r="J374" s="573"/>
      <c r="K374" s="568">
        <v>24390</v>
      </c>
      <c r="L374" s="569">
        <v>7680</v>
      </c>
      <c r="M374" s="569">
        <v>16700</v>
      </c>
      <c r="N374" s="569" t="s">
        <v>34</v>
      </c>
      <c r="O374" s="569">
        <v>15840</v>
      </c>
      <c r="P374" s="570">
        <v>840</v>
      </c>
      <c r="Q374" s="570">
        <v>540</v>
      </c>
      <c r="R374" s="570">
        <v>290</v>
      </c>
      <c r="S374" s="570">
        <v>30</v>
      </c>
      <c r="T374" s="574"/>
    </row>
    <row r="375" spans="1:20" s="530" customFormat="1" ht="12" hidden="1" customHeight="1">
      <c r="A375" s="563" t="s">
        <v>672</v>
      </c>
      <c r="B375" s="563" t="s">
        <v>583</v>
      </c>
      <c r="C375" s="563" t="s">
        <v>25</v>
      </c>
      <c r="D375" s="563" t="s">
        <v>26</v>
      </c>
      <c r="E375" s="563"/>
      <c r="F375" s="564">
        <v>4</v>
      </c>
      <c r="G375" s="524"/>
      <c r="H375" s="565" t="s">
        <v>680</v>
      </c>
      <c r="I375" s="572" t="s">
        <v>701</v>
      </c>
      <c r="J375" s="573"/>
      <c r="K375" s="568">
        <v>27850</v>
      </c>
      <c r="L375" s="569">
        <v>15340</v>
      </c>
      <c r="M375" s="569">
        <v>12510</v>
      </c>
      <c r="N375" s="569">
        <v>4870</v>
      </c>
      <c r="O375" s="569">
        <v>3400</v>
      </c>
      <c r="P375" s="570">
        <v>4100</v>
      </c>
      <c r="Q375" s="570">
        <v>1610</v>
      </c>
      <c r="R375" s="570">
        <v>2490</v>
      </c>
      <c r="S375" s="570">
        <v>140</v>
      </c>
      <c r="T375" s="574"/>
    </row>
    <row r="376" spans="1:20" s="530" customFormat="1" ht="12" hidden="1" customHeight="1">
      <c r="A376" s="563" t="s">
        <v>672</v>
      </c>
      <c r="B376" s="563" t="s">
        <v>583</v>
      </c>
      <c r="C376" s="563" t="s">
        <v>25</v>
      </c>
      <c r="D376" s="563" t="s">
        <v>26</v>
      </c>
      <c r="E376" s="563"/>
      <c r="F376" s="564">
        <v>5</v>
      </c>
      <c r="G376" s="524"/>
      <c r="H376" s="565" t="s">
        <v>682</v>
      </c>
      <c r="I376" s="572" t="s">
        <v>704</v>
      </c>
      <c r="J376" s="573"/>
      <c r="K376" s="568">
        <v>32850</v>
      </c>
      <c r="L376" s="569">
        <v>18190</v>
      </c>
      <c r="M376" s="569">
        <v>14660</v>
      </c>
      <c r="N376" s="569">
        <v>3360</v>
      </c>
      <c r="O376" s="569">
        <v>550</v>
      </c>
      <c r="P376" s="570">
        <v>10470</v>
      </c>
      <c r="Q376" s="570">
        <v>3110</v>
      </c>
      <c r="R376" s="570">
        <v>7370</v>
      </c>
      <c r="S376" s="570">
        <v>280</v>
      </c>
      <c r="T376" s="574"/>
    </row>
    <row r="377" spans="1:20" s="530" customFormat="1" ht="12" hidden="1" customHeight="1">
      <c r="A377" s="563" t="s">
        <v>672</v>
      </c>
      <c r="B377" s="563" t="s">
        <v>583</v>
      </c>
      <c r="C377" s="563" t="s">
        <v>25</v>
      </c>
      <c r="D377" s="563" t="s">
        <v>26</v>
      </c>
      <c r="E377" s="563"/>
      <c r="F377" s="564">
        <v>6</v>
      </c>
      <c r="G377" s="524"/>
      <c r="H377" s="565" t="s">
        <v>684</v>
      </c>
      <c r="I377" s="572" t="s">
        <v>716</v>
      </c>
      <c r="J377" s="573"/>
      <c r="K377" s="568">
        <v>18590</v>
      </c>
      <c r="L377" s="569">
        <v>10130</v>
      </c>
      <c r="M377" s="569">
        <v>8460</v>
      </c>
      <c r="N377" s="569">
        <v>1080</v>
      </c>
      <c r="O377" s="569">
        <v>200</v>
      </c>
      <c r="P377" s="570">
        <v>7140</v>
      </c>
      <c r="Q377" s="570">
        <v>1950</v>
      </c>
      <c r="R377" s="570">
        <v>5190</v>
      </c>
      <c r="S377" s="570">
        <v>40</v>
      </c>
      <c r="T377" s="575"/>
    </row>
    <row r="378" spans="1:20" s="530" customFormat="1" ht="12" hidden="1" customHeight="1">
      <c r="A378" s="563" t="s">
        <v>672</v>
      </c>
      <c r="B378" s="563" t="s">
        <v>583</v>
      </c>
      <c r="C378" s="563" t="s">
        <v>25</v>
      </c>
      <c r="D378" s="563" t="s">
        <v>26</v>
      </c>
      <c r="E378" s="563"/>
      <c r="F378" s="564">
        <v>7</v>
      </c>
      <c r="G378" s="524"/>
      <c r="H378" s="565" t="s">
        <v>686</v>
      </c>
      <c r="I378" s="572" t="s">
        <v>717</v>
      </c>
      <c r="J378" s="573"/>
      <c r="K378" s="568">
        <v>19030</v>
      </c>
      <c r="L378" s="569">
        <v>14570</v>
      </c>
      <c r="M378" s="569">
        <v>4460</v>
      </c>
      <c r="N378" s="569">
        <v>680</v>
      </c>
      <c r="O378" s="569" t="s">
        <v>34</v>
      </c>
      <c r="P378" s="570">
        <v>3640</v>
      </c>
      <c r="Q378" s="570">
        <v>1450</v>
      </c>
      <c r="R378" s="570">
        <v>2180</v>
      </c>
      <c r="S378" s="570">
        <v>150</v>
      </c>
      <c r="T378" s="576"/>
    </row>
    <row r="379" spans="1:20" s="530" customFormat="1" ht="12" hidden="1" customHeight="1">
      <c r="A379" s="563" t="s">
        <v>672</v>
      </c>
      <c r="B379" s="563" t="s">
        <v>583</v>
      </c>
      <c r="C379" s="563" t="s">
        <v>25</v>
      </c>
      <c r="D379" s="563" t="s">
        <v>26</v>
      </c>
      <c r="E379" s="563"/>
      <c r="F379" s="564">
        <v>8</v>
      </c>
      <c r="G379" s="524"/>
      <c r="H379" s="565" t="s">
        <v>688</v>
      </c>
      <c r="I379" s="572" t="s">
        <v>696</v>
      </c>
      <c r="J379" s="573"/>
      <c r="K379" s="568">
        <v>20550</v>
      </c>
      <c r="L379" s="569">
        <v>17310</v>
      </c>
      <c r="M379" s="569">
        <v>3240</v>
      </c>
      <c r="N379" s="569" t="s">
        <v>34</v>
      </c>
      <c r="O379" s="569" t="s">
        <v>34</v>
      </c>
      <c r="P379" s="570">
        <v>3100</v>
      </c>
      <c r="Q379" s="570">
        <v>750</v>
      </c>
      <c r="R379" s="570">
        <v>2350</v>
      </c>
      <c r="S379" s="570">
        <v>150</v>
      </c>
      <c r="T379" s="562"/>
    </row>
    <row r="380" spans="1:20" s="530" customFormat="1" ht="12" hidden="1" customHeight="1">
      <c r="A380" s="563" t="s">
        <v>672</v>
      </c>
      <c r="B380" s="563" t="s">
        <v>583</v>
      </c>
      <c r="C380" s="563" t="s">
        <v>25</v>
      </c>
      <c r="D380" s="563" t="s">
        <v>26</v>
      </c>
      <c r="E380" s="563"/>
      <c r="F380" s="564">
        <v>9</v>
      </c>
      <c r="G380" s="524"/>
      <c r="H380" s="565" t="s">
        <v>690</v>
      </c>
      <c r="I380" s="572" t="s">
        <v>697</v>
      </c>
      <c r="J380" s="573"/>
      <c r="K380" s="568">
        <v>22500</v>
      </c>
      <c r="L380" s="569">
        <v>14750</v>
      </c>
      <c r="M380" s="569">
        <v>7750</v>
      </c>
      <c r="N380" s="569">
        <v>660</v>
      </c>
      <c r="O380" s="569" t="s">
        <v>34</v>
      </c>
      <c r="P380" s="570">
        <v>6730</v>
      </c>
      <c r="Q380" s="570">
        <v>1550</v>
      </c>
      <c r="R380" s="570">
        <v>5180</v>
      </c>
      <c r="S380" s="570">
        <v>360</v>
      </c>
      <c r="T380" s="562"/>
    </row>
    <row r="381" spans="1:20" s="530" customFormat="1" ht="12" hidden="1" customHeight="1">
      <c r="A381" s="563" t="s">
        <v>672</v>
      </c>
      <c r="B381" s="563" t="s">
        <v>583</v>
      </c>
      <c r="C381" s="563" t="s">
        <v>25</v>
      </c>
      <c r="D381" s="563" t="s">
        <v>26</v>
      </c>
      <c r="E381" s="563"/>
      <c r="F381" s="564">
        <v>10</v>
      </c>
      <c r="G381" s="524"/>
      <c r="H381" s="577" t="s">
        <v>692</v>
      </c>
      <c r="I381" s="572" t="s">
        <v>710</v>
      </c>
      <c r="J381" s="573"/>
      <c r="K381" s="568">
        <v>6410</v>
      </c>
      <c r="L381" s="569">
        <v>4060</v>
      </c>
      <c r="M381" s="569">
        <v>2350</v>
      </c>
      <c r="N381" s="569" t="s">
        <v>34</v>
      </c>
      <c r="O381" s="569" t="s">
        <v>34</v>
      </c>
      <c r="P381" s="570">
        <v>2350</v>
      </c>
      <c r="Q381" s="570">
        <v>480</v>
      </c>
      <c r="R381" s="570">
        <v>1870</v>
      </c>
      <c r="S381" s="570" t="s">
        <v>34</v>
      </c>
      <c r="T381" s="578"/>
    </row>
    <row r="382" spans="1:20" s="530" customFormat="1" ht="12" hidden="1" customHeight="1">
      <c r="A382" s="522"/>
      <c r="B382" s="522"/>
      <c r="C382" s="522"/>
      <c r="D382" s="522"/>
      <c r="E382" s="522"/>
      <c r="F382" s="555"/>
      <c r="G382" s="524"/>
      <c r="H382" s="556" t="s">
        <v>775</v>
      </c>
      <c r="I382" s="557" t="s">
        <v>776</v>
      </c>
      <c r="J382" s="558"/>
      <c r="K382" s="568"/>
      <c r="L382" s="569"/>
      <c r="M382" s="569"/>
      <c r="N382" s="569"/>
      <c r="O382" s="569"/>
      <c r="P382" s="570"/>
      <c r="Q382" s="570"/>
      <c r="R382" s="570"/>
      <c r="S382" s="570"/>
      <c r="T382" s="562"/>
    </row>
    <row r="383" spans="1:20" s="530" customFormat="1" ht="12" hidden="1" customHeight="1">
      <c r="A383" s="563" t="s">
        <v>672</v>
      </c>
      <c r="B383" s="563" t="s">
        <v>582</v>
      </c>
      <c r="C383" s="563" t="s">
        <v>25</v>
      </c>
      <c r="D383" s="563" t="s">
        <v>26</v>
      </c>
      <c r="E383" s="563"/>
      <c r="F383" s="564">
        <v>1</v>
      </c>
      <c r="G383" s="524"/>
      <c r="H383" s="565" t="s">
        <v>713</v>
      </c>
      <c r="I383" s="566" t="s">
        <v>720</v>
      </c>
      <c r="J383" s="567" t="s">
        <v>721</v>
      </c>
      <c r="K383" s="568">
        <v>56640</v>
      </c>
      <c r="L383" s="569">
        <v>24320</v>
      </c>
      <c r="M383" s="569">
        <v>29390</v>
      </c>
      <c r="N383" s="569">
        <v>1100</v>
      </c>
      <c r="O383" s="569">
        <v>2100</v>
      </c>
      <c r="P383" s="570">
        <v>24380</v>
      </c>
      <c r="Q383" s="570">
        <v>7890</v>
      </c>
      <c r="R383" s="570">
        <v>16490</v>
      </c>
      <c r="S383" s="570">
        <v>1810</v>
      </c>
      <c r="T383" s="571"/>
    </row>
    <row r="384" spans="1:20" s="530" customFormat="1" ht="12" hidden="1" customHeight="1">
      <c r="A384" s="563" t="s">
        <v>672</v>
      </c>
      <c r="B384" s="563" t="s">
        <v>582</v>
      </c>
      <c r="C384" s="563" t="s">
        <v>25</v>
      </c>
      <c r="D384" s="563" t="s">
        <v>26</v>
      </c>
      <c r="E384" s="563"/>
      <c r="F384" s="564">
        <v>2</v>
      </c>
      <c r="G384" s="524"/>
      <c r="H384" s="565" t="s">
        <v>676</v>
      </c>
      <c r="I384" s="572" t="s">
        <v>700</v>
      </c>
      <c r="J384" s="573"/>
      <c r="K384" s="568">
        <v>830</v>
      </c>
      <c r="L384" s="569">
        <v>670</v>
      </c>
      <c r="M384" s="569">
        <v>160</v>
      </c>
      <c r="N384" s="569" t="s">
        <v>34</v>
      </c>
      <c r="O384" s="569" t="s">
        <v>34</v>
      </c>
      <c r="P384" s="570">
        <v>160</v>
      </c>
      <c r="Q384" s="570">
        <v>70</v>
      </c>
      <c r="R384" s="570">
        <v>90</v>
      </c>
      <c r="S384" s="570" t="s">
        <v>34</v>
      </c>
      <c r="T384" s="574"/>
    </row>
    <row r="385" spans="1:20" s="530" customFormat="1" ht="12" hidden="1" customHeight="1">
      <c r="A385" s="563" t="s">
        <v>672</v>
      </c>
      <c r="B385" s="563" t="s">
        <v>582</v>
      </c>
      <c r="C385" s="563" t="s">
        <v>25</v>
      </c>
      <c r="D385" s="563" t="s">
        <v>26</v>
      </c>
      <c r="E385" s="563"/>
      <c r="F385" s="564">
        <v>3</v>
      </c>
      <c r="G385" s="524"/>
      <c r="H385" s="565" t="s">
        <v>678</v>
      </c>
      <c r="I385" s="572" t="s">
        <v>715</v>
      </c>
      <c r="J385" s="573"/>
      <c r="K385" s="568">
        <v>3630</v>
      </c>
      <c r="L385" s="569">
        <v>2050</v>
      </c>
      <c r="M385" s="569">
        <v>1580</v>
      </c>
      <c r="N385" s="569" t="s">
        <v>34</v>
      </c>
      <c r="O385" s="569">
        <v>880</v>
      </c>
      <c r="P385" s="570">
        <v>640</v>
      </c>
      <c r="Q385" s="570">
        <v>380</v>
      </c>
      <c r="R385" s="570">
        <v>270</v>
      </c>
      <c r="S385" s="570">
        <v>50</v>
      </c>
      <c r="T385" s="574"/>
    </row>
    <row r="386" spans="1:20" s="530" customFormat="1" ht="12" hidden="1" customHeight="1">
      <c r="A386" s="563" t="s">
        <v>672</v>
      </c>
      <c r="B386" s="563" t="s">
        <v>582</v>
      </c>
      <c r="C386" s="563" t="s">
        <v>25</v>
      </c>
      <c r="D386" s="563" t="s">
        <v>26</v>
      </c>
      <c r="E386" s="563"/>
      <c r="F386" s="564">
        <v>4</v>
      </c>
      <c r="G386" s="524"/>
      <c r="H386" s="565" t="s">
        <v>680</v>
      </c>
      <c r="I386" s="572" t="s">
        <v>701</v>
      </c>
      <c r="J386" s="573"/>
      <c r="K386" s="568">
        <v>5200</v>
      </c>
      <c r="L386" s="569">
        <v>3890</v>
      </c>
      <c r="M386" s="569">
        <v>1310</v>
      </c>
      <c r="N386" s="569">
        <v>70</v>
      </c>
      <c r="O386" s="569" t="s">
        <v>34</v>
      </c>
      <c r="P386" s="570">
        <v>1010</v>
      </c>
      <c r="Q386" s="570">
        <v>350</v>
      </c>
      <c r="R386" s="570">
        <v>660</v>
      </c>
      <c r="S386" s="570">
        <v>230</v>
      </c>
      <c r="T386" s="574"/>
    </row>
    <row r="387" spans="1:20" s="530" customFormat="1" ht="12" hidden="1" customHeight="1">
      <c r="A387" s="563" t="s">
        <v>672</v>
      </c>
      <c r="B387" s="563" t="s">
        <v>582</v>
      </c>
      <c r="C387" s="563" t="s">
        <v>25</v>
      </c>
      <c r="D387" s="563" t="s">
        <v>26</v>
      </c>
      <c r="E387" s="563"/>
      <c r="F387" s="564">
        <v>5</v>
      </c>
      <c r="G387" s="524"/>
      <c r="H387" s="565" t="s">
        <v>682</v>
      </c>
      <c r="I387" s="572" t="s">
        <v>683</v>
      </c>
      <c r="J387" s="573"/>
      <c r="K387" s="568">
        <v>10700</v>
      </c>
      <c r="L387" s="569">
        <v>4490</v>
      </c>
      <c r="M387" s="569">
        <v>6210</v>
      </c>
      <c r="N387" s="569">
        <v>930</v>
      </c>
      <c r="O387" s="569">
        <v>180</v>
      </c>
      <c r="P387" s="570">
        <v>5010</v>
      </c>
      <c r="Q387" s="570">
        <v>1710</v>
      </c>
      <c r="R387" s="570">
        <v>3310</v>
      </c>
      <c r="S387" s="570">
        <v>80</v>
      </c>
      <c r="T387" s="574"/>
    </row>
    <row r="388" spans="1:20" s="530" customFormat="1" ht="12" hidden="1" customHeight="1">
      <c r="A388" s="563" t="s">
        <v>672</v>
      </c>
      <c r="B388" s="563" t="s">
        <v>582</v>
      </c>
      <c r="C388" s="563" t="s">
        <v>25</v>
      </c>
      <c r="D388" s="563" t="s">
        <v>26</v>
      </c>
      <c r="E388" s="563"/>
      <c r="F388" s="564">
        <v>6</v>
      </c>
      <c r="G388" s="524"/>
      <c r="H388" s="565" t="s">
        <v>684</v>
      </c>
      <c r="I388" s="572" t="s">
        <v>716</v>
      </c>
      <c r="J388" s="573"/>
      <c r="K388" s="568">
        <v>6170</v>
      </c>
      <c r="L388" s="569">
        <v>2800</v>
      </c>
      <c r="M388" s="569">
        <v>3370</v>
      </c>
      <c r="N388" s="569">
        <v>100</v>
      </c>
      <c r="O388" s="569" t="s">
        <v>34</v>
      </c>
      <c r="P388" s="570">
        <v>2910</v>
      </c>
      <c r="Q388" s="570">
        <v>660</v>
      </c>
      <c r="R388" s="570">
        <v>2260</v>
      </c>
      <c r="S388" s="570">
        <v>360</v>
      </c>
      <c r="T388" s="575"/>
    </row>
    <row r="389" spans="1:20" s="530" customFormat="1" ht="12" hidden="1" customHeight="1">
      <c r="A389" s="563" t="s">
        <v>672</v>
      </c>
      <c r="B389" s="563" t="s">
        <v>582</v>
      </c>
      <c r="C389" s="563" t="s">
        <v>25</v>
      </c>
      <c r="D389" s="563" t="s">
        <v>26</v>
      </c>
      <c r="E389" s="563"/>
      <c r="F389" s="564">
        <v>7</v>
      </c>
      <c r="G389" s="524"/>
      <c r="H389" s="565" t="s">
        <v>686</v>
      </c>
      <c r="I389" s="572" t="s">
        <v>687</v>
      </c>
      <c r="J389" s="573"/>
      <c r="K389" s="568">
        <v>6000</v>
      </c>
      <c r="L389" s="569">
        <v>3530</v>
      </c>
      <c r="M389" s="569">
        <v>2470</v>
      </c>
      <c r="N389" s="569" t="s">
        <v>34</v>
      </c>
      <c r="O389" s="569">
        <v>490</v>
      </c>
      <c r="P389" s="570">
        <v>1910</v>
      </c>
      <c r="Q389" s="570">
        <v>670</v>
      </c>
      <c r="R389" s="570">
        <v>1240</v>
      </c>
      <c r="S389" s="570">
        <v>70</v>
      </c>
      <c r="T389" s="576"/>
    </row>
    <row r="390" spans="1:20" s="530" customFormat="1" ht="12" hidden="1" customHeight="1">
      <c r="A390" s="563" t="s">
        <v>672</v>
      </c>
      <c r="B390" s="563" t="s">
        <v>582</v>
      </c>
      <c r="C390" s="563" t="s">
        <v>25</v>
      </c>
      <c r="D390" s="563" t="s">
        <v>26</v>
      </c>
      <c r="E390" s="563"/>
      <c r="F390" s="564">
        <v>8</v>
      </c>
      <c r="G390" s="524"/>
      <c r="H390" s="565" t="s">
        <v>688</v>
      </c>
      <c r="I390" s="572" t="s">
        <v>696</v>
      </c>
      <c r="J390" s="573"/>
      <c r="K390" s="568">
        <v>5550</v>
      </c>
      <c r="L390" s="569">
        <v>3260</v>
      </c>
      <c r="M390" s="569">
        <v>2290</v>
      </c>
      <c r="N390" s="569" t="s">
        <v>34</v>
      </c>
      <c r="O390" s="569">
        <v>270</v>
      </c>
      <c r="P390" s="570">
        <v>1980</v>
      </c>
      <c r="Q390" s="570">
        <v>620</v>
      </c>
      <c r="R390" s="570">
        <v>1360</v>
      </c>
      <c r="S390" s="570">
        <v>50</v>
      </c>
      <c r="T390" s="562"/>
    </row>
    <row r="391" spans="1:20" s="530" customFormat="1" ht="12" hidden="1" customHeight="1">
      <c r="A391" s="563" t="s">
        <v>672</v>
      </c>
      <c r="B391" s="563" t="s">
        <v>582</v>
      </c>
      <c r="C391" s="563" t="s">
        <v>25</v>
      </c>
      <c r="D391" s="563" t="s">
        <v>26</v>
      </c>
      <c r="E391" s="563"/>
      <c r="F391" s="564">
        <v>9</v>
      </c>
      <c r="G391" s="524"/>
      <c r="H391" s="565" t="s">
        <v>690</v>
      </c>
      <c r="I391" s="572" t="s">
        <v>697</v>
      </c>
      <c r="J391" s="573"/>
      <c r="K391" s="568">
        <v>5130</v>
      </c>
      <c r="L391" s="569">
        <v>1840</v>
      </c>
      <c r="M391" s="569">
        <v>3290</v>
      </c>
      <c r="N391" s="569" t="s">
        <v>34</v>
      </c>
      <c r="O391" s="569" t="s">
        <v>34</v>
      </c>
      <c r="P391" s="570">
        <v>2520</v>
      </c>
      <c r="Q391" s="570">
        <v>550</v>
      </c>
      <c r="R391" s="570">
        <v>1970</v>
      </c>
      <c r="S391" s="570">
        <v>780</v>
      </c>
      <c r="T391" s="562"/>
    </row>
    <row r="392" spans="1:20" s="530" customFormat="1" ht="12" hidden="1" customHeight="1">
      <c r="A392" s="563" t="s">
        <v>672</v>
      </c>
      <c r="B392" s="563" t="s">
        <v>582</v>
      </c>
      <c r="C392" s="563" t="s">
        <v>25</v>
      </c>
      <c r="D392" s="563" t="s">
        <v>26</v>
      </c>
      <c r="E392" s="563"/>
      <c r="F392" s="564">
        <v>10</v>
      </c>
      <c r="G392" s="524"/>
      <c r="H392" s="577" t="s">
        <v>692</v>
      </c>
      <c r="I392" s="572" t="s">
        <v>710</v>
      </c>
      <c r="J392" s="573"/>
      <c r="K392" s="568">
        <v>3100</v>
      </c>
      <c r="L392" s="569">
        <v>910</v>
      </c>
      <c r="M392" s="569">
        <v>2190</v>
      </c>
      <c r="N392" s="569" t="s">
        <v>34</v>
      </c>
      <c r="O392" s="569">
        <v>280</v>
      </c>
      <c r="P392" s="570">
        <v>1910</v>
      </c>
      <c r="Q392" s="570">
        <v>300</v>
      </c>
      <c r="R392" s="570">
        <v>1610</v>
      </c>
      <c r="S392" s="570" t="s">
        <v>34</v>
      </c>
      <c r="T392" s="578"/>
    </row>
    <row r="393" spans="1:20" s="530" customFormat="1" ht="12" hidden="1" customHeight="1">
      <c r="A393" s="522"/>
      <c r="B393" s="522"/>
      <c r="C393" s="522"/>
      <c r="D393" s="522"/>
      <c r="E393" s="522"/>
      <c r="F393" s="555"/>
      <c r="G393" s="524"/>
      <c r="H393" s="556" t="s">
        <v>777</v>
      </c>
      <c r="I393" s="557" t="s">
        <v>778</v>
      </c>
      <c r="J393" s="558"/>
      <c r="K393" s="568"/>
      <c r="L393" s="569"/>
      <c r="M393" s="569"/>
      <c r="N393" s="569"/>
      <c r="O393" s="569"/>
      <c r="P393" s="570"/>
      <c r="Q393" s="570"/>
      <c r="R393" s="570"/>
      <c r="S393" s="570"/>
      <c r="T393" s="562"/>
    </row>
    <row r="394" spans="1:20" s="530" customFormat="1" ht="12" hidden="1" customHeight="1">
      <c r="A394" s="563" t="s">
        <v>672</v>
      </c>
      <c r="B394" s="563" t="s">
        <v>581</v>
      </c>
      <c r="C394" s="563" t="s">
        <v>25</v>
      </c>
      <c r="D394" s="563" t="s">
        <v>26</v>
      </c>
      <c r="E394" s="563"/>
      <c r="F394" s="564">
        <v>1</v>
      </c>
      <c r="G394" s="524"/>
      <c r="H394" s="565" t="s">
        <v>713</v>
      </c>
      <c r="I394" s="566" t="s">
        <v>720</v>
      </c>
      <c r="J394" s="567" t="s">
        <v>721</v>
      </c>
      <c r="K394" s="568">
        <v>81480</v>
      </c>
      <c r="L394" s="569">
        <v>41150</v>
      </c>
      <c r="M394" s="569">
        <v>36260</v>
      </c>
      <c r="N394" s="569">
        <v>4630</v>
      </c>
      <c r="O394" s="569">
        <v>2270</v>
      </c>
      <c r="P394" s="570">
        <v>27810</v>
      </c>
      <c r="Q394" s="570">
        <v>8440</v>
      </c>
      <c r="R394" s="570">
        <v>19360</v>
      </c>
      <c r="S394" s="570">
        <v>1550</v>
      </c>
      <c r="T394" s="571"/>
    </row>
    <row r="395" spans="1:20" s="530" customFormat="1" ht="12" hidden="1" customHeight="1">
      <c r="A395" s="563" t="s">
        <v>672</v>
      </c>
      <c r="B395" s="563" t="s">
        <v>581</v>
      </c>
      <c r="C395" s="563" t="s">
        <v>25</v>
      </c>
      <c r="D395" s="563" t="s">
        <v>26</v>
      </c>
      <c r="E395" s="563"/>
      <c r="F395" s="564">
        <v>2</v>
      </c>
      <c r="G395" s="524"/>
      <c r="H395" s="565" t="s">
        <v>676</v>
      </c>
      <c r="I395" s="572" t="s">
        <v>700</v>
      </c>
      <c r="J395" s="573"/>
      <c r="K395" s="568">
        <v>980</v>
      </c>
      <c r="L395" s="569">
        <v>950</v>
      </c>
      <c r="M395" s="569">
        <v>30</v>
      </c>
      <c r="N395" s="569" t="s">
        <v>34</v>
      </c>
      <c r="O395" s="569" t="s">
        <v>34</v>
      </c>
      <c r="P395" s="570">
        <v>30</v>
      </c>
      <c r="Q395" s="570">
        <v>30</v>
      </c>
      <c r="R395" s="570" t="s">
        <v>34</v>
      </c>
      <c r="S395" s="570" t="s">
        <v>34</v>
      </c>
      <c r="T395" s="574"/>
    </row>
    <row r="396" spans="1:20" s="530" customFormat="1" ht="12" hidden="1" customHeight="1">
      <c r="A396" s="563" t="s">
        <v>672</v>
      </c>
      <c r="B396" s="563" t="s">
        <v>581</v>
      </c>
      <c r="C396" s="563" t="s">
        <v>25</v>
      </c>
      <c r="D396" s="563" t="s">
        <v>26</v>
      </c>
      <c r="E396" s="563"/>
      <c r="F396" s="564">
        <v>3</v>
      </c>
      <c r="G396" s="524"/>
      <c r="H396" s="565" t="s">
        <v>678</v>
      </c>
      <c r="I396" s="572" t="s">
        <v>715</v>
      </c>
      <c r="J396" s="573"/>
      <c r="K396" s="568">
        <v>4900</v>
      </c>
      <c r="L396" s="569">
        <v>2730</v>
      </c>
      <c r="M396" s="569">
        <v>2170</v>
      </c>
      <c r="N396" s="569" t="s">
        <v>34</v>
      </c>
      <c r="O396" s="569">
        <v>1560</v>
      </c>
      <c r="P396" s="570">
        <v>580</v>
      </c>
      <c r="Q396" s="570">
        <v>470</v>
      </c>
      <c r="R396" s="570">
        <v>110</v>
      </c>
      <c r="S396" s="570">
        <v>40</v>
      </c>
      <c r="T396" s="574"/>
    </row>
    <row r="397" spans="1:20" s="530" customFormat="1" ht="12" hidden="1" customHeight="1">
      <c r="A397" s="563" t="s">
        <v>672</v>
      </c>
      <c r="B397" s="563" t="s">
        <v>581</v>
      </c>
      <c r="C397" s="563" t="s">
        <v>25</v>
      </c>
      <c r="D397" s="563" t="s">
        <v>26</v>
      </c>
      <c r="E397" s="563"/>
      <c r="F397" s="564">
        <v>4</v>
      </c>
      <c r="G397" s="524"/>
      <c r="H397" s="565" t="s">
        <v>680</v>
      </c>
      <c r="I397" s="572" t="s">
        <v>701</v>
      </c>
      <c r="J397" s="573"/>
      <c r="K397" s="568">
        <v>9170</v>
      </c>
      <c r="L397" s="569">
        <v>6000</v>
      </c>
      <c r="M397" s="569">
        <v>3170</v>
      </c>
      <c r="N397" s="569">
        <v>320</v>
      </c>
      <c r="O397" s="569">
        <v>510</v>
      </c>
      <c r="P397" s="570">
        <v>2190</v>
      </c>
      <c r="Q397" s="570">
        <v>1120</v>
      </c>
      <c r="R397" s="570">
        <v>1070</v>
      </c>
      <c r="S397" s="570">
        <v>160</v>
      </c>
      <c r="T397" s="574"/>
    </row>
    <row r="398" spans="1:20" s="530" customFormat="1" ht="12" hidden="1" customHeight="1">
      <c r="A398" s="563" t="s">
        <v>672</v>
      </c>
      <c r="B398" s="563" t="s">
        <v>581</v>
      </c>
      <c r="C398" s="563" t="s">
        <v>25</v>
      </c>
      <c r="D398" s="563" t="s">
        <v>26</v>
      </c>
      <c r="E398" s="563"/>
      <c r="F398" s="564">
        <v>5</v>
      </c>
      <c r="G398" s="524"/>
      <c r="H398" s="565" t="s">
        <v>682</v>
      </c>
      <c r="I398" s="572" t="s">
        <v>704</v>
      </c>
      <c r="J398" s="573"/>
      <c r="K398" s="568">
        <v>13470</v>
      </c>
      <c r="L398" s="569">
        <v>6440</v>
      </c>
      <c r="M398" s="569">
        <v>7030</v>
      </c>
      <c r="N398" s="569">
        <v>1000</v>
      </c>
      <c r="O398" s="569" t="s">
        <v>34</v>
      </c>
      <c r="P398" s="570">
        <v>5930</v>
      </c>
      <c r="Q398" s="570">
        <v>1740</v>
      </c>
      <c r="R398" s="570">
        <v>4190</v>
      </c>
      <c r="S398" s="570">
        <v>110</v>
      </c>
      <c r="T398" s="574"/>
    </row>
    <row r="399" spans="1:20" s="530" customFormat="1" ht="12" hidden="1" customHeight="1">
      <c r="A399" s="563" t="s">
        <v>672</v>
      </c>
      <c r="B399" s="563" t="s">
        <v>581</v>
      </c>
      <c r="C399" s="563" t="s">
        <v>25</v>
      </c>
      <c r="D399" s="563" t="s">
        <v>26</v>
      </c>
      <c r="E399" s="563"/>
      <c r="F399" s="564">
        <v>6</v>
      </c>
      <c r="G399" s="524"/>
      <c r="H399" s="565" t="s">
        <v>684</v>
      </c>
      <c r="I399" s="572" t="s">
        <v>716</v>
      </c>
      <c r="J399" s="573"/>
      <c r="K399" s="568">
        <v>12730</v>
      </c>
      <c r="L399" s="569">
        <v>4630</v>
      </c>
      <c r="M399" s="569">
        <v>8100</v>
      </c>
      <c r="N399" s="569">
        <v>2150</v>
      </c>
      <c r="O399" s="569" t="s">
        <v>34</v>
      </c>
      <c r="P399" s="570">
        <v>5530</v>
      </c>
      <c r="Q399" s="570">
        <v>1330</v>
      </c>
      <c r="R399" s="570">
        <v>4200</v>
      </c>
      <c r="S399" s="570">
        <v>430</v>
      </c>
      <c r="T399" s="575"/>
    </row>
    <row r="400" spans="1:20" s="530" customFormat="1" ht="12" hidden="1" customHeight="1">
      <c r="A400" s="563" t="s">
        <v>672</v>
      </c>
      <c r="B400" s="563" t="s">
        <v>581</v>
      </c>
      <c r="C400" s="563" t="s">
        <v>25</v>
      </c>
      <c r="D400" s="563" t="s">
        <v>26</v>
      </c>
      <c r="E400" s="563"/>
      <c r="F400" s="564">
        <v>7</v>
      </c>
      <c r="G400" s="524"/>
      <c r="H400" s="565" t="s">
        <v>686</v>
      </c>
      <c r="I400" s="572" t="s">
        <v>717</v>
      </c>
      <c r="J400" s="573"/>
      <c r="K400" s="568">
        <v>10560</v>
      </c>
      <c r="L400" s="569">
        <v>6280</v>
      </c>
      <c r="M400" s="569">
        <v>4280</v>
      </c>
      <c r="N400" s="569">
        <v>720</v>
      </c>
      <c r="O400" s="569">
        <v>200</v>
      </c>
      <c r="P400" s="570">
        <v>3020</v>
      </c>
      <c r="Q400" s="570">
        <v>660</v>
      </c>
      <c r="R400" s="570">
        <v>2360</v>
      </c>
      <c r="S400" s="570">
        <v>330</v>
      </c>
      <c r="T400" s="576"/>
    </row>
    <row r="401" spans="1:20" s="530" customFormat="1" ht="12" hidden="1" customHeight="1">
      <c r="A401" s="563" t="s">
        <v>672</v>
      </c>
      <c r="B401" s="563" t="s">
        <v>581</v>
      </c>
      <c r="C401" s="563" t="s">
        <v>25</v>
      </c>
      <c r="D401" s="563" t="s">
        <v>26</v>
      </c>
      <c r="E401" s="563"/>
      <c r="F401" s="564">
        <v>8</v>
      </c>
      <c r="G401" s="524"/>
      <c r="H401" s="565" t="s">
        <v>688</v>
      </c>
      <c r="I401" s="572" t="s">
        <v>696</v>
      </c>
      <c r="J401" s="573"/>
      <c r="K401" s="568">
        <v>10700</v>
      </c>
      <c r="L401" s="569">
        <v>5240</v>
      </c>
      <c r="M401" s="569">
        <v>5460</v>
      </c>
      <c r="N401" s="569">
        <v>450</v>
      </c>
      <c r="O401" s="569" t="s">
        <v>34</v>
      </c>
      <c r="P401" s="570">
        <v>4780</v>
      </c>
      <c r="Q401" s="570">
        <v>850</v>
      </c>
      <c r="R401" s="570">
        <v>3920</v>
      </c>
      <c r="S401" s="570">
        <v>230</v>
      </c>
      <c r="T401" s="562"/>
    </row>
    <row r="402" spans="1:20" s="530" customFormat="1" ht="12" hidden="1" customHeight="1">
      <c r="A402" s="563" t="s">
        <v>672</v>
      </c>
      <c r="B402" s="563" t="s">
        <v>581</v>
      </c>
      <c r="C402" s="563" t="s">
        <v>25</v>
      </c>
      <c r="D402" s="563" t="s">
        <v>26</v>
      </c>
      <c r="E402" s="563"/>
      <c r="F402" s="564">
        <v>9</v>
      </c>
      <c r="G402" s="524"/>
      <c r="H402" s="565" t="s">
        <v>690</v>
      </c>
      <c r="I402" s="572" t="s">
        <v>697</v>
      </c>
      <c r="J402" s="573"/>
      <c r="K402" s="568">
        <v>6730</v>
      </c>
      <c r="L402" s="569">
        <v>4330</v>
      </c>
      <c r="M402" s="569">
        <v>2400</v>
      </c>
      <c r="N402" s="569" t="s">
        <v>34</v>
      </c>
      <c r="O402" s="569" t="s">
        <v>34</v>
      </c>
      <c r="P402" s="570">
        <v>2150</v>
      </c>
      <c r="Q402" s="570">
        <v>600</v>
      </c>
      <c r="R402" s="570">
        <v>1540</v>
      </c>
      <c r="S402" s="570">
        <v>250</v>
      </c>
      <c r="T402" s="562"/>
    </row>
    <row r="403" spans="1:20" s="530" customFormat="1" ht="12" hidden="1" customHeight="1">
      <c r="A403" s="563" t="s">
        <v>672</v>
      </c>
      <c r="B403" s="563" t="s">
        <v>581</v>
      </c>
      <c r="C403" s="563" t="s">
        <v>25</v>
      </c>
      <c r="D403" s="563" t="s">
        <v>26</v>
      </c>
      <c r="E403" s="563"/>
      <c r="F403" s="564">
        <v>10</v>
      </c>
      <c r="G403" s="524"/>
      <c r="H403" s="577" t="s">
        <v>692</v>
      </c>
      <c r="I403" s="572" t="s">
        <v>710</v>
      </c>
      <c r="J403" s="573"/>
      <c r="K403" s="568">
        <v>5120</v>
      </c>
      <c r="L403" s="569">
        <v>3830</v>
      </c>
      <c r="M403" s="569">
        <v>1300</v>
      </c>
      <c r="N403" s="569" t="s">
        <v>34</v>
      </c>
      <c r="O403" s="569" t="s">
        <v>34</v>
      </c>
      <c r="P403" s="570">
        <v>1300</v>
      </c>
      <c r="Q403" s="570">
        <v>420</v>
      </c>
      <c r="R403" s="570">
        <v>870</v>
      </c>
      <c r="S403" s="570" t="s">
        <v>34</v>
      </c>
      <c r="T403" s="578"/>
    </row>
    <row r="404" spans="1:20" s="530" customFormat="1" ht="12" hidden="1" customHeight="1">
      <c r="A404" s="522"/>
      <c r="B404" s="522"/>
      <c r="C404" s="522"/>
      <c r="D404" s="522"/>
      <c r="E404" s="522"/>
      <c r="F404" s="555"/>
      <c r="G404" s="524"/>
      <c r="H404" s="556" t="s">
        <v>779</v>
      </c>
      <c r="I404" s="557" t="s">
        <v>780</v>
      </c>
      <c r="J404" s="558"/>
      <c r="K404" s="568"/>
      <c r="L404" s="569"/>
      <c r="M404" s="569"/>
      <c r="N404" s="569"/>
      <c r="O404" s="569"/>
      <c r="P404" s="570"/>
      <c r="Q404" s="570"/>
      <c r="R404" s="570"/>
      <c r="S404" s="570"/>
      <c r="T404" s="562"/>
    </row>
    <row r="405" spans="1:20" s="530" customFormat="1" ht="12" hidden="1" customHeight="1">
      <c r="A405" s="563" t="s">
        <v>672</v>
      </c>
      <c r="B405" s="563" t="s">
        <v>580</v>
      </c>
      <c r="C405" s="563" t="s">
        <v>25</v>
      </c>
      <c r="D405" s="563" t="s">
        <v>26</v>
      </c>
      <c r="E405" s="563"/>
      <c r="F405" s="564">
        <v>1</v>
      </c>
      <c r="G405" s="524"/>
      <c r="H405" s="565" t="s">
        <v>713</v>
      </c>
      <c r="I405" s="566" t="s">
        <v>720</v>
      </c>
      <c r="J405" s="567" t="s">
        <v>721</v>
      </c>
      <c r="K405" s="568">
        <v>78540</v>
      </c>
      <c r="L405" s="569">
        <v>40510</v>
      </c>
      <c r="M405" s="569">
        <v>36630</v>
      </c>
      <c r="N405" s="569">
        <v>3730</v>
      </c>
      <c r="O405" s="569">
        <v>4460</v>
      </c>
      <c r="P405" s="570">
        <v>26540</v>
      </c>
      <c r="Q405" s="570">
        <v>8390</v>
      </c>
      <c r="R405" s="570">
        <v>18150</v>
      </c>
      <c r="S405" s="570">
        <v>1900</v>
      </c>
      <c r="T405" s="571"/>
    </row>
    <row r="406" spans="1:20" s="530" customFormat="1" ht="12" hidden="1" customHeight="1">
      <c r="A406" s="563" t="s">
        <v>672</v>
      </c>
      <c r="B406" s="563" t="s">
        <v>580</v>
      </c>
      <c r="C406" s="563" t="s">
        <v>25</v>
      </c>
      <c r="D406" s="563" t="s">
        <v>26</v>
      </c>
      <c r="E406" s="563"/>
      <c r="F406" s="564">
        <v>2</v>
      </c>
      <c r="G406" s="524"/>
      <c r="H406" s="565" t="s">
        <v>676</v>
      </c>
      <c r="I406" s="572" t="s">
        <v>700</v>
      </c>
      <c r="J406" s="573"/>
      <c r="K406" s="568">
        <v>570</v>
      </c>
      <c r="L406" s="569">
        <v>330</v>
      </c>
      <c r="M406" s="569">
        <v>240</v>
      </c>
      <c r="N406" s="569" t="s">
        <v>34</v>
      </c>
      <c r="O406" s="569" t="s">
        <v>34</v>
      </c>
      <c r="P406" s="570">
        <v>240</v>
      </c>
      <c r="Q406" s="570">
        <v>240</v>
      </c>
      <c r="R406" s="570" t="s">
        <v>34</v>
      </c>
      <c r="S406" s="570" t="s">
        <v>34</v>
      </c>
      <c r="T406" s="574"/>
    </row>
    <row r="407" spans="1:20" s="530" customFormat="1" ht="12" hidden="1" customHeight="1">
      <c r="A407" s="563" t="s">
        <v>672</v>
      </c>
      <c r="B407" s="563" t="s">
        <v>580</v>
      </c>
      <c r="C407" s="563" t="s">
        <v>25</v>
      </c>
      <c r="D407" s="563" t="s">
        <v>26</v>
      </c>
      <c r="E407" s="563"/>
      <c r="F407" s="564">
        <v>3</v>
      </c>
      <c r="G407" s="524"/>
      <c r="H407" s="565" t="s">
        <v>678</v>
      </c>
      <c r="I407" s="572" t="s">
        <v>715</v>
      </c>
      <c r="J407" s="573"/>
      <c r="K407" s="568">
        <v>5660</v>
      </c>
      <c r="L407" s="569">
        <v>2510</v>
      </c>
      <c r="M407" s="569">
        <v>3150</v>
      </c>
      <c r="N407" s="569">
        <v>350</v>
      </c>
      <c r="O407" s="569">
        <v>2210</v>
      </c>
      <c r="P407" s="570">
        <v>590</v>
      </c>
      <c r="Q407" s="570">
        <v>240</v>
      </c>
      <c r="R407" s="570">
        <v>350</v>
      </c>
      <c r="S407" s="570" t="s">
        <v>34</v>
      </c>
      <c r="T407" s="574"/>
    </row>
    <row r="408" spans="1:20" s="530" customFormat="1" ht="12" hidden="1" customHeight="1">
      <c r="A408" s="563" t="s">
        <v>672</v>
      </c>
      <c r="B408" s="563" t="s">
        <v>580</v>
      </c>
      <c r="C408" s="563" t="s">
        <v>25</v>
      </c>
      <c r="D408" s="563" t="s">
        <v>26</v>
      </c>
      <c r="E408" s="563"/>
      <c r="F408" s="564">
        <v>4</v>
      </c>
      <c r="G408" s="524"/>
      <c r="H408" s="565" t="s">
        <v>680</v>
      </c>
      <c r="I408" s="572" t="s">
        <v>701</v>
      </c>
      <c r="J408" s="573"/>
      <c r="K408" s="568">
        <v>11290</v>
      </c>
      <c r="L408" s="569">
        <v>8070</v>
      </c>
      <c r="M408" s="569">
        <v>3220</v>
      </c>
      <c r="N408" s="569">
        <v>580</v>
      </c>
      <c r="O408" s="569">
        <v>190</v>
      </c>
      <c r="P408" s="570">
        <v>2140</v>
      </c>
      <c r="Q408" s="570">
        <v>920</v>
      </c>
      <c r="R408" s="570">
        <v>1210</v>
      </c>
      <c r="S408" s="570">
        <v>320</v>
      </c>
      <c r="T408" s="574"/>
    </row>
    <row r="409" spans="1:20" s="530" customFormat="1" ht="12" hidden="1" customHeight="1">
      <c r="A409" s="563" t="s">
        <v>672</v>
      </c>
      <c r="B409" s="563" t="s">
        <v>580</v>
      </c>
      <c r="C409" s="563" t="s">
        <v>25</v>
      </c>
      <c r="D409" s="563" t="s">
        <v>26</v>
      </c>
      <c r="E409" s="563"/>
      <c r="F409" s="564">
        <v>5</v>
      </c>
      <c r="G409" s="524"/>
      <c r="H409" s="565" t="s">
        <v>682</v>
      </c>
      <c r="I409" s="572" t="s">
        <v>704</v>
      </c>
      <c r="J409" s="573"/>
      <c r="K409" s="568">
        <v>13830</v>
      </c>
      <c r="L409" s="569">
        <v>6020</v>
      </c>
      <c r="M409" s="569">
        <v>7810</v>
      </c>
      <c r="N409" s="569">
        <v>300</v>
      </c>
      <c r="O409" s="569">
        <v>490</v>
      </c>
      <c r="P409" s="570">
        <v>6300</v>
      </c>
      <c r="Q409" s="570">
        <v>2180</v>
      </c>
      <c r="R409" s="570">
        <v>4120</v>
      </c>
      <c r="S409" s="570">
        <v>720</v>
      </c>
      <c r="T409" s="574"/>
    </row>
    <row r="410" spans="1:20" s="530" customFormat="1" ht="12" hidden="1" customHeight="1">
      <c r="A410" s="563" t="s">
        <v>672</v>
      </c>
      <c r="B410" s="563" t="s">
        <v>580</v>
      </c>
      <c r="C410" s="563" t="s">
        <v>25</v>
      </c>
      <c r="D410" s="563" t="s">
        <v>26</v>
      </c>
      <c r="E410" s="563"/>
      <c r="F410" s="564">
        <v>6</v>
      </c>
      <c r="G410" s="524"/>
      <c r="H410" s="565" t="s">
        <v>684</v>
      </c>
      <c r="I410" s="572" t="s">
        <v>716</v>
      </c>
      <c r="J410" s="573"/>
      <c r="K410" s="568">
        <v>9800</v>
      </c>
      <c r="L410" s="569">
        <v>4000</v>
      </c>
      <c r="M410" s="569">
        <v>5800</v>
      </c>
      <c r="N410" s="569">
        <v>1000</v>
      </c>
      <c r="O410" s="569" t="s">
        <v>34</v>
      </c>
      <c r="P410" s="570">
        <v>4630</v>
      </c>
      <c r="Q410" s="570">
        <v>1230</v>
      </c>
      <c r="R410" s="570">
        <v>3400</v>
      </c>
      <c r="S410" s="570">
        <v>170</v>
      </c>
      <c r="T410" s="575"/>
    </row>
    <row r="411" spans="1:20" s="530" customFormat="1" ht="12" hidden="1" customHeight="1">
      <c r="A411" s="563" t="s">
        <v>672</v>
      </c>
      <c r="B411" s="563" t="s">
        <v>580</v>
      </c>
      <c r="C411" s="563" t="s">
        <v>25</v>
      </c>
      <c r="D411" s="563" t="s">
        <v>26</v>
      </c>
      <c r="E411" s="563"/>
      <c r="F411" s="564">
        <v>7</v>
      </c>
      <c r="G411" s="524"/>
      <c r="H411" s="565" t="s">
        <v>686</v>
      </c>
      <c r="I411" s="572" t="s">
        <v>717</v>
      </c>
      <c r="J411" s="573"/>
      <c r="K411" s="568">
        <v>8860</v>
      </c>
      <c r="L411" s="569">
        <v>5200</v>
      </c>
      <c r="M411" s="569">
        <v>3660</v>
      </c>
      <c r="N411" s="569">
        <v>690</v>
      </c>
      <c r="O411" s="569" t="s">
        <v>34</v>
      </c>
      <c r="P411" s="570">
        <v>2710</v>
      </c>
      <c r="Q411" s="570">
        <v>590</v>
      </c>
      <c r="R411" s="570">
        <v>2120</v>
      </c>
      <c r="S411" s="570">
        <v>260</v>
      </c>
      <c r="T411" s="576"/>
    </row>
    <row r="412" spans="1:20" s="530" customFormat="1" ht="12" hidden="1" customHeight="1">
      <c r="A412" s="563" t="s">
        <v>672</v>
      </c>
      <c r="B412" s="563" t="s">
        <v>580</v>
      </c>
      <c r="C412" s="563" t="s">
        <v>25</v>
      </c>
      <c r="D412" s="563" t="s">
        <v>26</v>
      </c>
      <c r="E412" s="563"/>
      <c r="F412" s="564">
        <v>8</v>
      </c>
      <c r="G412" s="524"/>
      <c r="H412" s="565" t="s">
        <v>688</v>
      </c>
      <c r="I412" s="572" t="s">
        <v>696</v>
      </c>
      <c r="J412" s="573"/>
      <c r="K412" s="568">
        <v>12350</v>
      </c>
      <c r="L412" s="569">
        <v>7620</v>
      </c>
      <c r="M412" s="569">
        <v>4730</v>
      </c>
      <c r="N412" s="569">
        <v>810</v>
      </c>
      <c r="O412" s="569">
        <v>940</v>
      </c>
      <c r="P412" s="570">
        <v>2830</v>
      </c>
      <c r="Q412" s="570">
        <v>690</v>
      </c>
      <c r="R412" s="570">
        <v>2140</v>
      </c>
      <c r="S412" s="570">
        <v>140</v>
      </c>
      <c r="T412" s="562"/>
    </row>
    <row r="413" spans="1:20" s="530" customFormat="1" ht="12" hidden="1" customHeight="1">
      <c r="A413" s="563" t="s">
        <v>672</v>
      </c>
      <c r="B413" s="563" t="s">
        <v>580</v>
      </c>
      <c r="C413" s="563" t="s">
        <v>25</v>
      </c>
      <c r="D413" s="563" t="s">
        <v>26</v>
      </c>
      <c r="E413" s="563"/>
      <c r="F413" s="564">
        <v>9</v>
      </c>
      <c r="G413" s="524"/>
      <c r="H413" s="565" t="s">
        <v>690</v>
      </c>
      <c r="I413" s="572" t="s">
        <v>697</v>
      </c>
      <c r="J413" s="573"/>
      <c r="K413" s="568">
        <v>8990</v>
      </c>
      <c r="L413" s="569">
        <v>4270</v>
      </c>
      <c r="M413" s="569">
        <v>4720</v>
      </c>
      <c r="N413" s="569" t="s">
        <v>34</v>
      </c>
      <c r="O413" s="569">
        <v>630</v>
      </c>
      <c r="P413" s="570">
        <v>3860</v>
      </c>
      <c r="Q413" s="570">
        <v>820</v>
      </c>
      <c r="R413" s="570">
        <v>3040</v>
      </c>
      <c r="S413" s="570">
        <v>230</v>
      </c>
      <c r="T413" s="562"/>
    </row>
    <row r="414" spans="1:20" s="530" customFormat="1" ht="12" hidden="1" customHeight="1">
      <c r="A414" s="563" t="s">
        <v>672</v>
      </c>
      <c r="B414" s="563" t="s">
        <v>580</v>
      </c>
      <c r="C414" s="563" t="s">
        <v>25</v>
      </c>
      <c r="D414" s="563" t="s">
        <v>26</v>
      </c>
      <c r="E414" s="563"/>
      <c r="F414" s="564">
        <v>10</v>
      </c>
      <c r="G414" s="524"/>
      <c r="H414" s="577" t="s">
        <v>692</v>
      </c>
      <c r="I414" s="572" t="s">
        <v>710</v>
      </c>
      <c r="J414" s="573"/>
      <c r="K414" s="568">
        <v>3170</v>
      </c>
      <c r="L414" s="569">
        <v>1940</v>
      </c>
      <c r="M414" s="569">
        <v>1230</v>
      </c>
      <c r="N414" s="569" t="s">
        <v>34</v>
      </c>
      <c r="O414" s="569" t="s">
        <v>34</v>
      </c>
      <c r="P414" s="570">
        <v>1230</v>
      </c>
      <c r="Q414" s="570">
        <v>470</v>
      </c>
      <c r="R414" s="570">
        <v>760</v>
      </c>
      <c r="S414" s="570" t="s">
        <v>34</v>
      </c>
      <c r="T414" s="578"/>
    </row>
    <row r="415" spans="1:20" s="530" customFormat="1" ht="12" hidden="1" customHeight="1">
      <c r="A415" s="522"/>
      <c r="B415" s="522"/>
      <c r="C415" s="522"/>
      <c r="D415" s="522"/>
      <c r="E415" s="522"/>
      <c r="F415" s="555"/>
      <c r="G415" s="524"/>
      <c r="H415" s="556" t="s">
        <v>781</v>
      </c>
      <c r="I415" s="557" t="s">
        <v>782</v>
      </c>
      <c r="J415" s="558"/>
      <c r="K415" s="568"/>
      <c r="L415" s="569"/>
      <c r="M415" s="569"/>
      <c r="N415" s="569"/>
      <c r="O415" s="569"/>
      <c r="P415" s="570"/>
      <c r="Q415" s="570"/>
      <c r="R415" s="570"/>
      <c r="S415" s="570"/>
      <c r="T415" s="562"/>
    </row>
    <row r="416" spans="1:20" s="530" customFormat="1" ht="12" hidden="1" customHeight="1">
      <c r="A416" s="563" t="s">
        <v>672</v>
      </c>
      <c r="B416" s="563" t="s">
        <v>579</v>
      </c>
      <c r="C416" s="563" t="s">
        <v>25</v>
      </c>
      <c r="D416" s="563" t="s">
        <v>26</v>
      </c>
      <c r="E416" s="563"/>
      <c r="F416" s="564">
        <v>1</v>
      </c>
      <c r="G416" s="524"/>
      <c r="H416" s="565" t="s">
        <v>713</v>
      </c>
      <c r="I416" s="566" t="s">
        <v>720</v>
      </c>
      <c r="J416" s="567" t="s">
        <v>721</v>
      </c>
      <c r="K416" s="568">
        <v>64480</v>
      </c>
      <c r="L416" s="569">
        <v>37190</v>
      </c>
      <c r="M416" s="569">
        <v>25840</v>
      </c>
      <c r="N416" s="569">
        <v>5900</v>
      </c>
      <c r="O416" s="569">
        <v>1890</v>
      </c>
      <c r="P416" s="570">
        <v>17140</v>
      </c>
      <c r="Q416" s="570">
        <v>5210</v>
      </c>
      <c r="R416" s="570">
        <v>11930</v>
      </c>
      <c r="S416" s="570">
        <v>920</v>
      </c>
      <c r="T416" s="571"/>
    </row>
    <row r="417" spans="1:20" s="530" customFormat="1" ht="12" hidden="1" customHeight="1">
      <c r="A417" s="563" t="s">
        <v>672</v>
      </c>
      <c r="B417" s="563" t="s">
        <v>579</v>
      </c>
      <c r="C417" s="563" t="s">
        <v>25</v>
      </c>
      <c r="D417" s="563" t="s">
        <v>26</v>
      </c>
      <c r="E417" s="563"/>
      <c r="F417" s="564">
        <v>2</v>
      </c>
      <c r="G417" s="524"/>
      <c r="H417" s="565" t="s">
        <v>676</v>
      </c>
      <c r="I417" s="572" t="s">
        <v>700</v>
      </c>
      <c r="J417" s="573"/>
      <c r="K417" s="568">
        <v>780</v>
      </c>
      <c r="L417" s="569">
        <v>720</v>
      </c>
      <c r="M417" s="569">
        <v>70</v>
      </c>
      <c r="N417" s="569" t="s">
        <v>34</v>
      </c>
      <c r="O417" s="569" t="s">
        <v>34</v>
      </c>
      <c r="P417" s="570">
        <v>70</v>
      </c>
      <c r="Q417" s="570">
        <v>70</v>
      </c>
      <c r="R417" s="570" t="s">
        <v>34</v>
      </c>
      <c r="S417" s="570" t="s">
        <v>34</v>
      </c>
      <c r="T417" s="574"/>
    </row>
    <row r="418" spans="1:20" s="530" customFormat="1" ht="12" hidden="1" customHeight="1">
      <c r="A418" s="563" t="s">
        <v>672</v>
      </c>
      <c r="B418" s="563" t="s">
        <v>579</v>
      </c>
      <c r="C418" s="563" t="s">
        <v>25</v>
      </c>
      <c r="D418" s="563" t="s">
        <v>26</v>
      </c>
      <c r="E418" s="563"/>
      <c r="F418" s="564">
        <v>3</v>
      </c>
      <c r="G418" s="524"/>
      <c r="H418" s="565" t="s">
        <v>678</v>
      </c>
      <c r="I418" s="572" t="s">
        <v>715</v>
      </c>
      <c r="J418" s="573"/>
      <c r="K418" s="568">
        <v>2900</v>
      </c>
      <c r="L418" s="569">
        <v>1870</v>
      </c>
      <c r="M418" s="569">
        <v>1040</v>
      </c>
      <c r="N418" s="569">
        <v>170</v>
      </c>
      <c r="O418" s="569">
        <v>480</v>
      </c>
      <c r="P418" s="570">
        <v>330</v>
      </c>
      <c r="Q418" s="570">
        <v>250</v>
      </c>
      <c r="R418" s="570">
        <v>80</v>
      </c>
      <c r="S418" s="570">
        <v>50</v>
      </c>
      <c r="T418" s="574"/>
    </row>
    <row r="419" spans="1:20" s="530" customFormat="1" ht="12" hidden="1" customHeight="1">
      <c r="A419" s="563" t="s">
        <v>672</v>
      </c>
      <c r="B419" s="563" t="s">
        <v>579</v>
      </c>
      <c r="C419" s="563" t="s">
        <v>25</v>
      </c>
      <c r="D419" s="563" t="s">
        <v>26</v>
      </c>
      <c r="E419" s="563"/>
      <c r="F419" s="564">
        <v>4</v>
      </c>
      <c r="G419" s="524"/>
      <c r="H419" s="565" t="s">
        <v>680</v>
      </c>
      <c r="I419" s="572" t="s">
        <v>701</v>
      </c>
      <c r="J419" s="573"/>
      <c r="K419" s="568">
        <v>7030</v>
      </c>
      <c r="L419" s="569">
        <v>5100</v>
      </c>
      <c r="M419" s="569">
        <v>1930</v>
      </c>
      <c r="N419" s="569">
        <v>480</v>
      </c>
      <c r="O419" s="569">
        <v>260</v>
      </c>
      <c r="P419" s="570">
        <v>910</v>
      </c>
      <c r="Q419" s="570">
        <v>570</v>
      </c>
      <c r="R419" s="570">
        <v>340</v>
      </c>
      <c r="S419" s="570">
        <v>280</v>
      </c>
      <c r="T419" s="574"/>
    </row>
    <row r="420" spans="1:20" s="530" customFormat="1" ht="12" hidden="1" customHeight="1">
      <c r="A420" s="563" t="s">
        <v>672</v>
      </c>
      <c r="B420" s="563" t="s">
        <v>579</v>
      </c>
      <c r="C420" s="563" t="s">
        <v>25</v>
      </c>
      <c r="D420" s="563" t="s">
        <v>26</v>
      </c>
      <c r="E420" s="563"/>
      <c r="F420" s="564">
        <v>5</v>
      </c>
      <c r="G420" s="524"/>
      <c r="H420" s="565" t="s">
        <v>682</v>
      </c>
      <c r="I420" s="572" t="s">
        <v>704</v>
      </c>
      <c r="J420" s="573"/>
      <c r="K420" s="568">
        <v>13780</v>
      </c>
      <c r="L420" s="569">
        <v>7700</v>
      </c>
      <c r="M420" s="569">
        <v>6070</v>
      </c>
      <c r="N420" s="569">
        <v>1320</v>
      </c>
      <c r="O420" s="569">
        <v>410</v>
      </c>
      <c r="P420" s="570">
        <v>3910</v>
      </c>
      <c r="Q420" s="570">
        <v>1180</v>
      </c>
      <c r="R420" s="570">
        <v>2740</v>
      </c>
      <c r="S420" s="570">
        <v>430</v>
      </c>
      <c r="T420" s="574"/>
    </row>
    <row r="421" spans="1:20" s="530" customFormat="1" ht="12" hidden="1" customHeight="1">
      <c r="A421" s="563" t="s">
        <v>672</v>
      </c>
      <c r="B421" s="563" t="s">
        <v>579</v>
      </c>
      <c r="C421" s="563" t="s">
        <v>25</v>
      </c>
      <c r="D421" s="563" t="s">
        <v>26</v>
      </c>
      <c r="E421" s="563"/>
      <c r="F421" s="564">
        <v>6</v>
      </c>
      <c r="G421" s="524"/>
      <c r="H421" s="565" t="s">
        <v>684</v>
      </c>
      <c r="I421" s="572" t="s">
        <v>716</v>
      </c>
      <c r="J421" s="573"/>
      <c r="K421" s="568">
        <v>7160</v>
      </c>
      <c r="L421" s="569">
        <v>3450</v>
      </c>
      <c r="M421" s="569">
        <v>3710</v>
      </c>
      <c r="N421" s="569">
        <v>830</v>
      </c>
      <c r="O421" s="569">
        <v>450</v>
      </c>
      <c r="P421" s="570">
        <v>2310</v>
      </c>
      <c r="Q421" s="570">
        <v>340</v>
      </c>
      <c r="R421" s="570">
        <v>1970</v>
      </c>
      <c r="S421" s="570">
        <v>110</v>
      </c>
      <c r="T421" s="575"/>
    </row>
    <row r="422" spans="1:20" s="530" customFormat="1" ht="12" hidden="1" customHeight="1">
      <c r="A422" s="563" t="s">
        <v>672</v>
      </c>
      <c r="B422" s="563" t="s">
        <v>579</v>
      </c>
      <c r="C422" s="563" t="s">
        <v>25</v>
      </c>
      <c r="D422" s="563" t="s">
        <v>26</v>
      </c>
      <c r="E422" s="563"/>
      <c r="F422" s="564">
        <v>7</v>
      </c>
      <c r="G422" s="524"/>
      <c r="H422" s="565" t="s">
        <v>686</v>
      </c>
      <c r="I422" s="572" t="s">
        <v>717</v>
      </c>
      <c r="J422" s="573"/>
      <c r="K422" s="568">
        <v>8170</v>
      </c>
      <c r="L422" s="569">
        <v>5260</v>
      </c>
      <c r="M422" s="569">
        <v>2920</v>
      </c>
      <c r="N422" s="569">
        <v>790</v>
      </c>
      <c r="O422" s="569">
        <v>290</v>
      </c>
      <c r="P422" s="570">
        <v>1830</v>
      </c>
      <c r="Q422" s="570">
        <v>150</v>
      </c>
      <c r="R422" s="570">
        <v>1670</v>
      </c>
      <c r="S422" s="570">
        <v>10</v>
      </c>
      <c r="T422" s="576"/>
    </row>
    <row r="423" spans="1:20" s="530" customFormat="1" ht="12" hidden="1" customHeight="1">
      <c r="A423" s="563" t="s">
        <v>672</v>
      </c>
      <c r="B423" s="563" t="s">
        <v>579</v>
      </c>
      <c r="C423" s="563" t="s">
        <v>25</v>
      </c>
      <c r="D423" s="563" t="s">
        <v>26</v>
      </c>
      <c r="E423" s="563"/>
      <c r="F423" s="564">
        <v>8</v>
      </c>
      <c r="G423" s="524"/>
      <c r="H423" s="565" t="s">
        <v>688</v>
      </c>
      <c r="I423" s="572" t="s">
        <v>696</v>
      </c>
      <c r="J423" s="573"/>
      <c r="K423" s="568">
        <v>8890</v>
      </c>
      <c r="L423" s="569">
        <v>5040</v>
      </c>
      <c r="M423" s="569">
        <v>3860</v>
      </c>
      <c r="N423" s="569">
        <v>2240</v>
      </c>
      <c r="O423" s="569" t="s">
        <v>34</v>
      </c>
      <c r="P423" s="570">
        <v>1620</v>
      </c>
      <c r="Q423" s="570">
        <v>310</v>
      </c>
      <c r="R423" s="570">
        <v>1310</v>
      </c>
      <c r="S423" s="570" t="s">
        <v>34</v>
      </c>
      <c r="T423" s="562"/>
    </row>
    <row r="424" spans="1:20" s="530" customFormat="1" ht="12" hidden="1" customHeight="1">
      <c r="A424" s="563" t="s">
        <v>672</v>
      </c>
      <c r="B424" s="563" t="s">
        <v>579</v>
      </c>
      <c r="C424" s="563" t="s">
        <v>25</v>
      </c>
      <c r="D424" s="563" t="s">
        <v>26</v>
      </c>
      <c r="E424" s="563"/>
      <c r="F424" s="564">
        <v>9</v>
      </c>
      <c r="G424" s="524"/>
      <c r="H424" s="565" t="s">
        <v>690</v>
      </c>
      <c r="I424" s="572" t="s">
        <v>697</v>
      </c>
      <c r="J424" s="573"/>
      <c r="K424" s="568">
        <v>6990</v>
      </c>
      <c r="L424" s="569">
        <v>5100</v>
      </c>
      <c r="M424" s="569">
        <v>1890</v>
      </c>
      <c r="N424" s="569" t="s">
        <v>34</v>
      </c>
      <c r="O424" s="569" t="s">
        <v>34</v>
      </c>
      <c r="P424" s="570">
        <v>1890</v>
      </c>
      <c r="Q424" s="570">
        <v>640</v>
      </c>
      <c r="R424" s="570">
        <v>1250</v>
      </c>
      <c r="S424" s="570" t="s">
        <v>34</v>
      </c>
      <c r="T424" s="562"/>
    </row>
    <row r="425" spans="1:20" s="530" customFormat="1" ht="12" hidden="1" customHeight="1">
      <c r="A425" s="563" t="s">
        <v>672</v>
      </c>
      <c r="B425" s="563" t="s">
        <v>579</v>
      </c>
      <c r="C425" s="563" t="s">
        <v>25</v>
      </c>
      <c r="D425" s="563" t="s">
        <v>26</v>
      </c>
      <c r="E425" s="563"/>
      <c r="F425" s="564">
        <v>10</v>
      </c>
      <c r="G425" s="524"/>
      <c r="H425" s="577" t="s">
        <v>692</v>
      </c>
      <c r="I425" s="572" t="s">
        <v>710</v>
      </c>
      <c r="J425" s="573"/>
      <c r="K425" s="568">
        <v>2680</v>
      </c>
      <c r="L425" s="569">
        <v>1740</v>
      </c>
      <c r="M425" s="569">
        <v>940</v>
      </c>
      <c r="N425" s="569" t="s">
        <v>34</v>
      </c>
      <c r="O425" s="569" t="s">
        <v>34</v>
      </c>
      <c r="P425" s="570">
        <v>940</v>
      </c>
      <c r="Q425" s="570">
        <v>140</v>
      </c>
      <c r="R425" s="570">
        <v>800</v>
      </c>
      <c r="S425" s="570" t="s">
        <v>34</v>
      </c>
      <c r="T425" s="578"/>
    </row>
    <row r="426" spans="1:20" s="530" customFormat="1" ht="12" hidden="1" customHeight="1">
      <c r="A426" s="522"/>
      <c r="B426" s="522"/>
      <c r="C426" s="522"/>
      <c r="D426" s="522"/>
      <c r="E426" s="522"/>
      <c r="F426" s="555"/>
      <c r="G426" s="524"/>
      <c r="H426" s="556" t="s">
        <v>783</v>
      </c>
      <c r="I426" s="557" t="s">
        <v>784</v>
      </c>
      <c r="J426" s="558"/>
      <c r="K426" s="568"/>
      <c r="L426" s="569"/>
      <c r="M426" s="569"/>
      <c r="N426" s="569"/>
      <c r="O426" s="569"/>
      <c r="P426" s="570"/>
      <c r="Q426" s="570"/>
      <c r="R426" s="570"/>
      <c r="S426" s="570"/>
      <c r="T426" s="562"/>
    </row>
    <row r="427" spans="1:20" s="530" customFormat="1" ht="12" hidden="1" customHeight="1">
      <c r="A427" s="563" t="s">
        <v>672</v>
      </c>
      <c r="B427" s="563" t="s">
        <v>578</v>
      </c>
      <c r="C427" s="563" t="s">
        <v>25</v>
      </c>
      <c r="D427" s="563" t="s">
        <v>26</v>
      </c>
      <c r="E427" s="563"/>
      <c r="F427" s="564">
        <v>1</v>
      </c>
      <c r="G427" s="524"/>
      <c r="H427" s="565" t="s">
        <v>713</v>
      </c>
      <c r="I427" s="566" t="s">
        <v>720</v>
      </c>
      <c r="J427" s="567" t="s">
        <v>721</v>
      </c>
      <c r="K427" s="568">
        <v>61450</v>
      </c>
      <c r="L427" s="569">
        <v>29830</v>
      </c>
      <c r="M427" s="569">
        <v>28900</v>
      </c>
      <c r="N427" s="569">
        <v>1730</v>
      </c>
      <c r="O427" s="569">
        <v>1070</v>
      </c>
      <c r="P427" s="570">
        <v>24470</v>
      </c>
      <c r="Q427" s="570">
        <v>7370</v>
      </c>
      <c r="R427" s="570">
        <v>17100</v>
      </c>
      <c r="S427" s="570">
        <v>1620</v>
      </c>
      <c r="T427" s="571"/>
    </row>
    <row r="428" spans="1:20" s="530" customFormat="1" ht="12" hidden="1" customHeight="1">
      <c r="A428" s="563" t="s">
        <v>672</v>
      </c>
      <c r="B428" s="563" t="s">
        <v>578</v>
      </c>
      <c r="C428" s="563" t="s">
        <v>25</v>
      </c>
      <c r="D428" s="563" t="s">
        <v>26</v>
      </c>
      <c r="E428" s="563"/>
      <c r="F428" s="564">
        <v>2</v>
      </c>
      <c r="G428" s="524"/>
      <c r="H428" s="565" t="s">
        <v>676</v>
      </c>
      <c r="I428" s="572" t="s">
        <v>700</v>
      </c>
      <c r="J428" s="573"/>
      <c r="K428" s="568">
        <v>1300</v>
      </c>
      <c r="L428" s="569">
        <v>640</v>
      </c>
      <c r="M428" s="569">
        <v>660</v>
      </c>
      <c r="N428" s="569" t="s">
        <v>34</v>
      </c>
      <c r="O428" s="569" t="s">
        <v>34</v>
      </c>
      <c r="P428" s="570">
        <v>110</v>
      </c>
      <c r="Q428" s="570">
        <v>110</v>
      </c>
      <c r="R428" s="570" t="s">
        <v>34</v>
      </c>
      <c r="S428" s="570">
        <v>550</v>
      </c>
      <c r="T428" s="574"/>
    </row>
    <row r="429" spans="1:20" s="530" customFormat="1" ht="12" hidden="1" customHeight="1">
      <c r="A429" s="563" t="s">
        <v>672</v>
      </c>
      <c r="B429" s="563" t="s">
        <v>578</v>
      </c>
      <c r="C429" s="563" t="s">
        <v>25</v>
      </c>
      <c r="D429" s="563" t="s">
        <v>26</v>
      </c>
      <c r="E429" s="563"/>
      <c r="F429" s="564">
        <v>3</v>
      </c>
      <c r="G429" s="524"/>
      <c r="H429" s="565" t="s">
        <v>678</v>
      </c>
      <c r="I429" s="572" t="s">
        <v>715</v>
      </c>
      <c r="J429" s="573"/>
      <c r="K429" s="568">
        <v>3020</v>
      </c>
      <c r="L429" s="569">
        <v>2160</v>
      </c>
      <c r="M429" s="569">
        <v>860</v>
      </c>
      <c r="N429" s="569" t="s">
        <v>34</v>
      </c>
      <c r="O429" s="569" t="s">
        <v>34</v>
      </c>
      <c r="P429" s="570">
        <v>660</v>
      </c>
      <c r="Q429" s="570">
        <v>290</v>
      </c>
      <c r="R429" s="570">
        <v>370</v>
      </c>
      <c r="S429" s="570">
        <v>210</v>
      </c>
      <c r="T429" s="574"/>
    </row>
    <row r="430" spans="1:20" s="530" customFormat="1" ht="12" hidden="1" customHeight="1">
      <c r="A430" s="563" t="s">
        <v>672</v>
      </c>
      <c r="B430" s="563" t="s">
        <v>578</v>
      </c>
      <c r="C430" s="563" t="s">
        <v>25</v>
      </c>
      <c r="D430" s="563" t="s">
        <v>26</v>
      </c>
      <c r="E430" s="563"/>
      <c r="F430" s="564">
        <v>4</v>
      </c>
      <c r="G430" s="524"/>
      <c r="H430" s="565" t="s">
        <v>680</v>
      </c>
      <c r="I430" s="572" t="s">
        <v>701</v>
      </c>
      <c r="J430" s="573"/>
      <c r="K430" s="568">
        <v>5590</v>
      </c>
      <c r="L430" s="569">
        <v>3810</v>
      </c>
      <c r="M430" s="569">
        <v>1780</v>
      </c>
      <c r="N430" s="569" t="s">
        <v>34</v>
      </c>
      <c r="O430" s="569" t="s">
        <v>34</v>
      </c>
      <c r="P430" s="570">
        <v>1610</v>
      </c>
      <c r="Q430" s="570">
        <v>1020</v>
      </c>
      <c r="R430" s="570">
        <v>590</v>
      </c>
      <c r="S430" s="570">
        <v>170</v>
      </c>
      <c r="T430" s="574"/>
    </row>
    <row r="431" spans="1:20" s="530" customFormat="1" ht="12" hidden="1" customHeight="1">
      <c r="A431" s="563" t="s">
        <v>672</v>
      </c>
      <c r="B431" s="563" t="s">
        <v>578</v>
      </c>
      <c r="C431" s="563" t="s">
        <v>25</v>
      </c>
      <c r="D431" s="563" t="s">
        <v>26</v>
      </c>
      <c r="E431" s="563"/>
      <c r="F431" s="564">
        <v>5</v>
      </c>
      <c r="G431" s="524"/>
      <c r="H431" s="565" t="s">
        <v>682</v>
      </c>
      <c r="I431" s="572" t="s">
        <v>704</v>
      </c>
      <c r="J431" s="573"/>
      <c r="K431" s="568">
        <v>10270</v>
      </c>
      <c r="L431" s="569">
        <v>4530</v>
      </c>
      <c r="M431" s="569">
        <v>5750</v>
      </c>
      <c r="N431" s="569">
        <v>460</v>
      </c>
      <c r="O431" s="569" t="s">
        <v>34</v>
      </c>
      <c r="P431" s="570">
        <v>5220</v>
      </c>
      <c r="Q431" s="570">
        <v>1400</v>
      </c>
      <c r="R431" s="570">
        <v>3830</v>
      </c>
      <c r="S431" s="570">
        <v>60</v>
      </c>
      <c r="T431" s="574"/>
    </row>
    <row r="432" spans="1:20" s="530" customFormat="1" ht="12" hidden="1" customHeight="1">
      <c r="A432" s="563" t="s">
        <v>672</v>
      </c>
      <c r="B432" s="563" t="s">
        <v>578</v>
      </c>
      <c r="C432" s="563" t="s">
        <v>25</v>
      </c>
      <c r="D432" s="563" t="s">
        <v>26</v>
      </c>
      <c r="E432" s="563"/>
      <c r="F432" s="564">
        <v>6</v>
      </c>
      <c r="G432" s="524"/>
      <c r="H432" s="565" t="s">
        <v>684</v>
      </c>
      <c r="I432" s="572" t="s">
        <v>716</v>
      </c>
      <c r="J432" s="573"/>
      <c r="K432" s="568">
        <v>8140</v>
      </c>
      <c r="L432" s="569">
        <v>3670</v>
      </c>
      <c r="M432" s="569">
        <v>4470</v>
      </c>
      <c r="N432" s="569">
        <v>220</v>
      </c>
      <c r="O432" s="569">
        <v>320</v>
      </c>
      <c r="P432" s="570">
        <v>3820</v>
      </c>
      <c r="Q432" s="570">
        <v>800</v>
      </c>
      <c r="R432" s="570">
        <v>3020</v>
      </c>
      <c r="S432" s="570">
        <v>120</v>
      </c>
      <c r="T432" s="575"/>
    </row>
    <row r="433" spans="1:20" s="530" customFormat="1" ht="12" hidden="1" customHeight="1">
      <c r="A433" s="563" t="s">
        <v>672</v>
      </c>
      <c r="B433" s="563" t="s">
        <v>578</v>
      </c>
      <c r="C433" s="563" t="s">
        <v>25</v>
      </c>
      <c r="D433" s="563" t="s">
        <v>26</v>
      </c>
      <c r="E433" s="563"/>
      <c r="F433" s="564">
        <v>7</v>
      </c>
      <c r="G433" s="524"/>
      <c r="H433" s="565" t="s">
        <v>686</v>
      </c>
      <c r="I433" s="572" t="s">
        <v>717</v>
      </c>
      <c r="J433" s="573"/>
      <c r="K433" s="568">
        <v>9190</v>
      </c>
      <c r="L433" s="569">
        <v>5130</v>
      </c>
      <c r="M433" s="569">
        <v>4060</v>
      </c>
      <c r="N433" s="569">
        <v>1060</v>
      </c>
      <c r="O433" s="569" t="s">
        <v>34</v>
      </c>
      <c r="P433" s="570">
        <v>2810</v>
      </c>
      <c r="Q433" s="570">
        <v>340</v>
      </c>
      <c r="R433" s="570">
        <v>2470</v>
      </c>
      <c r="S433" s="570">
        <v>190</v>
      </c>
      <c r="T433" s="576"/>
    </row>
    <row r="434" spans="1:20" s="530" customFormat="1" ht="12" hidden="1" customHeight="1">
      <c r="A434" s="563" t="s">
        <v>672</v>
      </c>
      <c r="B434" s="563" t="s">
        <v>578</v>
      </c>
      <c r="C434" s="563" t="s">
        <v>25</v>
      </c>
      <c r="D434" s="563" t="s">
        <v>26</v>
      </c>
      <c r="E434" s="563"/>
      <c r="F434" s="564">
        <v>8</v>
      </c>
      <c r="G434" s="524"/>
      <c r="H434" s="565" t="s">
        <v>688</v>
      </c>
      <c r="I434" s="572" t="s">
        <v>696</v>
      </c>
      <c r="J434" s="573"/>
      <c r="K434" s="568">
        <v>7210</v>
      </c>
      <c r="L434" s="569">
        <v>4280</v>
      </c>
      <c r="M434" s="569">
        <v>2920</v>
      </c>
      <c r="N434" s="569" t="s">
        <v>34</v>
      </c>
      <c r="O434" s="569">
        <v>750</v>
      </c>
      <c r="P434" s="570">
        <v>2090</v>
      </c>
      <c r="Q434" s="570">
        <v>570</v>
      </c>
      <c r="R434" s="570">
        <v>1520</v>
      </c>
      <c r="S434" s="570">
        <v>80</v>
      </c>
      <c r="T434" s="562"/>
    </row>
    <row r="435" spans="1:20" s="530" customFormat="1" ht="12" hidden="1" customHeight="1">
      <c r="A435" s="563" t="s">
        <v>672</v>
      </c>
      <c r="B435" s="563" t="s">
        <v>578</v>
      </c>
      <c r="C435" s="563" t="s">
        <v>25</v>
      </c>
      <c r="D435" s="563" t="s">
        <v>26</v>
      </c>
      <c r="E435" s="563"/>
      <c r="F435" s="564">
        <v>9</v>
      </c>
      <c r="G435" s="524"/>
      <c r="H435" s="565" t="s">
        <v>690</v>
      </c>
      <c r="I435" s="572" t="s">
        <v>697</v>
      </c>
      <c r="J435" s="573"/>
      <c r="K435" s="568">
        <v>6570</v>
      </c>
      <c r="L435" s="569">
        <v>3040</v>
      </c>
      <c r="M435" s="569">
        <v>3530</v>
      </c>
      <c r="N435" s="569" t="s">
        <v>34</v>
      </c>
      <c r="O435" s="569" t="s">
        <v>34</v>
      </c>
      <c r="P435" s="570">
        <v>3360</v>
      </c>
      <c r="Q435" s="570">
        <v>500</v>
      </c>
      <c r="R435" s="570">
        <v>2870</v>
      </c>
      <c r="S435" s="570">
        <v>170</v>
      </c>
      <c r="T435" s="562"/>
    </row>
    <row r="436" spans="1:20" s="530" customFormat="1" ht="12" hidden="1" customHeight="1">
      <c r="A436" s="563" t="s">
        <v>672</v>
      </c>
      <c r="B436" s="563" t="s">
        <v>578</v>
      </c>
      <c r="C436" s="563" t="s">
        <v>25</v>
      </c>
      <c r="D436" s="563" t="s">
        <v>26</v>
      </c>
      <c r="E436" s="563"/>
      <c r="F436" s="564">
        <v>10</v>
      </c>
      <c r="G436" s="524"/>
      <c r="H436" s="577" t="s">
        <v>692</v>
      </c>
      <c r="I436" s="572" t="s">
        <v>710</v>
      </c>
      <c r="J436" s="573"/>
      <c r="K436" s="568">
        <v>2310</v>
      </c>
      <c r="L436" s="569">
        <v>1290</v>
      </c>
      <c r="M436" s="569">
        <v>1020</v>
      </c>
      <c r="N436" s="569" t="s">
        <v>34</v>
      </c>
      <c r="O436" s="569" t="s">
        <v>34</v>
      </c>
      <c r="P436" s="570">
        <v>980</v>
      </c>
      <c r="Q436" s="570">
        <v>200</v>
      </c>
      <c r="R436" s="570">
        <v>780</v>
      </c>
      <c r="S436" s="570">
        <v>40</v>
      </c>
      <c r="T436" s="578"/>
    </row>
    <row r="437" spans="1:20" s="530" customFormat="1" ht="12" hidden="1" customHeight="1">
      <c r="A437" s="522"/>
      <c r="B437" s="522"/>
      <c r="C437" s="522"/>
      <c r="D437" s="522"/>
      <c r="E437" s="522"/>
      <c r="F437" s="555"/>
      <c r="G437" s="524"/>
      <c r="H437" s="556" t="s">
        <v>785</v>
      </c>
      <c r="I437" s="557" t="s">
        <v>786</v>
      </c>
      <c r="J437" s="558"/>
      <c r="K437" s="568"/>
      <c r="L437" s="569"/>
      <c r="M437" s="569"/>
      <c r="N437" s="569"/>
      <c r="O437" s="569"/>
      <c r="P437" s="570"/>
      <c r="Q437" s="570"/>
      <c r="R437" s="570"/>
      <c r="S437" s="570"/>
      <c r="T437" s="562"/>
    </row>
    <row r="438" spans="1:20" s="530" customFormat="1" ht="12" hidden="1" customHeight="1">
      <c r="A438" s="563" t="s">
        <v>672</v>
      </c>
      <c r="B438" s="563" t="s">
        <v>577</v>
      </c>
      <c r="C438" s="563" t="s">
        <v>25</v>
      </c>
      <c r="D438" s="563" t="s">
        <v>26</v>
      </c>
      <c r="E438" s="563"/>
      <c r="F438" s="564">
        <v>1</v>
      </c>
      <c r="G438" s="524"/>
      <c r="H438" s="565" t="s">
        <v>713</v>
      </c>
      <c r="I438" s="566" t="s">
        <v>720</v>
      </c>
      <c r="J438" s="567" t="s">
        <v>721</v>
      </c>
      <c r="K438" s="568">
        <v>35930</v>
      </c>
      <c r="L438" s="569">
        <v>15430</v>
      </c>
      <c r="M438" s="569">
        <v>18420</v>
      </c>
      <c r="N438" s="569">
        <v>2530</v>
      </c>
      <c r="O438" s="569">
        <v>2200</v>
      </c>
      <c r="P438" s="570">
        <v>13180</v>
      </c>
      <c r="Q438" s="570">
        <v>2930</v>
      </c>
      <c r="R438" s="570">
        <v>10250</v>
      </c>
      <c r="S438" s="570">
        <v>520</v>
      </c>
      <c r="T438" s="571"/>
    </row>
    <row r="439" spans="1:20" s="530" customFormat="1" ht="12" hidden="1" customHeight="1">
      <c r="A439" s="563" t="s">
        <v>672</v>
      </c>
      <c r="B439" s="563" t="s">
        <v>577</v>
      </c>
      <c r="C439" s="563" t="s">
        <v>25</v>
      </c>
      <c r="D439" s="563" t="s">
        <v>26</v>
      </c>
      <c r="E439" s="563"/>
      <c r="F439" s="564">
        <v>2</v>
      </c>
      <c r="G439" s="524"/>
      <c r="H439" s="565" t="s">
        <v>676</v>
      </c>
      <c r="I439" s="572" t="s">
        <v>700</v>
      </c>
      <c r="J439" s="573"/>
      <c r="K439" s="568">
        <v>520</v>
      </c>
      <c r="L439" s="569">
        <v>370</v>
      </c>
      <c r="M439" s="569">
        <v>150</v>
      </c>
      <c r="N439" s="569" t="s">
        <v>34</v>
      </c>
      <c r="O439" s="569" t="s">
        <v>34</v>
      </c>
      <c r="P439" s="570">
        <v>150</v>
      </c>
      <c r="Q439" s="570">
        <v>120</v>
      </c>
      <c r="R439" s="570">
        <v>30</v>
      </c>
      <c r="S439" s="570" t="s">
        <v>34</v>
      </c>
      <c r="T439" s="574"/>
    </row>
    <row r="440" spans="1:20" s="530" customFormat="1" ht="12" hidden="1" customHeight="1">
      <c r="A440" s="563" t="s">
        <v>672</v>
      </c>
      <c r="B440" s="563" t="s">
        <v>577</v>
      </c>
      <c r="C440" s="563" t="s">
        <v>25</v>
      </c>
      <c r="D440" s="563" t="s">
        <v>26</v>
      </c>
      <c r="E440" s="563"/>
      <c r="F440" s="564">
        <v>3</v>
      </c>
      <c r="G440" s="524"/>
      <c r="H440" s="565" t="s">
        <v>678</v>
      </c>
      <c r="I440" s="572" t="s">
        <v>715</v>
      </c>
      <c r="J440" s="573"/>
      <c r="K440" s="568">
        <v>3590</v>
      </c>
      <c r="L440" s="569">
        <v>710</v>
      </c>
      <c r="M440" s="569">
        <v>2880</v>
      </c>
      <c r="N440" s="569">
        <v>680</v>
      </c>
      <c r="O440" s="569">
        <v>1710</v>
      </c>
      <c r="P440" s="570">
        <v>270</v>
      </c>
      <c r="Q440" s="570">
        <v>150</v>
      </c>
      <c r="R440" s="570">
        <v>110</v>
      </c>
      <c r="S440" s="570">
        <v>220</v>
      </c>
      <c r="T440" s="574"/>
    </row>
    <row r="441" spans="1:20" s="530" customFormat="1" ht="12" hidden="1" customHeight="1">
      <c r="A441" s="563" t="s">
        <v>672</v>
      </c>
      <c r="B441" s="563" t="s">
        <v>577</v>
      </c>
      <c r="C441" s="563" t="s">
        <v>25</v>
      </c>
      <c r="D441" s="563" t="s">
        <v>26</v>
      </c>
      <c r="E441" s="563"/>
      <c r="F441" s="564">
        <v>4</v>
      </c>
      <c r="G441" s="524"/>
      <c r="H441" s="565" t="s">
        <v>680</v>
      </c>
      <c r="I441" s="572" t="s">
        <v>701</v>
      </c>
      <c r="J441" s="573"/>
      <c r="K441" s="568">
        <v>3830</v>
      </c>
      <c r="L441" s="569">
        <v>2180</v>
      </c>
      <c r="M441" s="569">
        <v>1650</v>
      </c>
      <c r="N441" s="569">
        <v>540</v>
      </c>
      <c r="O441" s="569">
        <v>60</v>
      </c>
      <c r="P441" s="570">
        <v>1030</v>
      </c>
      <c r="Q441" s="570">
        <v>240</v>
      </c>
      <c r="R441" s="570">
        <v>790</v>
      </c>
      <c r="S441" s="570">
        <v>20</v>
      </c>
      <c r="T441" s="574"/>
    </row>
    <row r="442" spans="1:20" s="530" customFormat="1" ht="12" hidden="1" customHeight="1">
      <c r="A442" s="563" t="s">
        <v>672</v>
      </c>
      <c r="B442" s="563" t="s">
        <v>577</v>
      </c>
      <c r="C442" s="563" t="s">
        <v>25</v>
      </c>
      <c r="D442" s="563" t="s">
        <v>26</v>
      </c>
      <c r="E442" s="563"/>
      <c r="F442" s="564">
        <v>5</v>
      </c>
      <c r="G442" s="524"/>
      <c r="H442" s="565" t="s">
        <v>682</v>
      </c>
      <c r="I442" s="572" t="s">
        <v>704</v>
      </c>
      <c r="J442" s="573"/>
      <c r="K442" s="568">
        <v>5370</v>
      </c>
      <c r="L442" s="569">
        <v>2170</v>
      </c>
      <c r="M442" s="569">
        <v>3190</v>
      </c>
      <c r="N442" s="569" t="s">
        <v>34</v>
      </c>
      <c r="O442" s="569" t="s">
        <v>34</v>
      </c>
      <c r="P442" s="570">
        <v>3160</v>
      </c>
      <c r="Q442" s="570">
        <v>430</v>
      </c>
      <c r="R442" s="570">
        <v>2730</v>
      </c>
      <c r="S442" s="570">
        <v>40</v>
      </c>
      <c r="T442" s="574"/>
    </row>
    <row r="443" spans="1:20" s="530" customFormat="1" ht="12" hidden="1" customHeight="1">
      <c r="A443" s="563" t="s">
        <v>672</v>
      </c>
      <c r="B443" s="563" t="s">
        <v>577</v>
      </c>
      <c r="C443" s="563" t="s">
        <v>25</v>
      </c>
      <c r="D443" s="563" t="s">
        <v>26</v>
      </c>
      <c r="E443" s="563"/>
      <c r="F443" s="564">
        <v>6</v>
      </c>
      <c r="G443" s="524"/>
      <c r="H443" s="565" t="s">
        <v>684</v>
      </c>
      <c r="I443" s="572" t="s">
        <v>716</v>
      </c>
      <c r="J443" s="573"/>
      <c r="K443" s="568">
        <v>4470</v>
      </c>
      <c r="L443" s="569">
        <v>1310</v>
      </c>
      <c r="M443" s="569">
        <v>3160</v>
      </c>
      <c r="N443" s="569">
        <v>660</v>
      </c>
      <c r="O443" s="569">
        <v>140</v>
      </c>
      <c r="P443" s="570">
        <v>2290</v>
      </c>
      <c r="Q443" s="570">
        <v>710</v>
      </c>
      <c r="R443" s="570">
        <v>1580</v>
      </c>
      <c r="S443" s="570">
        <v>60</v>
      </c>
      <c r="T443" s="575"/>
    </row>
    <row r="444" spans="1:20" s="530" customFormat="1" ht="12" hidden="1" customHeight="1">
      <c r="A444" s="563" t="s">
        <v>672</v>
      </c>
      <c r="B444" s="563" t="s">
        <v>577</v>
      </c>
      <c r="C444" s="563" t="s">
        <v>25</v>
      </c>
      <c r="D444" s="563" t="s">
        <v>26</v>
      </c>
      <c r="E444" s="563"/>
      <c r="F444" s="564">
        <v>7</v>
      </c>
      <c r="G444" s="524"/>
      <c r="H444" s="565" t="s">
        <v>686</v>
      </c>
      <c r="I444" s="572" t="s">
        <v>717</v>
      </c>
      <c r="J444" s="573"/>
      <c r="K444" s="568">
        <v>4830</v>
      </c>
      <c r="L444" s="569">
        <v>2610</v>
      </c>
      <c r="M444" s="569">
        <v>2220</v>
      </c>
      <c r="N444" s="569">
        <v>640</v>
      </c>
      <c r="O444" s="569">
        <v>290</v>
      </c>
      <c r="P444" s="570">
        <v>1230</v>
      </c>
      <c r="Q444" s="570">
        <v>240</v>
      </c>
      <c r="R444" s="570">
        <v>990</v>
      </c>
      <c r="S444" s="570">
        <v>60</v>
      </c>
      <c r="T444" s="576"/>
    </row>
    <row r="445" spans="1:20" s="530" customFormat="1" ht="12" hidden="1" customHeight="1">
      <c r="A445" s="563" t="s">
        <v>672</v>
      </c>
      <c r="B445" s="563" t="s">
        <v>577</v>
      </c>
      <c r="C445" s="563" t="s">
        <v>25</v>
      </c>
      <c r="D445" s="563" t="s">
        <v>26</v>
      </c>
      <c r="E445" s="563"/>
      <c r="F445" s="564">
        <v>8</v>
      </c>
      <c r="G445" s="524"/>
      <c r="H445" s="565" t="s">
        <v>688</v>
      </c>
      <c r="I445" s="572" t="s">
        <v>696</v>
      </c>
      <c r="J445" s="573"/>
      <c r="K445" s="568">
        <v>4270</v>
      </c>
      <c r="L445" s="569">
        <v>2830</v>
      </c>
      <c r="M445" s="569">
        <v>1440</v>
      </c>
      <c r="N445" s="569" t="s">
        <v>34</v>
      </c>
      <c r="O445" s="569" t="s">
        <v>34</v>
      </c>
      <c r="P445" s="570">
        <v>1430</v>
      </c>
      <c r="Q445" s="570">
        <v>150</v>
      </c>
      <c r="R445" s="570">
        <v>1280</v>
      </c>
      <c r="S445" s="570">
        <v>10</v>
      </c>
      <c r="T445" s="562"/>
    </row>
    <row r="446" spans="1:20" s="530" customFormat="1" ht="12" hidden="1" customHeight="1">
      <c r="A446" s="563" t="s">
        <v>672</v>
      </c>
      <c r="B446" s="563" t="s">
        <v>577</v>
      </c>
      <c r="C446" s="563" t="s">
        <v>25</v>
      </c>
      <c r="D446" s="563" t="s">
        <v>26</v>
      </c>
      <c r="E446" s="563"/>
      <c r="F446" s="564">
        <v>9</v>
      </c>
      <c r="G446" s="524"/>
      <c r="H446" s="565" t="s">
        <v>690</v>
      </c>
      <c r="I446" s="572" t="s">
        <v>697</v>
      </c>
      <c r="J446" s="573"/>
      <c r="K446" s="568">
        <v>2950</v>
      </c>
      <c r="L446" s="569">
        <v>1730</v>
      </c>
      <c r="M446" s="569">
        <v>1210</v>
      </c>
      <c r="N446" s="569" t="s">
        <v>34</v>
      </c>
      <c r="O446" s="569" t="s">
        <v>34</v>
      </c>
      <c r="P446" s="570">
        <v>1150</v>
      </c>
      <c r="Q446" s="570">
        <v>250</v>
      </c>
      <c r="R446" s="570">
        <v>900</v>
      </c>
      <c r="S446" s="570">
        <v>60</v>
      </c>
      <c r="T446" s="562"/>
    </row>
    <row r="447" spans="1:20" s="530" customFormat="1" ht="12" hidden="1" customHeight="1">
      <c r="A447" s="563" t="s">
        <v>672</v>
      </c>
      <c r="B447" s="563" t="s">
        <v>577</v>
      </c>
      <c r="C447" s="563" t="s">
        <v>25</v>
      </c>
      <c r="D447" s="563" t="s">
        <v>26</v>
      </c>
      <c r="E447" s="563"/>
      <c r="F447" s="564">
        <v>10</v>
      </c>
      <c r="G447" s="524"/>
      <c r="H447" s="577" t="s">
        <v>692</v>
      </c>
      <c r="I447" s="572" t="s">
        <v>710</v>
      </c>
      <c r="J447" s="573"/>
      <c r="K447" s="568">
        <v>1570</v>
      </c>
      <c r="L447" s="569">
        <v>750</v>
      </c>
      <c r="M447" s="569">
        <v>820</v>
      </c>
      <c r="N447" s="569" t="s">
        <v>34</v>
      </c>
      <c r="O447" s="569" t="s">
        <v>34</v>
      </c>
      <c r="P447" s="570">
        <v>780</v>
      </c>
      <c r="Q447" s="570">
        <v>180</v>
      </c>
      <c r="R447" s="570">
        <v>600</v>
      </c>
      <c r="S447" s="570">
        <v>30</v>
      </c>
      <c r="T447" s="578"/>
    </row>
    <row r="448" spans="1:20" s="530" customFormat="1" ht="12" hidden="1" customHeight="1">
      <c r="A448" s="522"/>
      <c r="B448" s="522"/>
      <c r="C448" s="522"/>
      <c r="D448" s="522"/>
      <c r="E448" s="522"/>
      <c r="F448" s="555"/>
      <c r="G448" s="524"/>
      <c r="H448" s="556" t="s">
        <v>787</v>
      </c>
      <c r="I448" s="557" t="s">
        <v>788</v>
      </c>
      <c r="J448" s="558"/>
      <c r="K448" s="568"/>
      <c r="L448" s="569"/>
      <c r="M448" s="569"/>
      <c r="N448" s="569"/>
      <c r="O448" s="569"/>
      <c r="P448" s="570"/>
      <c r="Q448" s="570"/>
      <c r="R448" s="570"/>
      <c r="S448" s="570"/>
      <c r="T448" s="562"/>
    </row>
    <row r="449" spans="1:20" s="530" customFormat="1" ht="12" hidden="1" customHeight="1">
      <c r="A449" s="563" t="s">
        <v>672</v>
      </c>
      <c r="B449" s="563" t="s">
        <v>576</v>
      </c>
      <c r="C449" s="563" t="s">
        <v>25</v>
      </c>
      <c r="D449" s="563" t="s">
        <v>26</v>
      </c>
      <c r="E449" s="563"/>
      <c r="F449" s="564">
        <v>1</v>
      </c>
      <c r="G449" s="524"/>
      <c r="H449" s="565" t="s">
        <v>713</v>
      </c>
      <c r="I449" s="566" t="s">
        <v>720</v>
      </c>
      <c r="J449" s="567" t="s">
        <v>721</v>
      </c>
      <c r="K449" s="568">
        <v>25900</v>
      </c>
      <c r="L449" s="569">
        <v>11960</v>
      </c>
      <c r="M449" s="569">
        <v>12930</v>
      </c>
      <c r="N449" s="569">
        <v>910</v>
      </c>
      <c r="O449" s="569">
        <v>2240</v>
      </c>
      <c r="P449" s="570">
        <v>9620</v>
      </c>
      <c r="Q449" s="570">
        <v>2650</v>
      </c>
      <c r="R449" s="570">
        <v>6970</v>
      </c>
      <c r="S449" s="570">
        <v>170</v>
      </c>
      <c r="T449" s="571"/>
    </row>
    <row r="450" spans="1:20" s="530" customFormat="1" ht="12" hidden="1" customHeight="1">
      <c r="A450" s="563" t="s">
        <v>672</v>
      </c>
      <c r="B450" s="563" t="s">
        <v>576</v>
      </c>
      <c r="C450" s="563" t="s">
        <v>25</v>
      </c>
      <c r="D450" s="563" t="s">
        <v>26</v>
      </c>
      <c r="E450" s="563"/>
      <c r="F450" s="564">
        <v>2</v>
      </c>
      <c r="G450" s="524"/>
      <c r="H450" s="565" t="s">
        <v>676</v>
      </c>
      <c r="I450" s="572" t="s">
        <v>700</v>
      </c>
      <c r="J450" s="573"/>
      <c r="K450" s="568">
        <v>660</v>
      </c>
      <c r="L450" s="569">
        <v>310</v>
      </c>
      <c r="M450" s="569">
        <v>350</v>
      </c>
      <c r="N450" s="569">
        <v>60</v>
      </c>
      <c r="O450" s="569" t="s">
        <v>34</v>
      </c>
      <c r="P450" s="570">
        <v>280</v>
      </c>
      <c r="Q450" s="570">
        <v>150</v>
      </c>
      <c r="R450" s="570">
        <v>130</v>
      </c>
      <c r="S450" s="570">
        <v>10</v>
      </c>
      <c r="T450" s="574"/>
    </row>
    <row r="451" spans="1:20" s="530" customFormat="1" ht="12" hidden="1" customHeight="1">
      <c r="A451" s="563" t="s">
        <v>672</v>
      </c>
      <c r="B451" s="563" t="s">
        <v>576</v>
      </c>
      <c r="C451" s="563" t="s">
        <v>25</v>
      </c>
      <c r="D451" s="563" t="s">
        <v>26</v>
      </c>
      <c r="E451" s="563"/>
      <c r="F451" s="564">
        <v>3</v>
      </c>
      <c r="G451" s="524"/>
      <c r="H451" s="565" t="s">
        <v>678</v>
      </c>
      <c r="I451" s="572" t="s">
        <v>715</v>
      </c>
      <c r="J451" s="573"/>
      <c r="K451" s="568">
        <v>2560</v>
      </c>
      <c r="L451" s="569">
        <v>560</v>
      </c>
      <c r="M451" s="569">
        <v>1990</v>
      </c>
      <c r="N451" s="569" t="s">
        <v>34</v>
      </c>
      <c r="O451" s="569">
        <v>1700</v>
      </c>
      <c r="P451" s="570">
        <v>300</v>
      </c>
      <c r="Q451" s="570">
        <v>200</v>
      </c>
      <c r="R451" s="570">
        <v>100</v>
      </c>
      <c r="S451" s="570" t="s">
        <v>34</v>
      </c>
      <c r="T451" s="574"/>
    </row>
    <row r="452" spans="1:20" s="530" customFormat="1" ht="12" hidden="1" customHeight="1">
      <c r="A452" s="563" t="s">
        <v>672</v>
      </c>
      <c r="B452" s="563" t="s">
        <v>576</v>
      </c>
      <c r="C452" s="563" t="s">
        <v>25</v>
      </c>
      <c r="D452" s="563" t="s">
        <v>26</v>
      </c>
      <c r="E452" s="563"/>
      <c r="F452" s="564">
        <v>4</v>
      </c>
      <c r="G452" s="524"/>
      <c r="H452" s="565" t="s">
        <v>680</v>
      </c>
      <c r="I452" s="572" t="s">
        <v>701</v>
      </c>
      <c r="J452" s="573"/>
      <c r="K452" s="568">
        <v>3160</v>
      </c>
      <c r="L452" s="569">
        <v>1800</v>
      </c>
      <c r="M452" s="569">
        <v>1360</v>
      </c>
      <c r="N452" s="569">
        <v>40</v>
      </c>
      <c r="O452" s="569">
        <v>540</v>
      </c>
      <c r="P452" s="570">
        <v>740</v>
      </c>
      <c r="Q452" s="570">
        <v>310</v>
      </c>
      <c r="R452" s="570">
        <v>430</v>
      </c>
      <c r="S452" s="570">
        <v>40</v>
      </c>
      <c r="T452" s="574"/>
    </row>
    <row r="453" spans="1:20" s="530" customFormat="1" ht="12" hidden="1" customHeight="1">
      <c r="A453" s="563" t="s">
        <v>672</v>
      </c>
      <c r="B453" s="563" t="s">
        <v>576</v>
      </c>
      <c r="C453" s="563" t="s">
        <v>25</v>
      </c>
      <c r="D453" s="563" t="s">
        <v>26</v>
      </c>
      <c r="E453" s="563"/>
      <c r="F453" s="564">
        <v>5</v>
      </c>
      <c r="G453" s="524"/>
      <c r="H453" s="565" t="s">
        <v>682</v>
      </c>
      <c r="I453" s="572" t="s">
        <v>704</v>
      </c>
      <c r="J453" s="573"/>
      <c r="K453" s="568">
        <v>4900</v>
      </c>
      <c r="L453" s="569">
        <v>2470</v>
      </c>
      <c r="M453" s="569">
        <v>2440</v>
      </c>
      <c r="N453" s="569">
        <v>360</v>
      </c>
      <c r="O453" s="569" t="s">
        <v>34</v>
      </c>
      <c r="P453" s="570">
        <v>2080</v>
      </c>
      <c r="Q453" s="570">
        <v>300</v>
      </c>
      <c r="R453" s="570">
        <v>1780</v>
      </c>
      <c r="S453" s="570" t="s">
        <v>34</v>
      </c>
      <c r="T453" s="574"/>
    </row>
    <row r="454" spans="1:20" s="530" customFormat="1" ht="12" hidden="1" customHeight="1">
      <c r="A454" s="563" t="s">
        <v>672</v>
      </c>
      <c r="B454" s="563" t="s">
        <v>576</v>
      </c>
      <c r="C454" s="563" t="s">
        <v>25</v>
      </c>
      <c r="D454" s="563" t="s">
        <v>26</v>
      </c>
      <c r="E454" s="563"/>
      <c r="F454" s="564">
        <v>6</v>
      </c>
      <c r="G454" s="524"/>
      <c r="H454" s="565" t="s">
        <v>684</v>
      </c>
      <c r="I454" s="572" t="s">
        <v>716</v>
      </c>
      <c r="J454" s="573"/>
      <c r="K454" s="568">
        <v>2900</v>
      </c>
      <c r="L454" s="569">
        <v>1310</v>
      </c>
      <c r="M454" s="569">
        <v>1590</v>
      </c>
      <c r="N454" s="569">
        <v>100</v>
      </c>
      <c r="O454" s="569" t="s">
        <v>34</v>
      </c>
      <c r="P454" s="570">
        <v>1460</v>
      </c>
      <c r="Q454" s="570">
        <v>310</v>
      </c>
      <c r="R454" s="570">
        <v>1150</v>
      </c>
      <c r="S454" s="570">
        <v>20</v>
      </c>
      <c r="T454" s="575"/>
    </row>
    <row r="455" spans="1:20" s="530" customFormat="1" ht="12" hidden="1" customHeight="1">
      <c r="A455" s="563" t="s">
        <v>672</v>
      </c>
      <c r="B455" s="563" t="s">
        <v>576</v>
      </c>
      <c r="C455" s="563" t="s">
        <v>25</v>
      </c>
      <c r="D455" s="563" t="s">
        <v>26</v>
      </c>
      <c r="E455" s="563"/>
      <c r="F455" s="564">
        <v>7</v>
      </c>
      <c r="G455" s="524"/>
      <c r="H455" s="565" t="s">
        <v>686</v>
      </c>
      <c r="I455" s="572" t="s">
        <v>717</v>
      </c>
      <c r="J455" s="573"/>
      <c r="K455" s="568">
        <v>2710</v>
      </c>
      <c r="L455" s="569">
        <v>2010</v>
      </c>
      <c r="M455" s="569">
        <v>700</v>
      </c>
      <c r="N455" s="569">
        <v>220</v>
      </c>
      <c r="O455" s="569" t="s">
        <v>34</v>
      </c>
      <c r="P455" s="570">
        <v>460</v>
      </c>
      <c r="Q455" s="570">
        <v>50</v>
      </c>
      <c r="R455" s="570">
        <v>410</v>
      </c>
      <c r="S455" s="570">
        <v>30</v>
      </c>
      <c r="T455" s="576"/>
    </row>
    <row r="456" spans="1:20" s="530" customFormat="1" ht="12" hidden="1" customHeight="1">
      <c r="A456" s="563" t="s">
        <v>672</v>
      </c>
      <c r="B456" s="563" t="s">
        <v>576</v>
      </c>
      <c r="C456" s="563" t="s">
        <v>25</v>
      </c>
      <c r="D456" s="563" t="s">
        <v>26</v>
      </c>
      <c r="E456" s="563"/>
      <c r="F456" s="564">
        <v>8</v>
      </c>
      <c r="G456" s="524"/>
      <c r="H456" s="565" t="s">
        <v>688</v>
      </c>
      <c r="I456" s="572" t="s">
        <v>696</v>
      </c>
      <c r="J456" s="573"/>
      <c r="K456" s="568">
        <v>2190</v>
      </c>
      <c r="L456" s="569">
        <v>1270</v>
      </c>
      <c r="M456" s="569">
        <v>930</v>
      </c>
      <c r="N456" s="569">
        <v>110</v>
      </c>
      <c r="O456" s="569" t="s">
        <v>34</v>
      </c>
      <c r="P456" s="570">
        <v>760</v>
      </c>
      <c r="Q456" s="570">
        <v>80</v>
      </c>
      <c r="R456" s="570">
        <v>680</v>
      </c>
      <c r="S456" s="570">
        <v>50</v>
      </c>
      <c r="T456" s="562"/>
    </row>
    <row r="457" spans="1:20" s="530" customFormat="1" ht="12" hidden="1" customHeight="1">
      <c r="A457" s="563" t="s">
        <v>672</v>
      </c>
      <c r="B457" s="563" t="s">
        <v>576</v>
      </c>
      <c r="C457" s="563" t="s">
        <v>25</v>
      </c>
      <c r="D457" s="563" t="s">
        <v>26</v>
      </c>
      <c r="E457" s="563"/>
      <c r="F457" s="564">
        <v>9</v>
      </c>
      <c r="G457" s="524"/>
      <c r="H457" s="565" t="s">
        <v>690</v>
      </c>
      <c r="I457" s="572" t="s">
        <v>697</v>
      </c>
      <c r="J457" s="573"/>
      <c r="K457" s="568">
        <v>2470</v>
      </c>
      <c r="L457" s="569">
        <v>1270</v>
      </c>
      <c r="M457" s="569">
        <v>1190</v>
      </c>
      <c r="N457" s="569" t="s">
        <v>34</v>
      </c>
      <c r="O457" s="569" t="s">
        <v>34</v>
      </c>
      <c r="P457" s="570">
        <v>1190</v>
      </c>
      <c r="Q457" s="570">
        <v>290</v>
      </c>
      <c r="R457" s="570">
        <v>900</v>
      </c>
      <c r="S457" s="570" t="s">
        <v>34</v>
      </c>
      <c r="T457" s="562"/>
    </row>
    <row r="458" spans="1:20" s="530" customFormat="1" ht="12" hidden="1" customHeight="1">
      <c r="A458" s="563" t="s">
        <v>672</v>
      </c>
      <c r="B458" s="563" t="s">
        <v>576</v>
      </c>
      <c r="C458" s="563" t="s">
        <v>25</v>
      </c>
      <c r="D458" s="563" t="s">
        <v>26</v>
      </c>
      <c r="E458" s="563"/>
      <c r="F458" s="564">
        <v>10</v>
      </c>
      <c r="G458" s="524"/>
      <c r="H458" s="577" t="s">
        <v>692</v>
      </c>
      <c r="I458" s="572" t="s">
        <v>710</v>
      </c>
      <c r="J458" s="573"/>
      <c r="K458" s="568">
        <v>600</v>
      </c>
      <c r="L458" s="569">
        <v>390</v>
      </c>
      <c r="M458" s="569">
        <v>220</v>
      </c>
      <c r="N458" s="569" t="s">
        <v>34</v>
      </c>
      <c r="O458" s="569" t="s">
        <v>34</v>
      </c>
      <c r="P458" s="570">
        <v>200</v>
      </c>
      <c r="Q458" s="570">
        <v>90</v>
      </c>
      <c r="R458" s="570">
        <v>100</v>
      </c>
      <c r="S458" s="570">
        <v>20</v>
      </c>
      <c r="T458" s="578"/>
    </row>
    <row r="459" spans="1:20" s="530" customFormat="1" ht="12" hidden="1" customHeight="1">
      <c r="A459" s="522"/>
      <c r="B459" s="522"/>
      <c r="C459" s="522"/>
      <c r="D459" s="522"/>
      <c r="E459" s="522"/>
      <c r="F459" s="555"/>
      <c r="G459" s="524"/>
      <c r="H459" s="556" t="s">
        <v>789</v>
      </c>
      <c r="I459" s="557" t="s">
        <v>790</v>
      </c>
      <c r="J459" s="558"/>
      <c r="K459" s="559"/>
      <c r="L459" s="560"/>
      <c r="M459" s="560"/>
      <c r="N459" s="560"/>
      <c r="O459" s="560"/>
      <c r="P459" s="561"/>
      <c r="Q459" s="561"/>
      <c r="R459" s="561"/>
      <c r="S459" s="561"/>
      <c r="T459" s="562"/>
    </row>
    <row r="460" spans="1:20" s="530" customFormat="1" ht="12" hidden="1" customHeight="1">
      <c r="A460" s="563" t="s">
        <v>672</v>
      </c>
      <c r="B460" s="563" t="s">
        <v>575</v>
      </c>
      <c r="C460" s="563" t="s">
        <v>25</v>
      </c>
      <c r="D460" s="563" t="s">
        <v>26</v>
      </c>
      <c r="E460" s="563"/>
      <c r="F460" s="564">
        <v>1</v>
      </c>
      <c r="G460" s="524"/>
      <c r="H460" s="565" t="s">
        <v>713</v>
      </c>
      <c r="I460" s="566" t="s">
        <v>720</v>
      </c>
      <c r="J460" s="567" t="s">
        <v>721</v>
      </c>
      <c r="K460" s="568">
        <v>39370</v>
      </c>
      <c r="L460" s="569">
        <v>17460</v>
      </c>
      <c r="M460" s="569">
        <v>19030</v>
      </c>
      <c r="N460" s="569">
        <v>1870</v>
      </c>
      <c r="O460" s="569">
        <v>990</v>
      </c>
      <c r="P460" s="570">
        <v>15260</v>
      </c>
      <c r="Q460" s="570">
        <v>5990</v>
      </c>
      <c r="R460" s="570">
        <v>9270</v>
      </c>
      <c r="S460" s="570">
        <v>910</v>
      </c>
      <c r="T460" s="571"/>
    </row>
    <row r="461" spans="1:20" s="530" customFormat="1" ht="12" hidden="1" customHeight="1">
      <c r="A461" s="563" t="s">
        <v>672</v>
      </c>
      <c r="B461" s="563" t="s">
        <v>575</v>
      </c>
      <c r="C461" s="563" t="s">
        <v>25</v>
      </c>
      <c r="D461" s="563" t="s">
        <v>26</v>
      </c>
      <c r="E461" s="563"/>
      <c r="F461" s="564">
        <v>2</v>
      </c>
      <c r="G461" s="524"/>
      <c r="H461" s="565" t="s">
        <v>676</v>
      </c>
      <c r="I461" s="572" t="s">
        <v>700</v>
      </c>
      <c r="J461" s="573"/>
      <c r="K461" s="568">
        <v>510</v>
      </c>
      <c r="L461" s="569">
        <v>460</v>
      </c>
      <c r="M461" s="569">
        <v>50</v>
      </c>
      <c r="N461" s="569" t="s">
        <v>34</v>
      </c>
      <c r="O461" s="569" t="s">
        <v>34</v>
      </c>
      <c r="P461" s="570">
        <v>50</v>
      </c>
      <c r="Q461" s="570">
        <v>50</v>
      </c>
      <c r="R461" s="570" t="s">
        <v>34</v>
      </c>
      <c r="S461" s="570" t="s">
        <v>34</v>
      </c>
      <c r="T461" s="574"/>
    </row>
    <row r="462" spans="1:20" s="530" customFormat="1" ht="12" hidden="1" customHeight="1">
      <c r="A462" s="563" t="s">
        <v>672</v>
      </c>
      <c r="B462" s="563" t="s">
        <v>575</v>
      </c>
      <c r="C462" s="563" t="s">
        <v>25</v>
      </c>
      <c r="D462" s="563" t="s">
        <v>26</v>
      </c>
      <c r="E462" s="563"/>
      <c r="F462" s="564">
        <v>3</v>
      </c>
      <c r="G462" s="524"/>
      <c r="H462" s="565" t="s">
        <v>678</v>
      </c>
      <c r="I462" s="572" t="s">
        <v>715</v>
      </c>
      <c r="J462" s="573"/>
      <c r="K462" s="568">
        <v>4320</v>
      </c>
      <c r="L462" s="569">
        <v>1470</v>
      </c>
      <c r="M462" s="569">
        <v>2840</v>
      </c>
      <c r="N462" s="569">
        <v>1630</v>
      </c>
      <c r="O462" s="569">
        <v>930</v>
      </c>
      <c r="P462" s="570">
        <v>280</v>
      </c>
      <c r="Q462" s="570">
        <v>210</v>
      </c>
      <c r="R462" s="570">
        <v>70</v>
      </c>
      <c r="S462" s="570" t="s">
        <v>34</v>
      </c>
      <c r="T462" s="574"/>
    </row>
    <row r="463" spans="1:20" s="530" customFormat="1" ht="12" hidden="1" customHeight="1">
      <c r="A463" s="563" t="s">
        <v>672</v>
      </c>
      <c r="B463" s="563" t="s">
        <v>575</v>
      </c>
      <c r="C463" s="563" t="s">
        <v>25</v>
      </c>
      <c r="D463" s="563" t="s">
        <v>26</v>
      </c>
      <c r="E463" s="563"/>
      <c r="F463" s="564">
        <v>4</v>
      </c>
      <c r="G463" s="524"/>
      <c r="H463" s="565" t="s">
        <v>680</v>
      </c>
      <c r="I463" s="572" t="s">
        <v>701</v>
      </c>
      <c r="J463" s="573"/>
      <c r="K463" s="568">
        <v>4980</v>
      </c>
      <c r="L463" s="569">
        <v>3740</v>
      </c>
      <c r="M463" s="569">
        <v>1240</v>
      </c>
      <c r="N463" s="569" t="s">
        <v>34</v>
      </c>
      <c r="O463" s="569" t="s">
        <v>34</v>
      </c>
      <c r="P463" s="570">
        <v>1210</v>
      </c>
      <c r="Q463" s="570">
        <v>620</v>
      </c>
      <c r="R463" s="570">
        <v>590</v>
      </c>
      <c r="S463" s="570">
        <v>30</v>
      </c>
      <c r="T463" s="574"/>
    </row>
    <row r="464" spans="1:20" s="530" customFormat="1" ht="12" hidden="1" customHeight="1">
      <c r="A464" s="563" t="s">
        <v>672</v>
      </c>
      <c r="B464" s="563" t="s">
        <v>575</v>
      </c>
      <c r="C464" s="563" t="s">
        <v>25</v>
      </c>
      <c r="D464" s="563" t="s">
        <v>26</v>
      </c>
      <c r="E464" s="563"/>
      <c r="F464" s="564">
        <v>5</v>
      </c>
      <c r="G464" s="524"/>
      <c r="H464" s="565" t="s">
        <v>682</v>
      </c>
      <c r="I464" s="572" t="s">
        <v>704</v>
      </c>
      <c r="J464" s="573"/>
      <c r="K464" s="568">
        <v>6990</v>
      </c>
      <c r="L464" s="569">
        <v>3470</v>
      </c>
      <c r="M464" s="569">
        <v>3520</v>
      </c>
      <c r="N464" s="569">
        <v>230</v>
      </c>
      <c r="O464" s="569" t="s">
        <v>34</v>
      </c>
      <c r="P464" s="570">
        <v>3210</v>
      </c>
      <c r="Q464" s="570">
        <v>1320</v>
      </c>
      <c r="R464" s="570">
        <v>1880</v>
      </c>
      <c r="S464" s="570">
        <v>80</v>
      </c>
      <c r="T464" s="574"/>
    </row>
    <row r="465" spans="1:20" s="530" customFormat="1" ht="12" hidden="1" customHeight="1">
      <c r="A465" s="563" t="s">
        <v>672</v>
      </c>
      <c r="B465" s="563" t="s">
        <v>575</v>
      </c>
      <c r="C465" s="563" t="s">
        <v>25</v>
      </c>
      <c r="D465" s="563" t="s">
        <v>26</v>
      </c>
      <c r="E465" s="563"/>
      <c r="F465" s="564">
        <v>6</v>
      </c>
      <c r="G465" s="524"/>
      <c r="H465" s="565" t="s">
        <v>684</v>
      </c>
      <c r="I465" s="572" t="s">
        <v>716</v>
      </c>
      <c r="J465" s="573"/>
      <c r="K465" s="568">
        <v>3200</v>
      </c>
      <c r="L465" s="569">
        <v>1400</v>
      </c>
      <c r="M465" s="569">
        <v>1790</v>
      </c>
      <c r="N465" s="569" t="s">
        <v>34</v>
      </c>
      <c r="O465" s="569" t="s">
        <v>34</v>
      </c>
      <c r="P465" s="570">
        <v>1760</v>
      </c>
      <c r="Q465" s="570">
        <v>440</v>
      </c>
      <c r="R465" s="570">
        <v>1320</v>
      </c>
      <c r="S465" s="570">
        <v>30</v>
      </c>
      <c r="T465" s="575"/>
    </row>
    <row r="466" spans="1:20" s="530" customFormat="1" ht="12" hidden="1" customHeight="1">
      <c r="A466" s="563" t="s">
        <v>672</v>
      </c>
      <c r="B466" s="563" t="s">
        <v>575</v>
      </c>
      <c r="C466" s="563" t="s">
        <v>25</v>
      </c>
      <c r="D466" s="563" t="s">
        <v>26</v>
      </c>
      <c r="E466" s="563"/>
      <c r="F466" s="564">
        <v>7</v>
      </c>
      <c r="G466" s="524"/>
      <c r="H466" s="565" t="s">
        <v>686</v>
      </c>
      <c r="I466" s="572" t="s">
        <v>717</v>
      </c>
      <c r="J466" s="573"/>
      <c r="K466" s="568">
        <v>2990</v>
      </c>
      <c r="L466" s="569">
        <v>1750</v>
      </c>
      <c r="M466" s="569">
        <v>1240</v>
      </c>
      <c r="N466" s="569" t="s">
        <v>34</v>
      </c>
      <c r="O466" s="569">
        <v>60</v>
      </c>
      <c r="P466" s="570">
        <v>1160</v>
      </c>
      <c r="Q466" s="570">
        <v>690</v>
      </c>
      <c r="R466" s="570">
        <v>470</v>
      </c>
      <c r="S466" s="570">
        <v>20</v>
      </c>
      <c r="T466" s="576"/>
    </row>
    <row r="467" spans="1:20" s="530" customFormat="1" ht="12" hidden="1" customHeight="1">
      <c r="A467" s="563" t="s">
        <v>672</v>
      </c>
      <c r="B467" s="563" t="s">
        <v>575</v>
      </c>
      <c r="C467" s="563" t="s">
        <v>25</v>
      </c>
      <c r="D467" s="563" t="s">
        <v>26</v>
      </c>
      <c r="E467" s="563"/>
      <c r="F467" s="564">
        <v>8</v>
      </c>
      <c r="G467" s="524"/>
      <c r="H467" s="565" t="s">
        <v>688</v>
      </c>
      <c r="I467" s="572" t="s">
        <v>696</v>
      </c>
      <c r="J467" s="573"/>
      <c r="K467" s="568">
        <v>4100</v>
      </c>
      <c r="L467" s="569">
        <v>2380</v>
      </c>
      <c r="M467" s="569">
        <v>1720</v>
      </c>
      <c r="N467" s="569" t="s">
        <v>34</v>
      </c>
      <c r="O467" s="569" t="s">
        <v>34</v>
      </c>
      <c r="P467" s="570">
        <v>1710</v>
      </c>
      <c r="Q467" s="570">
        <v>450</v>
      </c>
      <c r="R467" s="570">
        <v>1250</v>
      </c>
      <c r="S467" s="570">
        <v>20</v>
      </c>
      <c r="T467" s="562"/>
    </row>
    <row r="468" spans="1:20" s="530" customFormat="1" ht="12" hidden="1" customHeight="1">
      <c r="A468" s="563" t="s">
        <v>672</v>
      </c>
      <c r="B468" s="563" t="s">
        <v>575</v>
      </c>
      <c r="C468" s="563" t="s">
        <v>25</v>
      </c>
      <c r="D468" s="563" t="s">
        <v>26</v>
      </c>
      <c r="E468" s="563"/>
      <c r="F468" s="564">
        <v>9</v>
      </c>
      <c r="G468" s="524"/>
      <c r="H468" s="565" t="s">
        <v>690</v>
      </c>
      <c r="I468" s="572" t="s">
        <v>697</v>
      </c>
      <c r="J468" s="573"/>
      <c r="K468" s="568">
        <v>2860</v>
      </c>
      <c r="L468" s="569">
        <v>1350</v>
      </c>
      <c r="M468" s="569">
        <v>1510</v>
      </c>
      <c r="N468" s="569" t="s">
        <v>34</v>
      </c>
      <c r="O468" s="569" t="s">
        <v>34</v>
      </c>
      <c r="P468" s="570">
        <v>1410</v>
      </c>
      <c r="Q468" s="570">
        <v>550</v>
      </c>
      <c r="R468" s="570">
        <v>870</v>
      </c>
      <c r="S468" s="570">
        <v>100</v>
      </c>
      <c r="T468" s="562"/>
    </row>
    <row r="469" spans="1:20" s="530" customFormat="1" ht="12" hidden="1" customHeight="1">
      <c r="A469" s="563" t="s">
        <v>672</v>
      </c>
      <c r="B469" s="563" t="s">
        <v>575</v>
      </c>
      <c r="C469" s="563" t="s">
        <v>25</v>
      </c>
      <c r="D469" s="563" t="s">
        <v>26</v>
      </c>
      <c r="E469" s="563"/>
      <c r="F469" s="564">
        <v>10</v>
      </c>
      <c r="G469" s="524"/>
      <c r="H469" s="577" t="s">
        <v>692</v>
      </c>
      <c r="I469" s="572" t="s">
        <v>710</v>
      </c>
      <c r="J469" s="573"/>
      <c r="K469" s="568">
        <v>1590</v>
      </c>
      <c r="L469" s="569">
        <v>920</v>
      </c>
      <c r="M469" s="569">
        <v>670</v>
      </c>
      <c r="N469" s="569" t="s">
        <v>34</v>
      </c>
      <c r="O469" s="569" t="s">
        <v>34</v>
      </c>
      <c r="P469" s="570">
        <v>630</v>
      </c>
      <c r="Q469" s="570">
        <v>240</v>
      </c>
      <c r="R469" s="570">
        <v>400</v>
      </c>
      <c r="S469" s="570">
        <v>40</v>
      </c>
      <c r="T469" s="578"/>
    </row>
    <row r="470" spans="1:20" s="530" customFormat="1" ht="12" hidden="1" customHeight="1">
      <c r="A470" s="522"/>
      <c r="B470" s="522"/>
      <c r="C470" s="522"/>
      <c r="D470" s="522"/>
      <c r="E470" s="522"/>
      <c r="F470" s="555"/>
      <c r="G470" s="524"/>
      <c r="H470" s="556" t="s">
        <v>791</v>
      </c>
      <c r="I470" s="557" t="s">
        <v>792</v>
      </c>
      <c r="J470" s="558"/>
      <c r="K470" s="568"/>
      <c r="L470" s="569"/>
      <c r="M470" s="569"/>
      <c r="N470" s="569"/>
      <c r="O470" s="569"/>
      <c r="P470" s="570"/>
      <c r="Q470" s="570"/>
      <c r="R470" s="570"/>
      <c r="S470" s="570"/>
      <c r="T470" s="562"/>
    </row>
    <row r="471" spans="1:20" s="530" customFormat="1" ht="12" hidden="1" customHeight="1">
      <c r="A471" s="563" t="s">
        <v>672</v>
      </c>
      <c r="B471" s="563" t="s">
        <v>574</v>
      </c>
      <c r="C471" s="563" t="s">
        <v>25</v>
      </c>
      <c r="D471" s="563" t="s">
        <v>26</v>
      </c>
      <c r="E471" s="563"/>
      <c r="F471" s="564">
        <v>1</v>
      </c>
      <c r="G471" s="524"/>
      <c r="H471" s="565" t="s">
        <v>713</v>
      </c>
      <c r="I471" s="566" t="s">
        <v>720</v>
      </c>
      <c r="J471" s="567" t="s">
        <v>721</v>
      </c>
      <c r="K471" s="568">
        <v>34210</v>
      </c>
      <c r="L471" s="569">
        <v>20750</v>
      </c>
      <c r="M471" s="569">
        <v>13210</v>
      </c>
      <c r="N471" s="569">
        <v>2880</v>
      </c>
      <c r="O471" s="569">
        <v>1890</v>
      </c>
      <c r="P471" s="570">
        <v>8160</v>
      </c>
      <c r="Q471" s="570">
        <v>2460</v>
      </c>
      <c r="R471" s="570">
        <v>5690</v>
      </c>
      <c r="S471" s="570">
        <v>280</v>
      </c>
      <c r="T471" s="571"/>
    </row>
    <row r="472" spans="1:20" s="530" customFormat="1" ht="12" hidden="1" customHeight="1">
      <c r="A472" s="563" t="s">
        <v>672</v>
      </c>
      <c r="B472" s="563" t="s">
        <v>574</v>
      </c>
      <c r="C472" s="563" t="s">
        <v>25</v>
      </c>
      <c r="D472" s="563" t="s">
        <v>26</v>
      </c>
      <c r="E472" s="563"/>
      <c r="F472" s="564">
        <v>2</v>
      </c>
      <c r="G472" s="524"/>
      <c r="H472" s="565" t="s">
        <v>676</v>
      </c>
      <c r="I472" s="572" t="s">
        <v>700</v>
      </c>
      <c r="J472" s="573"/>
      <c r="K472" s="568">
        <v>330</v>
      </c>
      <c r="L472" s="569">
        <v>300</v>
      </c>
      <c r="M472" s="569">
        <v>30</v>
      </c>
      <c r="N472" s="569">
        <v>10</v>
      </c>
      <c r="O472" s="569" t="s">
        <v>34</v>
      </c>
      <c r="P472" s="570">
        <v>20</v>
      </c>
      <c r="Q472" s="570">
        <v>20</v>
      </c>
      <c r="R472" s="570" t="s">
        <v>34</v>
      </c>
      <c r="S472" s="570" t="s">
        <v>34</v>
      </c>
      <c r="T472" s="574"/>
    </row>
    <row r="473" spans="1:20" s="530" customFormat="1" ht="12" hidden="1" customHeight="1">
      <c r="A473" s="563" t="s">
        <v>672</v>
      </c>
      <c r="B473" s="563" t="s">
        <v>574</v>
      </c>
      <c r="C473" s="563" t="s">
        <v>25</v>
      </c>
      <c r="D473" s="563" t="s">
        <v>26</v>
      </c>
      <c r="E473" s="563"/>
      <c r="F473" s="564">
        <v>3</v>
      </c>
      <c r="G473" s="524"/>
      <c r="H473" s="565" t="s">
        <v>678</v>
      </c>
      <c r="I473" s="572" t="s">
        <v>715</v>
      </c>
      <c r="J473" s="573"/>
      <c r="K473" s="568">
        <v>1370</v>
      </c>
      <c r="L473" s="569">
        <v>780</v>
      </c>
      <c r="M473" s="569">
        <v>590</v>
      </c>
      <c r="N473" s="569" t="s">
        <v>34</v>
      </c>
      <c r="O473" s="569">
        <v>490</v>
      </c>
      <c r="P473" s="570">
        <v>110</v>
      </c>
      <c r="Q473" s="570">
        <v>70</v>
      </c>
      <c r="R473" s="570">
        <v>40</v>
      </c>
      <c r="S473" s="570" t="s">
        <v>34</v>
      </c>
      <c r="T473" s="574"/>
    </row>
    <row r="474" spans="1:20" s="530" customFormat="1" ht="12" hidden="1" customHeight="1">
      <c r="A474" s="563" t="s">
        <v>672</v>
      </c>
      <c r="B474" s="563" t="s">
        <v>574</v>
      </c>
      <c r="C474" s="563" t="s">
        <v>25</v>
      </c>
      <c r="D474" s="563" t="s">
        <v>26</v>
      </c>
      <c r="E474" s="563"/>
      <c r="F474" s="564">
        <v>4</v>
      </c>
      <c r="G474" s="524"/>
      <c r="H474" s="565" t="s">
        <v>680</v>
      </c>
      <c r="I474" s="572" t="s">
        <v>701</v>
      </c>
      <c r="J474" s="573"/>
      <c r="K474" s="568">
        <v>4710</v>
      </c>
      <c r="L474" s="569">
        <v>2980</v>
      </c>
      <c r="M474" s="569">
        <v>1720</v>
      </c>
      <c r="N474" s="569" t="s">
        <v>34</v>
      </c>
      <c r="O474" s="569">
        <v>1170</v>
      </c>
      <c r="P474" s="570">
        <v>530</v>
      </c>
      <c r="Q474" s="570">
        <v>180</v>
      </c>
      <c r="R474" s="570">
        <v>350</v>
      </c>
      <c r="S474" s="570">
        <v>30</v>
      </c>
      <c r="T474" s="574"/>
    </row>
    <row r="475" spans="1:20" s="530" customFormat="1" ht="12" hidden="1" customHeight="1">
      <c r="A475" s="563" t="s">
        <v>672</v>
      </c>
      <c r="B475" s="563" t="s">
        <v>574</v>
      </c>
      <c r="C475" s="563" t="s">
        <v>25</v>
      </c>
      <c r="D475" s="563" t="s">
        <v>26</v>
      </c>
      <c r="E475" s="563"/>
      <c r="F475" s="564">
        <v>5</v>
      </c>
      <c r="G475" s="524"/>
      <c r="H475" s="565" t="s">
        <v>682</v>
      </c>
      <c r="I475" s="572" t="s">
        <v>704</v>
      </c>
      <c r="J475" s="573"/>
      <c r="K475" s="568">
        <v>5030</v>
      </c>
      <c r="L475" s="569">
        <v>3270</v>
      </c>
      <c r="M475" s="569">
        <v>1760</v>
      </c>
      <c r="N475" s="569">
        <v>230</v>
      </c>
      <c r="O475" s="569">
        <v>100</v>
      </c>
      <c r="P475" s="570">
        <v>1390</v>
      </c>
      <c r="Q475" s="570">
        <v>370</v>
      </c>
      <c r="R475" s="570">
        <v>1020</v>
      </c>
      <c r="S475" s="570">
        <v>40</v>
      </c>
      <c r="T475" s="574"/>
    </row>
    <row r="476" spans="1:20" s="530" customFormat="1" ht="12" hidden="1" customHeight="1">
      <c r="A476" s="563" t="s">
        <v>672</v>
      </c>
      <c r="B476" s="563" t="s">
        <v>574</v>
      </c>
      <c r="C476" s="563" t="s">
        <v>25</v>
      </c>
      <c r="D476" s="563" t="s">
        <v>26</v>
      </c>
      <c r="E476" s="563"/>
      <c r="F476" s="564">
        <v>6</v>
      </c>
      <c r="G476" s="524"/>
      <c r="H476" s="565" t="s">
        <v>684</v>
      </c>
      <c r="I476" s="572" t="s">
        <v>716</v>
      </c>
      <c r="J476" s="573"/>
      <c r="K476" s="568">
        <v>3010</v>
      </c>
      <c r="L476" s="569">
        <v>1480</v>
      </c>
      <c r="M476" s="569">
        <v>1530</v>
      </c>
      <c r="N476" s="569">
        <v>150</v>
      </c>
      <c r="O476" s="569">
        <v>140</v>
      </c>
      <c r="P476" s="570">
        <v>1210</v>
      </c>
      <c r="Q476" s="570">
        <v>290</v>
      </c>
      <c r="R476" s="570">
        <v>920</v>
      </c>
      <c r="S476" s="570">
        <v>20</v>
      </c>
      <c r="T476" s="575"/>
    </row>
    <row r="477" spans="1:20" s="530" customFormat="1" ht="12" hidden="1" customHeight="1">
      <c r="A477" s="563" t="s">
        <v>672</v>
      </c>
      <c r="B477" s="563" t="s">
        <v>574</v>
      </c>
      <c r="C477" s="563" t="s">
        <v>25</v>
      </c>
      <c r="D477" s="563" t="s">
        <v>26</v>
      </c>
      <c r="E477" s="563"/>
      <c r="F477" s="564">
        <v>7</v>
      </c>
      <c r="G477" s="524"/>
      <c r="H477" s="565" t="s">
        <v>686</v>
      </c>
      <c r="I477" s="572" t="s">
        <v>717</v>
      </c>
      <c r="J477" s="573"/>
      <c r="K477" s="568">
        <v>5470</v>
      </c>
      <c r="L477" s="569">
        <v>4470</v>
      </c>
      <c r="M477" s="569">
        <v>990</v>
      </c>
      <c r="N477" s="569">
        <v>430</v>
      </c>
      <c r="O477" s="569" t="s">
        <v>34</v>
      </c>
      <c r="P477" s="570">
        <v>520</v>
      </c>
      <c r="Q477" s="570">
        <v>90</v>
      </c>
      <c r="R477" s="570">
        <v>430</v>
      </c>
      <c r="S477" s="570">
        <v>50</v>
      </c>
      <c r="T477" s="576"/>
    </row>
    <row r="478" spans="1:20" s="530" customFormat="1" ht="12" hidden="1" customHeight="1">
      <c r="A478" s="563" t="s">
        <v>672</v>
      </c>
      <c r="B478" s="563" t="s">
        <v>574</v>
      </c>
      <c r="C478" s="563" t="s">
        <v>25</v>
      </c>
      <c r="D478" s="563" t="s">
        <v>26</v>
      </c>
      <c r="E478" s="563"/>
      <c r="F478" s="564">
        <v>8</v>
      </c>
      <c r="G478" s="524"/>
      <c r="H478" s="565" t="s">
        <v>688</v>
      </c>
      <c r="I478" s="572" t="s">
        <v>696</v>
      </c>
      <c r="J478" s="573"/>
      <c r="K478" s="568">
        <v>5030</v>
      </c>
      <c r="L478" s="569">
        <v>2470</v>
      </c>
      <c r="M478" s="569">
        <v>2560</v>
      </c>
      <c r="N478" s="569">
        <v>1590</v>
      </c>
      <c r="O478" s="569" t="s">
        <v>34</v>
      </c>
      <c r="P478" s="570">
        <v>840</v>
      </c>
      <c r="Q478" s="570">
        <v>90</v>
      </c>
      <c r="R478" s="570">
        <v>740</v>
      </c>
      <c r="S478" s="570">
        <v>140</v>
      </c>
      <c r="T478" s="562"/>
    </row>
    <row r="479" spans="1:20" s="530" customFormat="1" ht="12" hidden="1" customHeight="1">
      <c r="A479" s="563" t="s">
        <v>672</v>
      </c>
      <c r="B479" s="563" t="s">
        <v>574</v>
      </c>
      <c r="C479" s="563" t="s">
        <v>25</v>
      </c>
      <c r="D479" s="563" t="s">
        <v>26</v>
      </c>
      <c r="E479" s="563"/>
      <c r="F479" s="564">
        <v>9</v>
      </c>
      <c r="G479" s="524"/>
      <c r="H479" s="565" t="s">
        <v>690</v>
      </c>
      <c r="I479" s="572" t="s">
        <v>697</v>
      </c>
      <c r="J479" s="573"/>
      <c r="K479" s="568">
        <v>3430</v>
      </c>
      <c r="L479" s="569">
        <v>2380</v>
      </c>
      <c r="M479" s="569">
        <v>1060</v>
      </c>
      <c r="N479" s="569">
        <v>460</v>
      </c>
      <c r="O479" s="569" t="s">
        <v>34</v>
      </c>
      <c r="P479" s="570">
        <v>590</v>
      </c>
      <c r="Q479" s="570">
        <v>210</v>
      </c>
      <c r="R479" s="570">
        <v>390</v>
      </c>
      <c r="S479" s="570" t="s">
        <v>34</v>
      </c>
      <c r="T479" s="562"/>
    </row>
    <row r="480" spans="1:20" s="530" customFormat="1" ht="12" hidden="1" customHeight="1">
      <c r="A480" s="563" t="s">
        <v>672</v>
      </c>
      <c r="B480" s="563" t="s">
        <v>574</v>
      </c>
      <c r="C480" s="563" t="s">
        <v>25</v>
      </c>
      <c r="D480" s="563" t="s">
        <v>26</v>
      </c>
      <c r="E480" s="563"/>
      <c r="F480" s="564">
        <v>10</v>
      </c>
      <c r="G480" s="524"/>
      <c r="H480" s="577" t="s">
        <v>692</v>
      </c>
      <c r="I480" s="572" t="s">
        <v>710</v>
      </c>
      <c r="J480" s="573"/>
      <c r="K480" s="568">
        <v>820</v>
      </c>
      <c r="L480" s="569">
        <v>680</v>
      </c>
      <c r="M480" s="569">
        <v>140</v>
      </c>
      <c r="N480" s="569" t="s">
        <v>34</v>
      </c>
      <c r="O480" s="569" t="s">
        <v>34</v>
      </c>
      <c r="P480" s="570">
        <v>130</v>
      </c>
      <c r="Q480" s="570">
        <v>20</v>
      </c>
      <c r="R480" s="570">
        <v>110</v>
      </c>
      <c r="S480" s="570">
        <v>10</v>
      </c>
      <c r="T480" s="578"/>
    </row>
    <row r="481" spans="1:20" s="530" customFormat="1" ht="12" hidden="1" customHeight="1">
      <c r="A481" s="522"/>
      <c r="B481" s="522"/>
      <c r="C481" s="522"/>
      <c r="D481" s="522"/>
      <c r="E481" s="522"/>
      <c r="F481" s="555"/>
      <c r="G481" s="524"/>
      <c r="H481" s="556" t="s">
        <v>793</v>
      </c>
      <c r="I481" s="557" t="s">
        <v>794</v>
      </c>
      <c r="J481" s="558"/>
      <c r="K481" s="568"/>
      <c r="L481" s="569"/>
      <c r="M481" s="569"/>
      <c r="N481" s="569"/>
      <c r="O481" s="569"/>
      <c r="P481" s="570"/>
      <c r="Q481" s="570"/>
      <c r="R481" s="570"/>
      <c r="S481" s="570"/>
      <c r="T481" s="562"/>
    </row>
    <row r="482" spans="1:20" s="530" customFormat="1" ht="12" hidden="1" customHeight="1">
      <c r="A482" s="563" t="s">
        <v>672</v>
      </c>
      <c r="B482" s="563" t="s">
        <v>573</v>
      </c>
      <c r="C482" s="563" t="s">
        <v>25</v>
      </c>
      <c r="D482" s="563" t="s">
        <v>26</v>
      </c>
      <c r="E482" s="563"/>
      <c r="F482" s="564">
        <v>1</v>
      </c>
      <c r="G482" s="524"/>
      <c r="H482" s="565" t="s">
        <v>713</v>
      </c>
      <c r="I482" s="566" t="s">
        <v>720</v>
      </c>
      <c r="J482" s="567" t="s">
        <v>721</v>
      </c>
      <c r="K482" s="568">
        <v>32860</v>
      </c>
      <c r="L482" s="569">
        <v>16030</v>
      </c>
      <c r="M482" s="569">
        <v>16470</v>
      </c>
      <c r="N482" s="569">
        <v>4050</v>
      </c>
      <c r="O482" s="569">
        <v>3430</v>
      </c>
      <c r="P482" s="570">
        <v>8810</v>
      </c>
      <c r="Q482" s="570">
        <v>2130</v>
      </c>
      <c r="R482" s="570">
        <v>6680</v>
      </c>
      <c r="S482" s="570">
        <v>190</v>
      </c>
      <c r="T482" s="571"/>
    </row>
    <row r="483" spans="1:20" s="530" customFormat="1" ht="12" hidden="1" customHeight="1">
      <c r="A483" s="563" t="s">
        <v>672</v>
      </c>
      <c r="B483" s="563" t="s">
        <v>573</v>
      </c>
      <c r="C483" s="563" t="s">
        <v>25</v>
      </c>
      <c r="D483" s="563" t="s">
        <v>26</v>
      </c>
      <c r="E483" s="563"/>
      <c r="F483" s="564">
        <v>2</v>
      </c>
      <c r="G483" s="524"/>
      <c r="H483" s="565" t="s">
        <v>676</v>
      </c>
      <c r="I483" s="572" t="s">
        <v>700</v>
      </c>
      <c r="J483" s="573"/>
      <c r="K483" s="568">
        <v>260</v>
      </c>
      <c r="L483" s="569">
        <v>230</v>
      </c>
      <c r="M483" s="569">
        <v>30</v>
      </c>
      <c r="N483" s="569" t="s">
        <v>34</v>
      </c>
      <c r="O483" s="569" t="s">
        <v>34</v>
      </c>
      <c r="P483" s="570">
        <v>30</v>
      </c>
      <c r="Q483" s="570">
        <v>30</v>
      </c>
      <c r="R483" s="570" t="s">
        <v>34</v>
      </c>
      <c r="S483" s="570" t="s">
        <v>34</v>
      </c>
      <c r="T483" s="574"/>
    </row>
    <row r="484" spans="1:20" s="530" customFormat="1" ht="12" hidden="1" customHeight="1">
      <c r="A484" s="563" t="s">
        <v>672</v>
      </c>
      <c r="B484" s="563" t="s">
        <v>573</v>
      </c>
      <c r="C484" s="563" t="s">
        <v>25</v>
      </c>
      <c r="D484" s="563" t="s">
        <v>26</v>
      </c>
      <c r="E484" s="563"/>
      <c r="F484" s="564">
        <v>3</v>
      </c>
      <c r="G484" s="524"/>
      <c r="H484" s="565" t="s">
        <v>678</v>
      </c>
      <c r="I484" s="572" t="s">
        <v>715</v>
      </c>
      <c r="J484" s="573"/>
      <c r="K484" s="568">
        <v>2890</v>
      </c>
      <c r="L484" s="569">
        <v>850</v>
      </c>
      <c r="M484" s="569">
        <v>2040</v>
      </c>
      <c r="N484" s="569">
        <v>270</v>
      </c>
      <c r="O484" s="569">
        <v>1610</v>
      </c>
      <c r="P484" s="570">
        <v>150</v>
      </c>
      <c r="Q484" s="570">
        <v>130</v>
      </c>
      <c r="R484" s="570">
        <v>30</v>
      </c>
      <c r="S484" s="570" t="s">
        <v>34</v>
      </c>
      <c r="T484" s="574"/>
    </row>
    <row r="485" spans="1:20" s="530" customFormat="1" ht="12" hidden="1" customHeight="1">
      <c r="A485" s="563" t="s">
        <v>672</v>
      </c>
      <c r="B485" s="563" t="s">
        <v>573</v>
      </c>
      <c r="C485" s="563" t="s">
        <v>25</v>
      </c>
      <c r="D485" s="563" t="s">
        <v>26</v>
      </c>
      <c r="E485" s="563"/>
      <c r="F485" s="564">
        <v>4</v>
      </c>
      <c r="G485" s="524"/>
      <c r="H485" s="565" t="s">
        <v>680</v>
      </c>
      <c r="I485" s="572" t="s">
        <v>701</v>
      </c>
      <c r="J485" s="573"/>
      <c r="K485" s="568">
        <v>5150</v>
      </c>
      <c r="L485" s="569">
        <v>2130</v>
      </c>
      <c r="M485" s="569">
        <v>3020</v>
      </c>
      <c r="N485" s="569">
        <v>1020</v>
      </c>
      <c r="O485" s="569">
        <v>1090</v>
      </c>
      <c r="P485" s="570">
        <v>830</v>
      </c>
      <c r="Q485" s="570">
        <v>350</v>
      </c>
      <c r="R485" s="570">
        <v>480</v>
      </c>
      <c r="S485" s="570">
        <v>80</v>
      </c>
      <c r="T485" s="574"/>
    </row>
    <row r="486" spans="1:20" s="530" customFormat="1" ht="12" hidden="1" customHeight="1">
      <c r="A486" s="563" t="s">
        <v>672</v>
      </c>
      <c r="B486" s="563" t="s">
        <v>573</v>
      </c>
      <c r="C486" s="563" t="s">
        <v>25</v>
      </c>
      <c r="D486" s="563" t="s">
        <v>26</v>
      </c>
      <c r="E486" s="563"/>
      <c r="F486" s="564">
        <v>5</v>
      </c>
      <c r="G486" s="524"/>
      <c r="H486" s="565" t="s">
        <v>682</v>
      </c>
      <c r="I486" s="572" t="s">
        <v>704</v>
      </c>
      <c r="J486" s="573"/>
      <c r="K486" s="568">
        <v>6810</v>
      </c>
      <c r="L486" s="569">
        <v>3410</v>
      </c>
      <c r="M486" s="569">
        <v>3400</v>
      </c>
      <c r="N486" s="569">
        <v>790</v>
      </c>
      <c r="O486" s="569">
        <v>730</v>
      </c>
      <c r="P486" s="570">
        <v>1860</v>
      </c>
      <c r="Q486" s="570">
        <v>480</v>
      </c>
      <c r="R486" s="570">
        <v>1380</v>
      </c>
      <c r="S486" s="570">
        <v>10</v>
      </c>
      <c r="T486" s="574"/>
    </row>
    <row r="487" spans="1:20" s="530" customFormat="1" ht="12" hidden="1" customHeight="1">
      <c r="A487" s="563" t="s">
        <v>672</v>
      </c>
      <c r="B487" s="563" t="s">
        <v>573</v>
      </c>
      <c r="C487" s="563" t="s">
        <v>25</v>
      </c>
      <c r="D487" s="563" t="s">
        <v>26</v>
      </c>
      <c r="E487" s="563"/>
      <c r="F487" s="564">
        <v>6</v>
      </c>
      <c r="G487" s="524"/>
      <c r="H487" s="565" t="s">
        <v>684</v>
      </c>
      <c r="I487" s="572" t="s">
        <v>716</v>
      </c>
      <c r="J487" s="573"/>
      <c r="K487" s="568">
        <v>2640</v>
      </c>
      <c r="L487" s="569">
        <v>1640</v>
      </c>
      <c r="M487" s="569">
        <v>1000</v>
      </c>
      <c r="N487" s="569">
        <v>180</v>
      </c>
      <c r="O487" s="569" t="s">
        <v>34</v>
      </c>
      <c r="P487" s="570">
        <v>830</v>
      </c>
      <c r="Q487" s="570">
        <v>160</v>
      </c>
      <c r="R487" s="570">
        <v>660</v>
      </c>
      <c r="S487" s="570" t="s">
        <v>34</v>
      </c>
      <c r="T487" s="575"/>
    </row>
    <row r="488" spans="1:20" s="530" customFormat="1" ht="12" hidden="1" customHeight="1">
      <c r="A488" s="563" t="s">
        <v>672</v>
      </c>
      <c r="B488" s="563" t="s">
        <v>573</v>
      </c>
      <c r="C488" s="563" t="s">
        <v>25</v>
      </c>
      <c r="D488" s="563" t="s">
        <v>26</v>
      </c>
      <c r="E488" s="563"/>
      <c r="F488" s="564">
        <v>7</v>
      </c>
      <c r="G488" s="524"/>
      <c r="H488" s="565" t="s">
        <v>686</v>
      </c>
      <c r="I488" s="572" t="s">
        <v>717</v>
      </c>
      <c r="J488" s="573"/>
      <c r="K488" s="568">
        <v>3650</v>
      </c>
      <c r="L488" s="569">
        <v>2070</v>
      </c>
      <c r="M488" s="569">
        <v>1580</v>
      </c>
      <c r="N488" s="569">
        <v>810</v>
      </c>
      <c r="O488" s="569" t="s">
        <v>34</v>
      </c>
      <c r="P488" s="570">
        <v>770</v>
      </c>
      <c r="Q488" s="570">
        <v>80</v>
      </c>
      <c r="R488" s="570">
        <v>690</v>
      </c>
      <c r="S488" s="570" t="s">
        <v>34</v>
      </c>
      <c r="T488" s="576"/>
    </row>
    <row r="489" spans="1:20" s="530" customFormat="1" ht="12" hidden="1" customHeight="1">
      <c r="A489" s="563" t="s">
        <v>672</v>
      </c>
      <c r="B489" s="563" t="s">
        <v>573</v>
      </c>
      <c r="C489" s="563" t="s">
        <v>25</v>
      </c>
      <c r="D489" s="563" t="s">
        <v>26</v>
      </c>
      <c r="E489" s="563"/>
      <c r="F489" s="564">
        <v>8</v>
      </c>
      <c r="G489" s="524"/>
      <c r="H489" s="565" t="s">
        <v>688</v>
      </c>
      <c r="I489" s="572" t="s">
        <v>696</v>
      </c>
      <c r="J489" s="573"/>
      <c r="K489" s="568">
        <v>5630</v>
      </c>
      <c r="L489" s="569">
        <v>2930</v>
      </c>
      <c r="M489" s="569">
        <v>2700</v>
      </c>
      <c r="N489" s="569">
        <v>980</v>
      </c>
      <c r="O489" s="569" t="s">
        <v>34</v>
      </c>
      <c r="P489" s="570">
        <v>1670</v>
      </c>
      <c r="Q489" s="570">
        <v>50</v>
      </c>
      <c r="R489" s="570">
        <v>1620</v>
      </c>
      <c r="S489" s="570">
        <v>50</v>
      </c>
      <c r="T489" s="562"/>
    </row>
    <row r="490" spans="1:20" s="530" customFormat="1" ht="12" hidden="1" customHeight="1">
      <c r="A490" s="563" t="s">
        <v>672</v>
      </c>
      <c r="B490" s="563" t="s">
        <v>573</v>
      </c>
      <c r="C490" s="563" t="s">
        <v>25</v>
      </c>
      <c r="D490" s="563" t="s">
        <v>26</v>
      </c>
      <c r="E490" s="563"/>
      <c r="F490" s="564">
        <v>9</v>
      </c>
      <c r="G490" s="524"/>
      <c r="H490" s="565" t="s">
        <v>690</v>
      </c>
      <c r="I490" s="572" t="s">
        <v>697</v>
      </c>
      <c r="J490" s="573"/>
      <c r="K490" s="568">
        <v>2260</v>
      </c>
      <c r="L490" s="569">
        <v>1470</v>
      </c>
      <c r="M490" s="569">
        <v>800</v>
      </c>
      <c r="N490" s="569" t="s">
        <v>34</v>
      </c>
      <c r="O490" s="569" t="s">
        <v>34</v>
      </c>
      <c r="P490" s="570">
        <v>780</v>
      </c>
      <c r="Q490" s="570">
        <v>140</v>
      </c>
      <c r="R490" s="570">
        <v>630</v>
      </c>
      <c r="S490" s="570">
        <v>20</v>
      </c>
      <c r="T490" s="562"/>
    </row>
    <row r="491" spans="1:20" s="530" customFormat="1" ht="12" hidden="1" customHeight="1">
      <c r="A491" s="563" t="s">
        <v>672</v>
      </c>
      <c r="B491" s="563" t="s">
        <v>573</v>
      </c>
      <c r="C491" s="563" t="s">
        <v>25</v>
      </c>
      <c r="D491" s="563" t="s">
        <v>26</v>
      </c>
      <c r="E491" s="563"/>
      <c r="F491" s="564">
        <v>10</v>
      </c>
      <c r="G491" s="524"/>
      <c r="H491" s="577" t="s">
        <v>692</v>
      </c>
      <c r="I491" s="572" t="s">
        <v>710</v>
      </c>
      <c r="J491" s="573"/>
      <c r="K491" s="568">
        <v>850</v>
      </c>
      <c r="L491" s="569">
        <v>690</v>
      </c>
      <c r="M491" s="569">
        <v>160</v>
      </c>
      <c r="N491" s="569" t="s">
        <v>34</v>
      </c>
      <c r="O491" s="569" t="s">
        <v>34</v>
      </c>
      <c r="P491" s="570">
        <v>130</v>
      </c>
      <c r="Q491" s="570">
        <v>90</v>
      </c>
      <c r="R491" s="570">
        <v>40</v>
      </c>
      <c r="S491" s="570">
        <v>30</v>
      </c>
      <c r="T491" s="578"/>
    </row>
    <row r="492" spans="1:20" s="530" customFormat="1" ht="12" hidden="1" customHeight="1">
      <c r="A492" s="522"/>
      <c r="B492" s="522"/>
      <c r="C492" s="522"/>
      <c r="D492" s="522"/>
      <c r="E492" s="522"/>
      <c r="F492" s="555"/>
      <c r="G492" s="524"/>
      <c r="H492" s="556" t="s">
        <v>795</v>
      </c>
      <c r="I492" s="557" t="s">
        <v>796</v>
      </c>
      <c r="J492" s="558"/>
      <c r="K492" s="568"/>
      <c r="L492" s="569"/>
      <c r="M492" s="569"/>
      <c r="N492" s="569"/>
      <c r="O492" s="569"/>
      <c r="P492" s="570"/>
      <c r="Q492" s="570"/>
      <c r="R492" s="570"/>
      <c r="S492" s="570"/>
      <c r="T492" s="562"/>
    </row>
    <row r="493" spans="1:20" s="530" customFormat="1" ht="12" hidden="1" customHeight="1">
      <c r="A493" s="563" t="s">
        <v>672</v>
      </c>
      <c r="B493" s="563" t="s">
        <v>572</v>
      </c>
      <c r="C493" s="563" t="s">
        <v>25</v>
      </c>
      <c r="D493" s="563" t="s">
        <v>26</v>
      </c>
      <c r="E493" s="563"/>
      <c r="F493" s="564">
        <v>1</v>
      </c>
      <c r="G493" s="524"/>
      <c r="H493" s="565" t="s">
        <v>713</v>
      </c>
      <c r="I493" s="566" t="s">
        <v>720</v>
      </c>
      <c r="J493" s="567" t="s">
        <v>721</v>
      </c>
      <c r="K493" s="568">
        <v>49470</v>
      </c>
      <c r="L493" s="569">
        <v>28150</v>
      </c>
      <c r="M493" s="569">
        <v>19100</v>
      </c>
      <c r="N493" s="569">
        <v>2520</v>
      </c>
      <c r="O493" s="569">
        <v>5300</v>
      </c>
      <c r="P493" s="570">
        <v>10230</v>
      </c>
      <c r="Q493" s="570">
        <v>3800</v>
      </c>
      <c r="R493" s="570">
        <v>6420</v>
      </c>
      <c r="S493" s="570">
        <v>1040</v>
      </c>
      <c r="T493" s="571"/>
    </row>
    <row r="494" spans="1:20" s="530" customFormat="1" ht="12" hidden="1" customHeight="1">
      <c r="A494" s="563" t="s">
        <v>672</v>
      </c>
      <c r="B494" s="563" t="s">
        <v>572</v>
      </c>
      <c r="C494" s="563" t="s">
        <v>25</v>
      </c>
      <c r="D494" s="563" t="s">
        <v>26</v>
      </c>
      <c r="E494" s="563"/>
      <c r="F494" s="564">
        <v>2</v>
      </c>
      <c r="G494" s="524"/>
      <c r="H494" s="565" t="s">
        <v>676</v>
      </c>
      <c r="I494" s="572" t="s">
        <v>700</v>
      </c>
      <c r="J494" s="573"/>
      <c r="K494" s="568">
        <v>440</v>
      </c>
      <c r="L494" s="569">
        <v>430</v>
      </c>
      <c r="M494" s="569">
        <v>20</v>
      </c>
      <c r="N494" s="569" t="s">
        <v>34</v>
      </c>
      <c r="O494" s="569" t="s">
        <v>34</v>
      </c>
      <c r="P494" s="570">
        <v>20</v>
      </c>
      <c r="Q494" s="570">
        <v>20</v>
      </c>
      <c r="R494" s="570" t="s">
        <v>34</v>
      </c>
      <c r="S494" s="570" t="s">
        <v>34</v>
      </c>
      <c r="T494" s="574"/>
    </row>
    <row r="495" spans="1:20" s="530" customFormat="1" ht="12" hidden="1" customHeight="1">
      <c r="A495" s="563" t="s">
        <v>672</v>
      </c>
      <c r="B495" s="563" t="s">
        <v>572</v>
      </c>
      <c r="C495" s="563" t="s">
        <v>25</v>
      </c>
      <c r="D495" s="563" t="s">
        <v>26</v>
      </c>
      <c r="E495" s="563"/>
      <c r="F495" s="564">
        <v>3</v>
      </c>
      <c r="G495" s="524"/>
      <c r="H495" s="565" t="s">
        <v>678</v>
      </c>
      <c r="I495" s="572" t="s">
        <v>715</v>
      </c>
      <c r="J495" s="573"/>
      <c r="K495" s="568">
        <v>6900</v>
      </c>
      <c r="L495" s="569">
        <v>3140</v>
      </c>
      <c r="M495" s="569">
        <v>3760</v>
      </c>
      <c r="N495" s="569">
        <v>230</v>
      </c>
      <c r="O495" s="569">
        <v>2620</v>
      </c>
      <c r="P495" s="570">
        <v>270</v>
      </c>
      <c r="Q495" s="570">
        <v>130</v>
      </c>
      <c r="R495" s="570">
        <v>150</v>
      </c>
      <c r="S495" s="570">
        <v>630</v>
      </c>
      <c r="T495" s="574"/>
    </row>
    <row r="496" spans="1:20" s="530" customFormat="1" ht="12" hidden="1" customHeight="1">
      <c r="A496" s="563" t="s">
        <v>672</v>
      </c>
      <c r="B496" s="563" t="s">
        <v>572</v>
      </c>
      <c r="C496" s="563" t="s">
        <v>25</v>
      </c>
      <c r="D496" s="563" t="s">
        <v>26</v>
      </c>
      <c r="E496" s="563"/>
      <c r="F496" s="564">
        <v>4</v>
      </c>
      <c r="G496" s="524"/>
      <c r="H496" s="565" t="s">
        <v>680</v>
      </c>
      <c r="I496" s="572" t="s">
        <v>701</v>
      </c>
      <c r="J496" s="573"/>
      <c r="K496" s="568">
        <v>6890</v>
      </c>
      <c r="L496" s="569">
        <v>4320</v>
      </c>
      <c r="M496" s="569">
        <v>2570</v>
      </c>
      <c r="N496" s="569">
        <v>540</v>
      </c>
      <c r="O496" s="569">
        <v>1000</v>
      </c>
      <c r="P496" s="570">
        <v>1040</v>
      </c>
      <c r="Q496" s="570">
        <v>400</v>
      </c>
      <c r="R496" s="570">
        <v>640</v>
      </c>
      <c r="S496" s="570" t="s">
        <v>34</v>
      </c>
      <c r="T496" s="574"/>
    </row>
    <row r="497" spans="1:20" s="530" customFormat="1" ht="12" hidden="1" customHeight="1">
      <c r="A497" s="563" t="s">
        <v>672</v>
      </c>
      <c r="B497" s="563" t="s">
        <v>572</v>
      </c>
      <c r="C497" s="563" t="s">
        <v>25</v>
      </c>
      <c r="D497" s="563" t="s">
        <v>26</v>
      </c>
      <c r="E497" s="563"/>
      <c r="F497" s="564">
        <v>5</v>
      </c>
      <c r="G497" s="524"/>
      <c r="H497" s="565" t="s">
        <v>682</v>
      </c>
      <c r="I497" s="572" t="s">
        <v>704</v>
      </c>
      <c r="J497" s="573"/>
      <c r="K497" s="568">
        <v>7310</v>
      </c>
      <c r="L497" s="569">
        <v>4430</v>
      </c>
      <c r="M497" s="569">
        <v>2880</v>
      </c>
      <c r="N497" s="569" t="s">
        <v>34</v>
      </c>
      <c r="O497" s="569">
        <v>170</v>
      </c>
      <c r="P497" s="570">
        <v>2570</v>
      </c>
      <c r="Q497" s="570">
        <v>690</v>
      </c>
      <c r="R497" s="570">
        <v>1890</v>
      </c>
      <c r="S497" s="570">
        <v>130</v>
      </c>
      <c r="T497" s="574"/>
    </row>
    <row r="498" spans="1:20" s="530" customFormat="1" ht="12" hidden="1" customHeight="1">
      <c r="A498" s="563" t="s">
        <v>672</v>
      </c>
      <c r="B498" s="563" t="s">
        <v>572</v>
      </c>
      <c r="C498" s="563" t="s">
        <v>25</v>
      </c>
      <c r="D498" s="563" t="s">
        <v>26</v>
      </c>
      <c r="E498" s="563"/>
      <c r="F498" s="564">
        <v>6</v>
      </c>
      <c r="G498" s="524"/>
      <c r="H498" s="565" t="s">
        <v>684</v>
      </c>
      <c r="I498" s="572" t="s">
        <v>716</v>
      </c>
      <c r="J498" s="573"/>
      <c r="K498" s="568">
        <v>3300</v>
      </c>
      <c r="L498" s="569">
        <v>2210</v>
      </c>
      <c r="M498" s="569">
        <v>1090</v>
      </c>
      <c r="N498" s="569">
        <v>140</v>
      </c>
      <c r="O498" s="569" t="s">
        <v>34</v>
      </c>
      <c r="P498" s="570">
        <v>920</v>
      </c>
      <c r="Q498" s="570">
        <v>210</v>
      </c>
      <c r="R498" s="570">
        <v>710</v>
      </c>
      <c r="S498" s="570">
        <v>30</v>
      </c>
      <c r="T498" s="575"/>
    </row>
    <row r="499" spans="1:20" s="530" customFormat="1" ht="12" hidden="1" customHeight="1">
      <c r="A499" s="563" t="s">
        <v>672</v>
      </c>
      <c r="B499" s="563" t="s">
        <v>572</v>
      </c>
      <c r="C499" s="563" t="s">
        <v>25</v>
      </c>
      <c r="D499" s="563" t="s">
        <v>26</v>
      </c>
      <c r="E499" s="563"/>
      <c r="F499" s="564">
        <v>7</v>
      </c>
      <c r="G499" s="524"/>
      <c r="H499" s="565" t="s">
        <v>686</v>
      </c>
      <c r="I499" s="572" t="s">
        <v>717</v>
      </c>
      <c r="J499" s="573"/>
      <c r="K499" s="568">
        <v>6300</v>
      </c>
      <c r="L499" s="569">
        <v>4010</v>
      </c>
      <c r="M499" s="569">
        <v>2300</v>
      </c>
      <c r="N499" s="569">
        <v>920</v>
      </c>
      <c r="O499" s="569">
        <v>540</v>
      </c>
      <c r="P499" s="570">
        <v>830</v>
      </c>
      <c r="Q499" s="570">
        <v>260</v>
      </c>
      <c r="R499" s="570">
        <v>580</v>
      </c>
      <c r="S499" s="570" t="s">
        <v>34</v>
      </c>
      <c r="T499" s="576"/>
    </row>
    <row r="500" spans="1:20" s="530" customFormat="1" ht="12" hidden="1" customHeight="1">
      <c r="A500" s="563" t="s">
        <v>672</v>
      </c>
      <c r="B500" s="563" t="s">
        <v>572</v>
      </c>
      <c r="C500" s="563" t="s">
        <v>25</v>
      </c>
      <c r="D500" s="563" t="s">
        <v>26</v>
      </c>
      <c r="E500" s="563"/>
      <c r="F500" s="564">
        <v>8</v>
      </c>
      <c r="G500" s="524"/>
      <c r="H500" s="565" t="s">
        <v>688</v>
      </c>
      <c r="I500" s="572" t="s">
        <v>696</v>
      </c>
      <c r="J500" s="573"/>
      <c r="K500" s="568">
        <v>5420</v>
      </c>
      <c r="L500" s="569">
        <v>3820</v>
      </c>
      <c r="M500" s="569">
        <v>1600</v>
      </c>
      <c r="N500" s="569">
        <v>690</v>
      </c>
      <c r="O500" s="569">
        <v>460</v>
      </c>
      <c r="P500" s="570">
        <v>430</v>
      </c>
      <c r="Q500" s="570">
        <v>190</v>
      </c>
      <c r="R500" s="570">
        <v>240</v>
      </c>
      <c r="S500" s="570">
        <v>20</v>
      </c>
      <c r="T500" s="562"/>
    </row>
    <row r="501" spans="1:20" s="530" customFormat="1" ht="12" hidden="1" customHeight="1">
      <c r="A501" s="563" t="s">
        <v>672</v>
      </c>
      <c r="B501" s="563" t="s">
        <v>572</v>
      </c>
      <c r="C501" s="563" t="s">
        <v>25</v>
      </c>
      <c r="D501" s="563" t="s">
        <v>26</v>
      </c>
      <c r="E501" s="563"/>
      <c r="F501" s="564">
        <v>9</v>
      </c>
      <c r="G501" s="524"/>
      <c r="H501" s="565" t="s">
        <v>690</v>
      </c>
      <c r="I501" s="572" t="s">
        <v>697</v>
      </c>
      <c r="J501" s="573"/>
      <c r="K501" s="568">
        <v>5220</v>
      </c>
      <c r="L501" s="569">
        <v>2840</v>
      </c>
      <c r="M501" s="569">
        <v>2370</v>
      </c>
      <c r="N501" s="569" t="s">
        <v>34</v>
      </c>
      <c r="O501" s="569">
        <v>510</v>
      </c>
      <c r="P501" s="570">
        <v>1730</v>
      </c>
      <c r="Q501" s="570">
        <v>390</v>
      </c>
      <c r="R501" s="570">
        <v>1340</v>
      </c>
      <c r="S501" s="570">
        <v>140</v>
      </c>
      <c r="T501" s="562"/>
    </row>
    <row r="502" spans="1:20" s="530" customFormat="1" ht="12" hidden="1" customHeight="1">
      <c r="A502" s="563" t="s">
        <v>672</v>
      </c>
      <c r="B502" s="563" t="s">
        <v>572</v>
      </c>
      <c r="C502" s="563" t="s">
        <v>25</v>
      </c>
      <c r="D502" s="563" t="s">
        <v>26</v>
      </c>
      <c r="E502" s="563"/>
      <c r="F502" s="564">
        <v>10</v>
      </c>
      <c r="G502" s="524"/>
      <c r="H502" s="577" t="s">
        <v>692</v>
      </c>
      <c r="I502" s="572" t="s">
        <v>710</v>
      </c>
      <c r="J502" s="573"/>
      <c r="K502" s="568">
        <v>2320</v>
      </c>
      <c r="L502" s="569">
        <v>2060</v>
      </c>
      <c r="M502" s="569">
        <v>260</v>
      </c>
      <c r="N502" s="569" t="s">
        <v>34</v>
      </c>
      <c r="O502" s="569" t="s">
        <v>34</v>
      </c>
      <c r="P502" s="570">
        <v>260</v>
      </c>
      <c r="Q502" s="570">
        <v>180</v>
      </c>
      <c r="R502" s="570">
        <v>80</v>
      </c>
      <c r="S502" s="570" t="s">
        <v>34</v>
      </c>
      <c r="T502" s="578"/>
    </row>
    <row r="503" spans="1:20" s="530" customFormat="1" ht="12" hidden="1" customHeight="1">
      <c r="A503" s="522"/>
      <c r="B503" s="522"/>
      <c r="C503" s="522"/>
      <c r="D503" s="522"/>
      <c r="E503" s="522"/>
      <c r="F503" s="555"/>
      <c r="G503" s="524"/>
      <c r="H503" s="556" t="s">
        <v>797</v>
      </c>
      <c r="I503" s="557" t="s">
        <v>798</v>
      </c>
      <c r="J503" s="558"/>
      <c r="K503" s="568"/>
      <c r="L503" s="569"/>
      <c r="M503" s="569"/>
      <c r="N503" s="569"/>
      <c r="O503" s="569"/>
      <c r="P503" s="570"/>
      <c r="Q503" s="570"/>
      <c r="R503" s="570"/>
      <c r="S503" s="570"/>
      <c r="T503" s="562"/>
    </row>
    <row r="504" spans="1:20" s="530" customFormat="1" ht="12" hidden="1" customHeight="1">
      <c r="A504" s="563" t="s">
        <v>672</v>
      </c>
      <c r="B504" s="563" t="s">
        <v>571</v>
      </c>
      <c r="C504" s="563" t="s">
        <v>25</v>
      </c>
      <c r="D504" s="563" t="s">
        <v>26</v>
      </c>
      <c r="E504" s="563"/>
      <c r="F504" s="564">
        <v>1</v>
      </c>
      <c r="G504" s="524"/>
      <c r="H504" s="565" t="s">
        <v>713</v>
      </c>
      <c r="I504" s="566" t="s">
        <v>720</v>
      </c>
      <c r="J504" s="567" t="s">
        <v>721</v>
      </c>
      <c r="K504" s="568">
        <v>26510</v>
      </c>
      <c r="L504" s="569">
        <v>16250</v>
      </c>
      <c r="M504" s="569">
        <v>10110</v>
      </c>
      <c r="N504" s="569">
        <v>3390</v>
      </c>
      <c r="O504" s="569" t="s">
        <v>34</v>
      </c>
      <c r="P504" s="570">
        <v>6590</v>
      </c>
      <c r="Q504" s="570">
        <v>2230</v>
      </c>
      <c r="R504" s="570">
        <v>4360</v>
      </c>
      <c r="S504" s="570">
        <v>140</v>
      </c>
      <c r="T504" s="571"/>
    </row>
    <row r="505" spans="1:20" s="530" customFormat="1" ht="12" hidden="1" customHeight="1">
      <c r="A505" s="563" t="s">
        <v>672</v>
      </c>
      <c r="B505" s="563" t="s">
        <v>571</v>
      </c>
      <c r="C505" s="563" t="s">
        <v>25</v>
      </c>
      <c r="D505" s="563" t="s">
        <v>26</v>
      </c>
      <c r="E505" s="563"/>
      <c r="F505" s="564">
        <v>2</v>
      </c>
      <c r="G505" s="524"/>
      <c r="H505" s="565" t="s">
        <v>676</v>
      </c>
      <c r="I505" s="572" t="s">
        <v>700</v>
      </c>
      <c r="J505" s="573"/>
      <c r="K505" s="568">
        <v>360</v>
      </c>
      <c r="L505" s="569">
        <v>320</v>
      </c>
      <c r="M505" s="569">
        <v>50</v>
      </c>
      <c r="N505" s="569" t="s">
        <v>34</v>
      </c>
      <c r="O505" s="569" t="s">
        <v>34</v>
      </c>
      <c r="P505" s="570">
        <v>50</v>
      </c>
      <c r="Q505" s="570">
        <v>50</v>
      </c>
      <c r="R505" s="570" t="s">
        <v>34</v>
      </c>
      <c r="S505" s="570" t="s">
        <v>34</v>
      </c>
      <c r="T505" s="574"/>
    </row>
    <row r="506" spans="1:20" s="530" customFormat="1" ht="12" hidden="1" customHeight="1">
      <c r="A506" s="563" t="s">
        <v>672</v>
      </c>
      <c r="B506" s="563" t="s">
        <v>571</v>
      </c>
      <c r="C506" s="563" t="s">
        <v>25</v>
      </c>
      <c r="D506" s="563" t="s">
        <v>26</v>
      </c>
      <c r="E506" s="563"/>
      <c r="F506" s="564">
        <v>3</v>
      </c>
      <c r="G506" s="524"/>
      <c r="H506" s="565" t="s">
        <v>678</v>
      </c>
      <c r="I506" s="572" t="s">
        <v>715</v>
      </c>
      <c r="J506" s="573"/>
      <c r="K506" s="568">
        <v>2700</v>
      </c>
      <c r="L506" s="569">
        <v>760</v>
      </c>
      <c r="M506" s="569">
        <v>1930</v>
      </c>
      <c r="N506" s="569">
        <v>1800</v>
      </c>
      <c r="O506" s="569" t="s">
        <v>34</v>
      </c>
      <c r="P506" s="570">
        <v>120</v>
      </c>
      <c r="Q506" s="570">
        <v>60</v>
      </c>
      <c r="R506" s="570">
        <v>70</v>
      </c>
      <c r="S506" s="570">
        <v>10</v>
      </c>
      <c r="T506" s="574"/>
    </row>
    <row r="507" spans="1:20" s="530" customFormat="1" ht="12" hidden="1" customHeight="1">
      <c r="A507" s="563" t="s">
        <v>672</v>
      </c>
      <c r="B507" s="563" t="s">
        <v>571</v>
      </c>
      <c r="C507" s="563" t="s">
        <v>25</v>
      </c>
      <c r="D507" s="563" t="s">
        <v>26</v>
      </c>
      <c r="E507" s="563"/>
      <c r="F507" s="564">
        <v>4</v>
      </c>
      <c r="G507" s="524"/>
      <c r="H507" s="565" t="s">
        <v>680</v>
      </c>
      <c r="I507" s="572" t="s">
        <v>701</v>
      </c>
      <c r="J507" s="573"/>
      <c r="K507" s="568">
        <v>3290</v>
      </c>
      <c r="L507" s="569">
        <v>2540</v>
      </c>
      <c r="M507" s="569">
        <v>750</v>
      </c>
      <c r="N507" s="569" t="s">
        <v>34</v>
      </c>
      <c r="O507" s="569" t="s">
        <v>34</v>
      </c>
      <c r="P507" s="570">
        <v>740</v>
      </c>
      <c r="Q507" s="570">
        <v>220</v>
      </c>
      <c r="R507" s="570">
        <v>520</v>
      </c>
      <c r="S507" s="570">
        <v>10</v>
      </c>
      <c r="T507" s="574"/>
    </row>
    <row r="508" spans="1:20" s="530" customFormat="1" ht="12" hidden="1" customHeight="1">
      <c r="A508" s="563" t="s">
        <v>672</v>
      </c>
      <c r="B508" s="563" t="s">
        <v>571</v>
      </c>
      <c r="C508" s="563" t="s">
        <v>25</v>
      </c>
      <c r="D508" s="563" t="s">
        <v>26</v>
      </c>
      <c r="E508" s="563"/>
      <c r="F508" s="564">
        <v>5</v>
      </c>
      <c r="G508" s="524"/>
      <c r="H508" s="565" t="s">
        <v>682</v>
      </c>
      <c r="I508" s="572" t="s">
        <v>704</v>
      </c>
      <c r="J508" s="573"/>
      <c r="K508" s="568">
        <v>4790</v>
      </c>
      <c r="L508" s="569">
        <v>3010</v>
      </c>
      <c r="M508" s="569">
        <v>1790</v>
      </c>
      <c r="N508" s="569" t="s">
        <v>34</v>
      </c>
      <c r="O508" s="569" t="s">
        <v>34</v>
      </c>
      <c r="P508" s="570">
        <v>1770</v>
      </c>
      <c r="Q508" s="570">
        <v>450</v>
      </c>
      <c r="R508" s="570">
        <v>1320</v>
      </c>
      <c r="S508" s="570">
        <v>20</v>
      </c>
      <c r="T508" s="574"/>
    </row>
    <row r="509" spans="1:20" s="530" customFormat="1" ht="12" hidden="1" customHeight="1">
      <c r="A509" s="563" t="s">
        <v>672</v>
      </c>
      <c r="B509" s="563" t="s">
        <v>571</v>
      </c>
      <c r="C509" s="563" t="s">
        <v>25</v>
      </c>
      <c r="D509" s="563" t="s">
        <v>26</v>
      </c>
      <c r="E509" s="563"/>
      <c r="F509" s="564">
        <v>6</v>
      </c>
      <c r="G509" s="524"/>
      <c r="H509" s="565" t="s">
        <v>684</v>
      </c>
      <c r="I509" s="572" t="s">
        <v>716</v>
      </c>
      <c r="J509" s="573"/>
      <c r="K509" s="568">
        <v>3000</v>
      </c>
      <c r="L509" s="569">
        <v>1430</v>
      </c>
      <c r="M509" s="569">
        <v>1570</v>
      </c>
      <c r="N509" s="569" t="s">
        <v>34</v>
      </c>
      <c r="O509" s="569" t="s">
        <v>34</v>
      </c>
      <c r="P509" s="570">
        <v>1570</v>
      </c>
      <c r="Q509" s="570">
        <v>300</v>
      </c>
      <c r="R509" s="570">
        <v>1280</v>
      </c>
      <c r="S509" s="570" t="s">
        <v>34</v>
      </c>
      <c r="T509" s="575"/>
    </row>
    <row r="510" spans="1:20" s="530" customFormat="1" ht="12" hidden="1" customHeight="1">
      <c r="A510" s="563" t="s">
        <v>672</v>
      </c>
      <c r="B510" s="563" t="s">
        <v>571</v>
      </c>
      <c r="C510" s="563" t="s">
        <v>25</v>
      </c>
      <c r="D510" s="563" t="s">
        <v>26</v>
      </c>
      <c r="E510" s="563"/>
      <c r="F510" s="564">
        <v>7</v>
      </c>
      <c r="G510" s="524"/>
      <c r="H510" s="565" t="s">
        <v>686</v>
      </c>
      <c r="I510" s="572" t="s">
        <v>717</v>
      </c>
      <c r="J510" s="573"/>
      <c r="K510" s="568">
        <v>3060</v>
      </c>
      <c r="L510" s="569">
        <v>2020</v>
      </c>
      <c r="M510" s="569">
        <v>1030</v>
      </c>
      <c r="N510" s="569">
        <v>380</v>
      </c>
      <c r="O510" s="569" t="s">
        <v>34</v>
      </c>
      <c r="P510" s="570">
        <v>590</v>
      </c>
      <c r="Q510" s="570">
        <v>190</v>
      </c>
      <c r="R510" s="570">
        <v>400</v>
      </c>
      <c r="S510" s="570">
        <v>60</v>
      </c>
      <c r="T510" s="576"/>
    </row>
    <row r="511" spans="1:20" s="530" customFormat="1" ht="12" hidden="1" customHeight="1">
      <c r="A511" s="563" t="s">
        <v>672</v>
      </c>
      <c r="B511" s="563" t="s">
        <v>571</v>
      </c>
      <c r="C511" s="563" t="s">
        <v>25</v>
      </c>
      <c r="D511" s="563" t="s">
        <v>26</v>
      </c>
      <c r="E511" s="563"/>
      <c r="F511" s="564">
        <v>8</v>
      </c>
      <c r="G511" s="524"/>
      <c r="H511" s="565" t="s">
        <v>688</v>
      </c>
      <c r="I511" s="572" t="s">
        <v>696</v>
      </c>
      <c r="J511" s="573"/>
      <c r="K511" s="568">
        <v>3030</v>
      </c>
      <c r="L511" s="569">
        <v>2100</v>
      </c>
      <c r="M511" s="569">
        <v>920</v>
      </c>
      <c r="N511" s="569">
        <v>380</v>
      </c>
      <c r="O511" s="569" t="s">
        <v>34</v>
      </c>
      <c r="P511" s="570">
        <v>540</v>
      </c>
      <c r="Q511" s="570">
        <v>220</v>
      </c>
      <c r="R511" s="570">
        <v>320</v>
      </c>
      <c r="S511" s="570" t="s">
        <v>34</v>
      </c>
      <c r="T511" s="562"/>
    </row>
    <row r="512" spans="1:20" s="530" customFormat="1" ht="12" hidden="1" customHeight="1">
      <c r="A512" s="563" t="s">
        <v>672</v>
      </c>
      <c r="B512" s="563" t="s">
        <v>571</v>
      </c>
      <c r="C512" s="563" t="s">
        <v>25</v>
      </c>
      <c r="D512" s="563" t="s">
        <v>26</v>
      </c>
      <c r="E512" s="563"/>
      <c r="F512" s="564">
        <v>9</v>
      </c>
      <c r="G512" s="524"/>
      <c r="H512" s="565" t="s">
        <v>690</v>
      </c>
      <c r="I512" s="572" t="s">
        <v>697</v>
      </c>
      <c r="J512" s="573"/>
      <c r="K512" s="568">
        <v>4450</v>
      </c>
      <c r="L512" s="569">
        <v>2860</v>
      </c>
      <c r="M512" s="569">
        <v>1590</v>
      </c>
      <c r="N512" s="569">
        <v>830</v>
      </c>
      <c r="O512" s="569" t="s">
        <v>34</v>
      </c>
      <c r="P512" s="570">
        <v>740</v>
      </c>
      <c r="Q512" s="570">
        <v>440</v>
      </c>
      <c r="R512" s="570">
        <v>300</v>
      </c>
      <c r="S512" s="570">
        <v>20</v>
      </c>
      <c r="T512" s="562"/>
    </row>
    <row r="513" spans="1:20" s="530" customFormat="1" ht="12" hidden="1" customHeight="1">
      <c r="A513" s="563" t="s">
        <v>672</v>
      </c>
      <c r="B513" s="563" t="s">
        <v>571</v>
      </c>
      <c r="C513" s="563" t="s">
        <v>25</v>
      </c>
      <c r="D513" s="563" t="s">
        <v>26</v>
      </c>
      <c r="E513" s="563"/>
      <c r="F513" s="564">
        <v>10</v>
      </c>
      <c r="G513" s="524"/>
      <c r="H513" s="577" t="s">
        <v>692</v>
      </c>
      <c r="I513" s="572" t="s">
        <v>710</v>
      </c>
      <c r="J513" s="573"/>
      <c r="K513" s="568">
        <v>1010</v>
      </c>
      <c r="L513" s="569">
        <v>880</v>
      </c>
      <c r="M513" s="569">
        <v>130</v>
      </c>
      <c r="N513" s="569" t="s">
        <v>34</v>
      </c>
      <c r="O513" s="569" t="s">
        <v>34</v>
      </c>
      <c r="P513" s="570">
        <v>130</v>
      </c>
      <c r="Q513" s="570">
        <v>130</v>
      </c>
      <c r="R513" s="570" t="s">
        <v>34</v>
      </c>
      <c r="S513" s="570" t="s">
        <v>34</v>
      </c>
      <c r="T513" s="578"/>
    </row>
    <row r="514" spans="1:20" s="530" customFormat="1" ht="12" hidden="1" customHeight="1">
      <c r="A514" s="522"/>
      <c r="B514" s="522"/>
      <c r="C514" s="522"/>
      <c r="D514" s="522"/>
      <c r="E514" s="522"/>
      <c r="F514" s="555"/>
      <c r="G514" s="524"/>
      <c r="H514" s="556" t="s">
        <v>799</v>
      </c>
      <c r="I514" s="557" t="s">
        <v>800</v>
      </c>
      <c r="J514" s="558"/>
      <c r="K514" s="568"/>
      <c r="L514" s="569"/>
      <c r="M514" s="569"/>
      <c r="N514" s="569"/>
      <c r="O514" s="569"/>
      <c r="P514" s="570"/>
      <c r="Q514" s="570"/>
      <c r="R514" s="570"/>
      <c r="S514" s="570"/>
      <c r="T514" s="562"/>
    </row>
    <row r="515" spans="1:20" s="530" customFormat="1" ht="12" hidden="1" customHeight="1">
      <c r="A515" s="563" t="s">
        <v>672</v>
      </c>
      <c r="B515" s="563" t="s">
        <v>570</v>
      </c>
      <c r="C515" s="563" t="s">
        <v>25</v>
      </c>
      <c r="D515" s="563" t="s">
        <v>26</v>
      </c>
      <c r="E515" s="563"/>
      <c r="F515" s="564">
        <v>1</v>
      </c>
      <c r="G515" s="524"/>
      <c r="H515" s="565" t="s">
        <v>713</v>
      </c>
      <c r="I515" s="566" t="s">
        <v>720</v>
      </c>
      <c r="J515" s="567" t="s">
        <v>721</v>
      </c>
      <c r="K515" s="568">
        <v>66340</v>
      </c>
      <c r="L515" s="569">
        <v>34330</v>
      </c>
      <c r="M515" s="569">
        <v>30730</v>
      </c>
      <c r="N515" s="569">
        <v>4550</v>
      </c>
      <c r="O515" s="569">
        <v>7160</v>
      </c>
      <c r="P515" s="570">
        <v>18240</v>
      </c>
      <c r="Q515" s="570">
        <v>2320</v>
      </c>
      <c r="R515" s="570">
        <v>15920</v>
      </c>
      <c r="S515" s="570">
        <v>780</v>
      </c>
      <c r="T515" s="571"/>
    </row>
    <row r="516" spans="1:20" s="530" customFormat="1" ht="12" hidden="1" customHeight="1">
      <c r="A516" s="563" t="s">
        <v>672</v>
      </c>
      <c r="B516" s="563" t="s">
        <v>570</v>
      </c>
      <c r="C516" s="563" t="s">
        <v>25</v>
      </c>
      <c r="D516" s="563" t="s">
        <v>26</v>
      </c>
      <c r="E516" s="563"/>
      <c r="F516" s="564">
        <v>2</v>
      </c>
      <c r="G516" s="524"/>
      <c r="H516" s="565" t="s">
        <v>676</v>
      </c>
      <c r="I516" s="572" t="s">
        <v>700</v>
      </c>
      <c r="J516" s="573"/>
      <c r="K516" s="568">
        <v>210</v>
      </c>
      <c r="L516" s="569">
        <v>210</v>
      </c>
      <c r="M516" s="569" t="s">
        <v>34</v>
      </c>
      <c r="N516" s="569" t="s">
        <v>34</v>
      </c>
      <c r="O516" s="569" t="s">
        <v>34</v>
      </c>
      <c r="P516" s="570" t="s">
        <v>34</v>
      </c>
      <c r="Q516" s="570" t="s">
        <v>34</v>
      </c>
      <c r="R516" s="570" t="s">
        <v>34</v>
      </c>
      <c r="S516" s="570" t="s">
        <v>34</v>
      </c>
      <c r="T516" s="574"/>
    </row>
    <row r="517" spans="1:20" s="530" customFormat="1" ht="12" hidden="1" customHeight="1">
      <c r="A517" s="563" t="s">
        <v>672</v>
      </c>
      <c r="B517" s="563" t="s">
        <v>570</v>
      </c>
      <c r="C517" s="563" t="s">
        <v>25</v>
      </c>
      <c r="D517" s="563" t="s">
        <v>26</v>
      </c>
      <c r="E517" s="563"/>
      <c r="F517" s="564">
        <v>3</v>
      </c>
      <c r="G517" s="524"/>
      <c r="H517" s="565" t="s">
        <v>678</v>
      </c>
      <c r="I517" s="572" t="s">
        <v>715</v>
      </c>
      <c r="J517" s="573"/>
      <c r="K517" s="568">
        <v>3080</v>
      </c>
      <c r="L517" s="569">
        <v>810</v>
      </c>
      <c r="M517" s="569">
        <v>2270</v>
      </c>
      <c r="N517" s="569">
        <v>910</v>
      </c>
      <c r="O517" s="569">
        <v>1280</v>
      </c>
      <c r="P517" s="570">
        <v>60</v>
      </c>
      <c r="Q517" s="570">
        <v>10</v>
      </c>
      <c r="R517" s="570">
        <v>50</v>
      </c>
      <c r="S517" s="570">
        <v>10</v>
      </c>
      <c r="T517" s="574"/>
    </row>
    <row r="518" spans="1:20" s="530" customFormat="1" ht="12" hidden="1" customHeight="1">
      <c r="A518" s="563" t="s">
        <v>672</v>
      </c>
      <c r="B518" s="563" t="s">
        <v>570</v>
      </c>
      <c r="C518" s="563" t="s">
        <v>25</v>
      </c>
      <c r="D518" s="563" t="s">
        <v>26</v>
      </c>
      <c r="E518" s="563"/>
      <c r="F518" s="564">
        <v>4</v>
      </c>
      <c r="G518" s="524"/>
      <c r="H518" s="565" t="s">
        <v>680</v>
      </c>
      <c r="I518" s="572" t="s">
        <v>701</v>
      </c>
      <c r="J518" s="573"/>
      <c r="K518" s="568">
        <v>16170</v>
      </c>
      <c r="L518" s="569">
        <v>7150</v>
      </c>
      <c r="M518" s="569">
        <v>9030</v>
      </c>
      <c r="N518" s="569">
        <v>2750</v>
      </c>
      <c r="O518" s="569">
        <v>4800</v>
      </c>
      <c r="P518" s="570">
        <v>1380</v>
      </c>
      <c r="Q518" s="570">
        <v>90</v>
      </c>
      <c r="R518" s="570">
        <v>1290</v>
      </c>
      <c r="S518" s="570">
        <v>100</v>
      </c>
      <c r="T518" s="574"/>
    </row>
    <row r="519" spans="1:20" s="530" customFormat="1" ht="12" hidden="1" customHeight="1">
      <c r="A519" s="563" t="s">
        <v>672</v>
      </c>
      <c r="B519" s="563" t="s">
        <v>570</v>
      </c>
      <c r="C519" s="563" t="s">
        <v>25</v>
      </c>
      <c r="D519" s="563" t="s">
        <v>26</v>
      </c>
      <c r="E519" s="563"/>
      <c r="F519" s="564">
        <v>5</v>
      </c>
      <c r="G519" s="524"/>
      <c r="H519" s="565" t="s">
        <v>682</v>
      </c>
      <c r="I519" s="572" t="s">
        <v>704</v>
      </c>
      <c r="J519" s="573"/>
      <c r="K519" s="568">
        <v>18000</v>
      </c>
      <c r="L519" s="569">
        <v>10450</v>
      </c>
      <c r="M519" s="569">
        <v>7550</v>
      </c>
      <c r="N519" s="569">
        <v>290</v>
      </c>
      <c r="O519" s="569">
        <v>260</v>
      </c>
      <c r="P519" s="570">
        <v>6890</v>
      </c>
      <c r="Q519" s="570">
        <v>550</v>
      </c>
      <c r="R519" s="570">
        <v>6340</v>
      </c>
      <c r="S519" s="570">
        <v>100</v>
      </c>
      <c r="T519" s="574"/>
    </row>
    <row r="520" spans="1:20" s="530" customFormat="1" ht="12" hidden="1" customHeight="1">
      <c r="A520" s="563" t="s">
        <v>672</v>
      </c>
      <c r="B520" s="563" t="s">
        <v>570</v>
      </c>
      <c r="C520" s="563" t="s">
        <v>25</v>
      </c>
      <c r="D520" s="563" t="s">
        <v>26</v>
      </c>
      <c r="E520" s="563"/>
      <c r="F520" s="564">
        <v>6</v>
      </c>
      <c r="G520" s="524"/>
      <c r="H520" s="565" t="s">
        <v>684</v>
      </c>
      <c r="I520" s="572" t="s">
        <v>716</v>
      </c>
      <c r="J520" s="573"/>
      <c r="K520" s="568">
        <v>6810</v>
      </c>
      <c r="L520" s="569">
        <v>2990</v>
      </c>
      <c r="M520" s="569">
        <v>3820</v>
      </c>
      <c r="N520" s="569">
        <v>390</v>
      </c>
      <c r="O520" s="569">
        <v>560</v>
      </c>
      <c r="P520" s="570">
        <v>2840</v>
      </c>
      <c r="Q520" s="570">
        <v>330</v>
      </c>
      <c r="R520" s="570">
        <v>2510</v>
      </c>
      <c r="S520" s="570">
        <v>30</v>
      </c>
      <c r="T520" s="575"/>
    </row>
    <row r="521" spans="1:20" s="530" customFormat="1" ht="12" hidden="1" customHeight="1">
      <c r="A521" s="563" t="s">
        <v>672</v>
      </c>
      <c r="B521" s="563" t="s">
        <v>570</v>
      </c>
      <c r="C521" s="563" t="s">
        <v>25</v>
      </c>
      <c r="D521" s="563" t="s">
        <v>26</v>
      </c>
      <c r="E521" s="563"/>
      <c r="F521" s="564">
        <v>7</v>
      </c>
      <c r="G521" s="524"/>
      <c r="H521" s="565" t="s">
        <v>686</v>
      </c>
      <c r="I521" s="572" t="s">
        <v>717</v>
      </c>
      <c r="J521" s="573"/>
      <c r="K521" s="568">
        <v>4600</v>
      </c>
      <c r="L521" s="569">
        <v>2690</v>
      </c>
      <c r="M521" s="569">
        <v>1910</v>
      </c>
      <c r="N521" s="569" t="s">
        <v>34</v>
      </c>
      <c r="O521" s="569">
        <v>250</v>
      </c>
      <c r="P521" s="570">
        <v>1350</v>
      </c>
      <c r="Q521" s="570">
        <v>180</v>
      </c>
      <c r="R521" s="570">
        <v>1160</v>
      </c>
      <c r="S521" s="570">
        <v>310</v>
      </c>
      <c r="T521" s="576"/>
    </row>
    <row r="522" spans="1:20" s="530" customFormat="1" ht="12" hidden="1" customHeight="1">
      <c r="A522" s="563" t="s">
        <v>672</v>
      </c>
      <c r="B522" s="563" t="s">
        <v>570</v>
      </c>
      <c r="C522" s="563" t="s">
        <v>25</v>
      </c>
      <c r="D522" s="563" t="s">
        <v>26</v>
      </c>
      <c r="E522" s="563"/>
      <c r="F522" s="564">
        <v>8</v>
      </c>
      <c r="G522" s="524"/>
      <c r="H522" s="565" t="s">
        <v>688</v>
      </c>
      <c r="I522" s="572" t="s">
        <v>696</v>
      </c>
      <c r="J522" s="573"/>
      <c r="K522" s="568">
        <v>6310</v>
      </c>
      <c r="L522" s="569">
        <v>4210</v>
      </c>
      <c r="M522" s="569">
        <v>2100</v>
      </c>
      <c r="N522" s="569">
        <v>210</v>
      </c>
      <c r="O522" s="569" t="s">
        <v>34</v>
      </c>
      <c r="P522" s="570">
        <v>1750</v>
      </c>
      <c r="Q522" s="570">
        <v>180</v>
      </c>
      <c r="R522" s="570">
        <v>1580</v>
      </c>
      <c r="S522" s="570">
        <v>140</v>
      </c>
      <c r="T522" s="562"/>
    </row>
    <row r="523" spans="1:20" s="530" customFormat="1" ht="12" hidden="1" customHeight="1">
      <c r="A523" s="563" t="s">
        <v>672</v>
      </c>
      <c r="B523" s="563" t="s">
        <v>570</v>
      </c>
      <c r="C523" s="563" t="s">
        <v>25</v>
      </c>
      <c r="D523" s="563" t="s">
        <v>26</v>
      </c>
      <c r="E523" s="563"/>
      <c r="F523" s="564">
        <v>9</v>
      </c>
      <c r="G523" s="524"/>
      <c r="H523" s="565" t="s">
        <v>690</v>
      </c>
      <c r="I523" s="572" t="s">
        <v>697</v>
      </c>
      <c r="J523" s="573"/>
      <c r="K523" s="568">
        <v>4840</v>
      </c>
      <c r="L523" s="569">
        <v>3920</v>
      </c>
      <c r="M523" s="569">
        <v>920</v>
      </c>
      <c r="N523" s="569" t="s">
        <v>34</v>
      </c>
      <c r="O523" s="569" t="s">
        <v>34</v>
      </c>
      <c r="P523" s="570">
        <v>870</v>
      </c>
      <c r="Q523" s="570">
        <v>40</v>
      </c>
      <c r="R523" s="570">
        <v>830</v>
      </c>
      <c r="S523" s="570">
        <v>50</v>
      </c>
      <c r="T523" s="562"/>
    </row>
    <row r="524" spans="1:20" s="530" customFormat="1" ht="12" hidden="1" customHeight="1">
      <c r="A524" s="563" t="s">
        <v>672</v>
      </c>
      <c r="B524" s="563" t="s">
        <v>570</v>
      </c>
      <c r="C524" s="563" t="s">
        <v>25</v>
      </c>
      <c r="D524" s="563" t="s">
        <v>26</v>
      </c>
      <c r="E524" s="563"/>
      <c r="F524" s="564">
        <v>10</v>
      </c>
      <c r="G524" s="524"/>
      <c r="H524" s="577" t="s">
        <v>692</v>
      </c>
      <c r="I524" s="572" t="s">
        <v>710</v>
      </c>
      <c r="J524" s="573"/>
      <c r="K524" s="568">
        <v>2420</v>
      </c>
      <c r="L524" s="569">
        <v>1520</v>
      </c>
      <c r="M524" s="569">
        <v>900</v>
      </c>
      <c r="N524" s="569" t="s">
        <v>34</v>
      </c>
      <c r="O524" s="569" t="s">
        <v>34</v>
      </c>
      <c r="P524" s="570">
        <v>900</v>
      </c>
      <c r="Q524" s="570">
        <v>60</v>
      </c>
      <c r="R524" s="570">
        <v>840</v>
      </c>
      <c r="S524" s="570" t="s">
        <v>34</v>
      </c>
      <c r="T524" s="578"/>
    </row>
    <row r="525" spans="1:20" s="530" customFormat="1" ht="12" hidden="1" customHeight="1">
      <c r="A525" s="522"/>
      <c r="B525" s="522"/>
      <c r="C525" s="522"/>
      <c r="D525" s="522"/>
      <c r="E525" s="522"/>
      <c r="F525" s="555"/>
      <c r="G525" s="524"/>
      <c r="H525" s="556" t="s">
        <v>801</v>
      </c>
      <c r="I525" s="557" t="s">
        <v>802</v>
      </c>
      <c r="J525" s="558"/>
      <c r="K525" s="568"/>
      <c r="L525" s="569"/>
      <c r="M525" s="569"/>
      <c r="N525" s="569"/>
      <c r="O525" s="569"/>
      <c r="P525" s="570"/>
      <c r="Q525" s="570"/>
      <c r="R525" s="570"/>
      <c r="S525" s="570"/>
      <c r="T525" s="562"/>
    </row>
    <row r="526" spans="1:20" s="530" customFormat="1" ht="12" hidden="1" customHeight="1">
      <c r="A526" s="563" t="s">
        <v>672</v>
      </c>
      <c r="B526" s="563" t="s">
        <v>569</v>
      </c>
      <c r="C526" s="563" t="s">
        <v>25</v>
      </c>
      <c r="D526" s="563" t="s">
        <v>26</v>
      </c>
      <c r="E526" s="563"/>
      <c r="F526" s="564">
        <v>1</v>
      </c>
      <c r="G526" s="524"/>
      <c r="H526" s="565" t="s">
        <v>713</v>
      </c>
      <c r="I526" s="566" t="s">
        <v>720</v>
      </c>
      <c r="J526" s="567" t="s">
        <v>721</v>
      </c>
      <c r="K526" s="568">
        <v>35730</v>
      </c>
      <c r="L526" s="569">
        <v>20100</v>
      </c>
      <c r="M526" s="569">
        <v>14530</v>
      </c>
      <c r="N526" s="569">
        <v>1240</v>
      </c>
      <c r="O526" s="569">
        <v>2470</v>
      </c>
      <c r="P526" s="570">
        <v>10510</v>
      </c>
      <c r="Q526" s="570">
        <v>2550</v>
      </c>
      <c r="R526" s="570">
        <v>7960</v>
      </c>
      <c r="S526" s="570">
        <v>310</v>
      </c>
      <c r="T526" s="571"/>
    </row>
    <row r="527" spans="1:20" s="530" customFormat="1" ht="12" hidden="1" customHeight="1">
      <c r="A527" s="563" t="s">
        <v>672</v>
      </c>
      <c r="B527" s="563" t="s">
        <v>569</v>
      </c>
      <c r="C527" s="563" t="s">
        <v>25</v>
      </c>
      <c r="D527" s="563" t="s">
        <v>26</v>
      </c>
      <c r="E527" s="563"/>
      <c r="F527" s="564">
        <v>2</v>
      </c>
      <c r="G527" s="524"/>
      <c r="H527" s="565" t="s">
        <v>676</v>
      </c>
      <c r="I527" s="572" t="s">
        <v>700</v>
      </c>
      <c r="J527" s="573"/>
      <c r="K527" s="568">
        <v>490</v>
      </c>
      <c r="L527" s="569">
        <v>370</v>
      </c>
      <c r="M527" s="569">
        <v>110</v>
      </c>
      <c r="N527" s="569" t="s">
        <v>34</v>
      </c>
      <c r="O527" s="569" t="s">
        <v>34</v>
      </c>
      <c r="P527" s="570">
        <v>80</v>
      </c>
      <c r="Q527" s="570">
        <v>60</v>
      </c>
      <c r="R527" s="570">
        <v>20</v>
      </c>
      <c r="S527" s="570">
        <v>30</v>
      </c>
      <c r="T527" s="574"/>
    </row>
    <row r="528" spans="1:20" s="530" customFormat="1" ht="12" hidden="1" customHeight="1">
      <c r="A528" s="563" t="s">
        <v>672</v>
      </c>
      <c r="B528" s="563" t="s">
        <v>569</v>
      </c>
      <c r="C528" s="563" t="s">
        <v>25</v>
      </c>
      <c r="D528" s="563" t="s">
        <v>26</v>
      </c>
      <c r="E528" s="563"/>
      <c r="F528" s="564">
        <v>3</v>
      </c>
      <c r="G528" s="524"/>
      <c r="H528" s="565" t="s">
        <v>678</v>
      </c>
      <c r="I528" s="572" t="s">
        <v>715</v>
      </c>
      <c r="J528" s="573"/>
      <c r="K528" s="568">
        <v>1560</v>
      </c>
      <c r="L528" s="569">
        <v>500</v>
      </c>
      <c r="M528" s="569">
        <v>1050</v>
      </c>
      <c r="N528" s="569">
        <v>40</v>
      </c>
      <c r="O528" s="569">
        <v>850</v>
      </c>
      <c r="P528" s="570">
        <v>150</v>
      </c>
      <c r="Q528" s="570">
        <v>80</v>
      </c>
      <c r="R528" s="570">
        <v>70</v>
      </c>
      <c r="S528" s="570">
        <v>10</v>
      </c>
      <c r="T528" s="574"/>
    </row>
    <row r="529" spans="1:20" s="530" customFormat="1" ht="12" hidden="1" customHeight="1">
      <c r="A529" s="563" t="s">
        <v>672</v>
      </c>
      <c r="B529" s="563" t="s">
        <v>569</v>
      </c>
      <c r="C529" s="563" t="s">
        <v>25</v>
      </c>
      <c r="D529" s="563" t="s">
        <v>26</v>
      </c>
      <c r="E529" s="563"/>
      <c r="F529" s="564">
        <v>4</v>
      </c>
      <c r="G529" s="524"/>
      <c r="H529" s="565" t="s">
        <v>680</v>
      </c>
      <c r="I529" s="572" t="s">
        <v>701</v>
      </c>
      <c r="J529" s="573"/>
      <c r="K529" s="568">
        <v>4310</v>
      </c>
      <c r="L529" s="569">
        <v>2670</v>
      </c>
      <c r="M529" s="569">
        <v>1640</v>
      </c>
      <c r="N529" s="569">
        <v>400</v>
      </c>
      <c r="O529" s="569">
        <v>530</v>
      </c>
      <c r="P529" s="570">
        <v>650</v>
      </c>
      <c r="Q529" s="570">
        <v>220</v>
      </c>
      <c r="R529" s="570">
        <v>420</v>
      </c>
      <c r="S529" s="570">
        <v>60</v>
      </c>
      <c r="T529" s="574"/>
    </row>
    <row r="530" spans="1:20" s="530" customFormat="1" ht="12" hidden="1" customHeight="1">
      <c r="A530" s="563" t="s">
        <v>672</v>
      </c>
      <c r="B530" s="563" t="s">
        <v>569</v>
      </c>
      <c r="C530" s="563" t="s">
        <v>25</v>
      </c>
      <c r="D530" s="563" t="s">
        <v>26</v>
      </c>
      <c r="E530" s="563"/>
      <c r="F530" s="564">
        <v>5</v>
      </c>
      <c r="G530" s="524"/>
      <c r="H530" s="565" t="s">
        <v>682</v>
      </c>
      <c r="I530" s="572" t="s">
        <v>704</v>
      </c>
      <c r="J530" s="573"/>
      <c r="K530" s="568">
        <v>5510</v>
      </c>
      <c r="L530" s="569">
        <v>2850</v>
      </c>
      <c r="M530" s="569">
        <v>2650</v>
      </c>
      <c r="N530" s="569">
        <v>220</v>
      </c>
      <c r="O530" s="569">
        <v>470</v>
      </c>
      <c r="P530" s="570">
        <v>1940</v>
      </c>
      <c r="Q530" s="570">
        <v>270</v>
      </c>
      <c r="R530" s="570">
        <v>1670</v>
      </c>
      <c r="S530" s="570">
        <v>20</v>
      </c>
      <c r="T530" s="574"/>
    </row>
    <row r="531" spans="1:20" s="530" customFormat="1" ht="12" hidden="1" customHeight="1">
      <c r="A531" s="563" t="s">
        <v>672</v>
      </c>
      <c r="B531" s="563" t="s">
        <v>569</v>
      </c>
      <c r="C531" s="563" t="s">
        <v>25</v>
      </c>
      <c r="D531" s="563" t="s">
        <v>26</v>
      </c>
      <c r="E531" s="563"/>
      <c r="F531" s="564">
        <v>6</v>
      </c>
      <c r="G531" s="524"/>
      <c r="H531" s="565" t="s">
        <v>684</v>
      </c>
      <c r="I531" s="572" t="s">
        <v>716</v>
      </c>
      <c r="J531" s="573"/>
      <c r="K531" s="568">
        <v>3830</v>
      </c>
      <c r="L531" s="569">
        <v>1380</v>
      </c>
      <c r="M531" s="569">
        <v>2450</v>
      </c>
      <c r="N531" s="569">
        <v>160</v>
      </c>
      <c r="O531" s="569">
        <v>320</v>
      </c>
      <c r="P531" s="570">
        <v>1940</v>
      </c>
      <c r="Q531" s="570">
        <v>260</v>
      </c>
      <c r="R531" s="570">
        <v>1680</v>
      </c>
      <c r="S531" s="570">
        <v>30</v>
      </c>
      <c r="T531" s="575"/>
    </row>
    <row r="532" spans="1:20" s="530" customFormat="1" ht="12" hidden="1" customHeight="1">
      <c r="A532" s="563" t="s">
        <v>672</v>
      </c>
      <c r="B532" s="563" t="s">
        <v>569</v>
      </c>
      <c r="C532" s="563" t="s">
        <v>25</v>
      </c>
      <c r="D532" s="563" t="s">
        <v>26</v>
      </c>
      <c r="E532" s="563"/>
      <c r="F532" s="564">
        <v>7</v>
      </c>
      <c r="G532" s="524"/>
      <c r="H532" s="565" t="s">
        <v>686</v>
      </c>
      <c r="I532" s="572" t="s">
        <v>717</v>
      </c>
      <c r="J532" s="573"/>
      <c r="K532" s="568">
        <v>4820</v>
      </c>
      <c r="L532" s="569">
        <v>3410</v>
      </c>
      <c r="M532" s="569">
        <v>1410</v>
      </c>
      <c r="N532" s="569">
        <v>270</v>
      </c>
      <c r="O532" s="569">
        <v>300</v>
      </c>
      <c r="P532" s="570">
        <v>820</v>
      </c>
      <c r="Q532" s="570">
        <v>150</v>
      </c>
      <c r="R532" s="570">
        <v>670</v>
      </c>
      <c r="S532" s="570">
        <v>30</v>
      </c>
      <c r="T532" s="576"/>
    </row>
    <row r="533" spans="1:20" s="530" customFormat="1" ht="12" hidden="1" customHeight="1">
      <c r="A533" s="563" t="s">
        <v>672</v>
      </c>
      <c r="B533" s="563" t="s">
        <v>569</v>
      </c>
      <c r="C533" s="563" t="s">
        <v>25</v>
      </c>
      <c r="D533" s="563" t="s">
        <v>26</v>
      </c>
      <c r="E533" s="563"/>
      <c r="F533" s="564">
        <v>8</v>
      </c>
      <c r="G533" s="524"/>
      <c r="H533" s="565" t="s">
        <v>688</v>
      </c>
      <c r="I533" s="572" t="s">
        <v>696</v>
      </c>
      <c r="J533" s="573"/>
      <c r="K533" s="568">
        <v>5040</v>
      </c>
      <c r="L533" s="569">
        <v>4080</v>
      </c>
      <c r="M533" s="569">
        <v>960</v>
      </c>
      <c r="N533" s="569" t="s">
        <v>34</v>
      </c>
      <c r="O533" s="569" t="s">
        <v>34</v>
      </c>
      <c r="P533" s="570">
        <v>950</v>
      </c>
      <c r="Q533" s="570">
        <v>230</v>
      </c>
      <c r="R533" s="570">
        <v>720</v>
      </c>
      <c r="S533" s="570">
        <v>10</v>
      </c>
      <c r="T533" s="562"/>
    </row>
    <row r="534" spans="1:20" s="530" customFormat="1" ht="12" hidden="1" customHeight="1">
      <c r="A534" s="563" t="s">
        <v>672</v>
      </c>
      <c r="B534" s="563" t="s">
        <v>569</v>
      </c>
      <c r="C534" s="563" t="s">
        <v>25</v>
      </c>
      <c r="D534" s="563" t="s">
        <v>26</v>
      </c>
      <c r="E534" s="563"/>
      <c r="F534" s="564">
        <v>9</v>
      </c>
      <c r="G534" s="524"/>
      <c r="H534" s="565" t="s">
        <v>690</v>
      </c>
      <c r="I534" s="572" t="s">
        <v>697</v>
      </c>
      <c r="J534" s="573"/>
      <c r="K534" s="568">
        <v>5380</v>
      </c>
      <c r="L534" s="569">
        <v>3760</v>
      </c>
      <c r="M534" s="569">
        <v>1620</v>
      </c>
      <c r="N534" s="569">
        <v>160</v>
      </c>
      <c r="O534" s="569" t="s">
        <v>34</v>
      </c>
      <c r="P534" s="570">
        <v>1360</v>
      </c>
      <c r="Q534" s="570">
        <v>210</v>
      </c>
      <c r="R534" s="570">
        <v>1150</v>
      </c>
      <c r="S534" s="570">
        <v>110</v>
      </c>
      <c r="T534" s="562"/>
    </row>
    <row r="535" spans="1:20" s="530" customFormat="1" ht="12" hidden="1" customHeight="1">
      <c r="A535" s="563" t="s">
        <v>672</v>
      </c>
      <c r="B535" s="563" t="s">
        <v>569</v>
      </c>
      <c r="C535" s="563" t="s">
        <v>25</v>
      </c>
      <c r="D535" s="563" t="s">
        <v>26</v>
      </c>
      <c r="E535" s="563"/>
      <c r="F535" s="564">
        <v>10</v>
      </c>
      <c r="G535" s="524"/>
      <c r="H535" s="577" t="s">
        <v>692</v>
      </c>
      <c r="I535" s="572" t="s">
        <v>710</v>
      </c>
      <c r="J535" s="573"/>
      <c r="K535" s="568">
        <v>1450</v>
      </c>
      <c r="L535" s="569">
        <v>730</v>
      </c>
      <c r="M535" s="569">
        <v>720</v>
      </c>
      <c r="N535" s="569" t="s">
        <v>34</v>
      </c>
      <c r="O535" s="569" t="s">
        <v>34</v>
      </c>
      <c r="P535" s="570">
        <v>710</v>
      </c>
      <c r="Q535" s="570">
        <v>300</v>
      </c>
      <c r="R535" s="570">
        <v>410</v>
      </c>
      <c r="S535" s="570">
        <v>10</v>
      </c>
      <c r="T535" s="578"/>
    </row>
    <row r="536" spans="1:20" s="530" customFormat="1" ht="12" hidden="1" customHeight="1">
      <c r="A536" s="522"/>
      <c r="B536" s="522"/>
      <c r="C536" s="522"/>
      <c r="D536" s="522"/>
      <c r="E536" s="522"/>
      <c r="F536" s="555"/>
      <c r="G536" s="524"/>
      <c r="H536" s="556" t="s">
        <v>803</v>
      </c>
      <c r="I536" s="557" t="s">
        <v>804</v>
      </c>
      <c r="J536" s="558"/>
      <c r="K536" s="568"/>
      <c r="L536" s="569"/>
      <c r="M536" s="569"/>
      <c r="N536" s="569"/>
      <c r="O536" s="569"/>
      <c r="P536" s="570"/>
      <c r="Q536" s="570"/>
      <c r="R536" s="570"/>
      <c r="S536" s="570"/>
      <c r="T536" s="562"/>
    </row>
    <row r="537" spans="1:20" s="530" customFormat="1" ht="12" hidden="1" customHeight="1">
      <c r="A537" s="563" t="s">
        <v>672</v>
      </c>
      <c r="B537" s="563" t="s">
        <v>568</v>
      </c>
      <c r="C537" s="563" t="s">
        <v>25</v>
      </c>
      <c r="D537" s="563" t="s">
        <v>26</v>
      </c>
      <c r="E537" s="563"/>
      <c r="F537" s="564">
        <v>1</v>
      </c>
      <c r="G537" s="524"/>
      <c r="H537" s="565" t="s">
        <v>713</v>
      </c>
      <c r="I537" s="566" t="s">
        <v>720</v>
      </c>
      <c r="J537" s="567" t="s">
        <v>721</v>
      </c>
      <c r="K537" s="568">
        <v>23390</v>
      </c>
      <c r="L537" s="569">
        <v>13210</v>
      </c>
      <c r="M537" s="569">
        <v>9880</v>
      </c>
      <c r="N537" s="569">
        <v>440</v>
      </c>
      <c r="O537" s="569">
        <v>840</v>
      </c>
      <c r="P537" s="570">
        <v>8050</v>
      </c>
      <c r="Q537" s="570">
        <v>1500</v>
      </c>
      <c r="R537" s="570">
        <v>6550</v>
      </c>
      <c r="S537" s="570">
        <v>550</v>
      </c>
      <c r="T537" s="571"/>
    </row>
    <row r="538" spans="1:20" s="530" customFormat="1" ht="12" hidden="1" customHeight="1">
      <c r="A538" s="563" t="s">
        <v>672</v>
      </c>
      <c r="B538" s="563" t="s">
        <v>568</v>
      </c>
      <c r="C538" s="563" t="s">
        <v>25</v>
      </c>
      <c r="D538" s="563" t="s">
        <v>26</v>
      </c>
      <c r="E538" s="563"/>
      <c r="F538" s="564">
        <v>2</v>
      </c>
      <c r="G538" s="524"/>
      <c r="H538" s="565" t="s">
        <v>676</v>
      </c>
      <c r="I538" s="572" t="s">
        <v>700</v>
      </c>
      <c r="J538" s="573"/>
      <c r="K538" s="568">
        <v>550</v>
      </c>
      <c r="L538" s="569">
        <v>330</v>
      </c>
      <c r="M538" s="569">
        <v>230</v>
      </c>
      <c r="N538" s="569" t="s">
        <v>34</v>
      </c>
      <c r="O538" s="569" t="s">
        <v>34</v>
      </c>
      <c r="P538" s="570">
        <v>230</v>
      </c>
      <c r="Q538" s="570">
        <v>100</v>
      </c>
      <c r="R538" s="570">
        <v>130</v>
      </c>
      <c r="S538" s="570" t="s">
        <v>34</v>
      </c>
      <c r="T538" s="574"/>
    </row>
    <row r="539" spans="1:20" s="530" customFormat="1" ht="12" hidden="1" customHeight="1">
      <c r="A539" s="563" t="s">
        <v>672</v>
      </c>
      <c r="B539" s="563" t="s">
        <v>568</v>
      </c>
      <c r="C539" s="563" t="s">
        <v>25</v>
      </c>
      <c r="D539" s="563" t="s">
        <v>26</v>
      </c>
      <c r="E539" s="563"/>
      <c r="F539" s="564">
        <v>3</v>
      </c>
      <c r="G539" s="524"/>
      <c r="H539" s="565" t="s">
        <v>678</v>
      </c>
      <c r="I539" s="572" t="s">
        <v>715</v>
      </c>
      <c r="J539" s="573"/>
      <c r="K539" s="568">
        <v>800</v>
      </c>
      <c r="L539" s="569">
        <v>540</v>
      </c>
      <c r="M539" s="569">
        <v>260</v>
      </c>
      <c r="N539" s="569" t="s">
        <v>34</v>
      </c>
      <c r="O539" s="569">
        <v>90</v>
      </c>
      <c r="P539" s="570">
        <v>170</v>
      </c>
      <c r="Q539" s="570">
        <v>120</v>
      </c>
      <c r="R539" s="570">
        <v>50</v>
      </c>
      <c r="S539" s="570" t="s">
        <v>34</v>
      </c>
      <c r="T539" s="574"/>
    </row>
    <row r="540" spans="1:20" s="530" customFormat="1" ht="12" hidden="1" customHeight="1">
      <c r="A540" s="563" t="s">
        <v>672</v>
      </c>
      <c r="B540" s="563" t="s">
        <v>568</v>
      </c>
      <c r="C540" s="563" t="s">
        <v>25</v>
      </c>
      <c r="D540" s="563" t="s">
        <v>26</v>
      </c>
      <c r="E540" s="563"/>
      <c r="F540" s="564">
        <v>4</v>
      </c>
      <c r="G540" s="524"/>
      <c r="H540" s="565" t="s">
        <v>680</v>
      </c>
      <c r="I540" s="572" t="s">
        <v>701</v>
      </c>
      <c r="J540" s="573"/>
      <c r="K540" s="568">
        <v>4170</v>
      </c>
      <c r="L540" s="569">
        <v>2780</v>
      </c>
      <c r="M540" s="569">
        <v>1390</v>
      </c>
      <c r="N540" s="569" t="s">
        <v>34</v>
      </c>
      <c r="O540" s="569">
        <v>750</v>
      </c>
      <c r="P540" s="570">
        <v>610</v>
      </c>
      <c r="Q540" s="570">
        <v>160</v>
      </c>
      <c r="R540" s="570">
        <v>450</v>
      </c>
      <c r="S540" s="570">
        <v>40</v>
      </c>
      <c r="T540" s="574"/>
    </row>
    <row r="541" spans="1:20" s="530" customFormat="1" ht="12" hidden="1" customHeight="1">
      <c r="A541" s="563" t="s">
        <v>672</v>
      </c>
      <c r="B541" s="563" t="s">
        <v>568</v>
      </c>
      <c r="C541" s="563" t="s">
        <v>25</v>
      </c>
      <c r="D541" s="563" t="s">
        <v>26</v>
      </c>
      <c r="E541" s="563"/>
      <c r="F541" s="564">
        <v>5</v>
      </c>
      <c r="G541" s="524"/>
      <c r="H541" s="565" t="s">
        <v>682</v>
      </c>
      <c r="I541" s="572" t="s">
        <v>704</v>
      </c>
      <c r="J541" s="573"/>
      <c r="K541" s="568">
        <v>4160</v>
      </c>
      <c r="L541" s="569">
        <v>2350</v>
      </c>
      <c r="M541" s="569">
        <v>1810</v>
      </c>
      <c r="N541" s="569" t="s">
        <v>34</v>
      </c>
      <c r="O541" s="569" t="s">
        <v>34</v>
      </c>
      <c r="P541" s="570">
        <v>1770</v>
      </c>
      <c r="Q541" s="570">
        <v>260</v>
      </c>
      <c r="R541" s="570">
        <v>1510</v>
      </c>
      <c r="S541" s="570">
        <v>40</v>
      </c>
      <c r="T541" s="574"/>
    </row>
    <row r="542" spans="1:20" s="530" customFormat="1" ht="12" hidden="1" customHeight="1">
      <c r="A542" s="563" t="s">
        <v>672</v>
      </c>
      <c r="B542" s="563" t="s">
        <v>568</v>
      </c>
      <c r="C542" s="563" t="s">
        <v>25</v>
      </c>
      <c r="D542" s="563" t="s">
        <v>26</v>
      </c>
      <c r="E542" s="563"/>
      <c r="F542" s="564">
        <v>6</v>
      </c>
      <c r="G542" s="524"/>
      <c r="H542" s="565" t="s">
        <v>684</v>
      </c>
      <c r="I542" s="572" t="s">
        <v>716</v>
      </c>
      <c r="J542" s="573"/>
      <c r="K542" s="568">
        <v>2640</v>
      </c>
      <c r="L542" s="569">
        <v>1330</v>
      </c>
      <c r="M542" s="569">
        <v>1300</v>
      </c>
      <c r="N542" s="569" t="s">
        <v>34</v>
      </c>
      <c r="O542" s="569" t="s">
        <v>34</v>
      </c>
      <c r="P542" s="570">
        <v>1180</v>
      </c>
      <c r="Q542" s="570">
        <v>70</v>
      </c>
      <c r="R542" s="570">
        <v>1120</v>
      </c>
      <c r="S542" s="570">
        <v>120</v>
      </c>
      <c r="T542" s="575"/>
    </row>
    <row r="543" spans="1:20" s="530" customFormat="1" ht="12" hidden="1" customHeight="1">
      <c r="A543" s="563" t="s">
        <v>672</v>
      </c>
      <c r="B543" s="563" t="s">
        <v>568</v>
      </c>
      <c r="C543" s="563" t="s">
        <v>25</v>
      </c>
      <c r="D543" s="563" t="s">
        <v>26</v>
      </c>
      <c r="E543" s="563"/>
      <c r="F543" s="564">
        <v>7</v>
      </c>
      <c r="G543" s="524"/>
      <c r="H543" s="565" t="s">
        <v>686</v>
      </c>
      <c r="I543" s="572" t="s">
        <v>717</v>
      </c>
      <c r="J543" s="573"/>
      <c r="K543" s="568">
        <v>2740</v>
      </c>
      <c r="L543" s="569">
        <v>1580</v>
      </c>
      <c r="M543" s="569">
        <v>1160</v>
      </c>
      <c r="N543" s="569">
        <v>440</v>
      </c>
      <c r="O543" s="569" t="s">
        <v>34</v>
      </c>
      <c r="P543" s="570">
        <v>710</v>
      </c>
      <c r="Q543" s="570">
        <v>10</v>
      </c>
      <c r="R543" s="570">
        <v>700</v>
      </c>
      <c r="S543" s="570">
        <v>10</v>
      </c>
      <c r="T543" s="576"/>
    </row>
    <row r="544" spans="1:20" s="530" customFormat="1" ht="12" hidden="1" customHeight="1">
      <c r="A544" s="563" t="s">
        <v>672</v>
      </c>
      <c r="B544" s="563" t="s">
        <v>568</v>
      </c>
      <c r="C544" s="563" t="s">
        <v>25</v>
      </c>
      <c r="D544" s="563" t="s">
        <v>26</v>
      </c>
      <c r="E544" s="563"/>
      <c r="F544" s="564">
        <v>8</v>
      </c>
      <c r="G544" s="524"/>
      <c r="H544" s="565" t="s">
        <v>688</v>
      </c>
      <c r="I544" s="572" t="s">
        <v>696</v>
      </c>
      <c r="J544" s="573"/>
      <c r="K544" s="568">
        <v>2290</v>
      </c>
      <c r="L544" s="569">
        <v>1400</v>
      </c>
      <c r="M544" s="569">
        <v>890</v>
      </c>
      <c r="N544" s="569" t="s">
        <v>34</v>
      </c>
      <c r="O544" s="569" t="s">
        <v>34</v>
      </c>
      <c r="P544" s="570">
        <v>600</v>
      </c>
      <c r="Q544" s="570">
        <v>190</v>
      </c>
      <c r="R544" s="570">
        <v>420</v>
      </c>
      <c r="S544" s="570">
        <v>290</v>
      </c>
      <c r="T544" s="562"/>
    </row>
    <row r="545" spans="1:20" s="530" customFormat="1" ht="12" hidden="1" customHeight="1">
      <c r="A545" s="563" t="s">
        <v>672</v>
      </c>
      <c r="B545" s="563" t="s">
        <v>568</v>
      </c>
      <c r="C545" s="563" t="s">
        <v>25</v>
      </c>
      <c r="D545" s="563" t="s">
        <v>26</v>
      </c>
      <c r="E545" s="563"/>
      <c r="F545" s="564">
        <v>9</v>
      </c>
      <c r="G545" s="524"/>
      <c r="H545" s="565" t="s">
        <v>690</v>
      </c>
      <c r="I545" s="572" t="s">
        <v>697</v>
      </c>
      <c r="J545" s="573"/>
      <c r="K545" s="568">
        <v>2570</v>
      </c>
      <c r="L545" s="569">
        <v>1700</v>
      </c>
      <c r="M545" s="569">
        <v>870</v>
      </c>
      <c r="N545" s="569" t="s">
        <v>34</v>
      </c>
      <c r="O545" s="569" t="s">
        <v>34</v>
      </c>
      <c r="P545" s="570">
        <v>870</v>
      </c>
      <c r="Q545" s="570">
        <v>110</v>
      </c>
      <c r="R545" s="570">
        <v>760</v>
      </c>
      <c r="S545" s="570" t="s">
        <v>34</v>
      </c>
      <c r="T545" s="562"/>
    </row>
    <row r="546" spans="1:20" s="530" customFormat="1" ht="12" hidden="1" customHeight="1">
      <c r="A546" s="563" t="s">
        <v>672</v>
      </c>
      <c r="B546" s="563" t="s">
        <v>568</v>
      </c>
      <c r="C546" s="563" t="s">
        <v>25</v>
      </c>
      <c r="D546" s="563" t="s">
        <v>26</v>
      </c>
      <c r="E546" s="563"/>
      <c r="F546" s="564">
        <v>10</v>
      </c>
      <c r="G546" s="524"/>
      <c r="H546" s="577" t="s">
        <v>692</v>
      </c>
      <c r="I546" s="572" t="s">
        <v>710</v>
      </c>
      <c r="J546" s="573"/>
      <c r="K546" s="568">
        <v>1050</v>
      </c>
      <c r="L546" s="569">
        <v>790</v>
      </c>
      <c r="M546" s="569">
        <v>260</v>
      </c>
      <c r="N546" s="569" t="s">
        <v>34</v>
      </c>
      <c r="O546" s="569" t="s">
        <v>34</v>
      </c>
      <c r="P546" s="570">
        <v>260</v>
      </c>
      <c r="Q546" s="570">
        <v>80</v>
      </c>
      <c r="R546" s="570">
        <v>180</v>
      </c>
      <c r="S546" s="570" t="s">
        <v>34</v>
      </c>
      <c r="T546" s="578"/>
    </row>
    <row r="547" spans="1:20" s="530" customFormat="1" ht="12" hidden="1" customHeight="1">
      <c r="A547" s="522"/>
      <c r="B547" s="522"/>
      <c r="C547" s="522"/>
      <c r="D547" s="522"/>
      <c r="E547" s="522"/>
      <c r="F547" s="555"/>
      <c r="G547" s="524"/>
      <c r="H547" s="556" t="s">
        <v>805</v>
      </c>
      <c r="I547" s="557" t="s">
        <v>806</v>
      </c>
      <c r="J547" s="558"/>
      <c r="K547" s="559"/>
      <c r="L547" s="560"/>
      <c r="M547" s="560"/>
      <c r="N547" s="560"/>
      <c r="O547" s="560"/>
      <c r="P547" s="561"/>
      <c r="Q547" s="561"/>
      <c r="R547" s="561"/>
      <c r="S547" s="561"/>
      <c r="T547" s="562"/>
    </row>
    <row r="548" spans="1:20" s="530" customFormat="1" ht="12" hidden="1" customHeight="1">
      <c r="A548" s="563" t="s">
        <v>672</v>
      </c>
      <c r="B548" s="563" t="s">
        <v>567</v>
      </c>
      <c r="C548" s="563" t="s">
        <v>25</v>
      </c>
      <c r="D548" s="563" t="s">
        <v>26</v>
      </c>
      <c r="E548" s="563"/>
      <c r="F548" s="564">
        <v>1</v>
      </c>
      <c r="G548" s="524"/>
      <c r="H548" s="565" t="s">
        <v>713</v>
      </c>
      <c r="I548" s="566" t="s">
        <v>720</v>
      </c>
      <c r="J548" s="567" t="s">
        <v>721</v>
      </c>
      <c r="K548" s="568">
        <v>29830</v>
      </c>
      <c r="L548" s="569">
        <v>22330</v>
      </c>
      <c r="M548" s="569">
        <v>6830</v>
      </c>
      <c r="N548" s="569">
        <v>70</v>
      </c>
      <c r="O548" s="569" t="s">
        <v>34</v>
      </c>
      <c r="P548" s="570">
        <v>6430</v>
      </c>
      <c r="Q548" s="570">
        <v>3210</v>
      </c>
      <c r="R548" s="570">
        <v>3220</v>
      </c>
      <c r="S548" s="570">
        <v>330</v>
      </c>
      <c r="T548" s="571"/>
    </row>
    <row r="549" spans="1:20" s="530" customFormat="1" ht="12" hidden="1" customHeight="1">
      <c r="A549" s="563" t="s">
        <v>672</v>
      </c>
      <c r="B549" s="563" t="s">
        <v>567</v>
      </c>
      <c r="C549" s="563" t="s">
        <v>25</v>
      </c>
      <c r="D549" s="563" t="s">
        <v>26</v>
      </c>
      <c r="E549" s="563"/>
      <c r="F549" s="564">
        <v>2</v>
      </c>
      <c r="G549" s="524"/>
      <c r="H549" s="565" t="s">
        <v>676</v>
      </c>
      <c r="I549" s="572" t="s">
        <v>700</v>
      </c>
      <c r="J549" s="573"/>
      <c r="K549" s="568">
        <v>900</v>
      </c>
      <c r="L549" s="569">
        <v>810</v>
      </c>
      <c r="M549" s="569">
        <v>90</v>
      </c>
      <c r="N549" s="569" t="s">
        <v>34</v>
      </c>
      <c r="O549" s="569" t="s">
        <v>34</v>
      </c>
      <c r="P549" s="570">
        <v>90</v>
      </c>
      <c r="Q549" s="570">
        <v>90</v>
      </c>
      <c r="R549" s="570" t="s">
        <v>34</v>
      </c>
      <c r="S549" s="570" t="s">
        <v>34</v>
      </c>
      <c r="T549" s="574"/>
    </row>
    <row r="550" spans="1:20" s="530" customFormat="1" ht="12" hidden="1" customHeight="1">
      <c r="A550" s="563" t="s">
        <v>672</v>
      </c>
      <c r="B550" s="563" t="s">
        <v>567</v>
      </c>
      <c r="C550" s="563" t="s">
        <v>25</v>
      </c>
      <c r="D550" s="563" t="s">
        <v>26</v>
      </c>
      <c r="E550" s="563"/>
      <c r="F550" s="564">
        <v>3</v>
      </c>
      <c r="G550" s="524"/>
      <c r="H550" s="565" t="s">
        <v>678</v>
      </c>
      <c r="I550" s="572" t="s">
        <v>715</v>
      </c>
      <c r="J550" s="573"/>
      <c r="K550" s="568">
        <v>1900</v>
      </c>
      <c r="L550" s="569">
        <v>1620</v>
      </c>
      <c r="M550" s="569">
        <v>290</v>
      </c>
      <c r="N550" s="569">
        <v>10</v>
      </c>
      <c r="O550" s="569" t="s">
        <v>34</v>
      </c>
      <c r="P550" s="570">
        <v>270</v>
      </c>
      <c r="Q550" s="570">
        <v>270</v>
      </c>
      <c r="R550" s="570" t="s">
        <v>34</v>
      </c>
      <c r="S550" s="570" t="s">
        <v>34</v>
      </c>
      <c r="T550" s="574"/>
    </row>
    <row r="551" spans="1:20" s="530" customFormat="1" ht="12" hidden="1" customHeight="1">
      <c r="A551" s="563" t="s">
        <v>672</v>
      </c>
      <c r="B551" s="563" t="s">
        <v>567</v>
      </c>
      <c r="C551" s="563" t="s">
        <v>25</v>
      </c>
      <c r="D551" s="563" t="s">
        <v>26</v>
      </c>
      <c r="E551" s="563"/>
      <c r="F551" s="564">
        <v>4</v>
      </c>
      <c r="G551" s="524"/>
      <c r="H551" s="565" t="s">
        <v>680</v>
      </c>
      <c r="I551" s="572" t="s">
        <v>701</v>
      </c>
      <c r="J551" s="573"/>
      <c r="K551" s="568">
        <v>4130</v>
      </c>
      <c r="L551" s="569">
        <v>3690</v>
      </c>
      <c r="M551" s="569">
        <v>450</v>
      </c>
      <c r="N551" s="569" t="s">
        <v>34</v>
      </c>
      <c r="O551" s="569" t="s">
        <v>34</v>
      </c>
      <c r="P551" s="570">
        <v>390</v>
      </c>
      <c r="Q551" s="570">
        <v>300</v>
      </c>
      <c r="R551" s="570">
        <v>90</v>
      </c>
      <c r="S551" s="570">
        <v>60</v>
      </c>
      <c r="T551" s="574"/>
    </row>
    <row r="552" spans="1:20" s="530" customFormat="1" ht="12" hidden="1" customHeight="1">
      <c r="A552" s="563" t="s">
        <v>672</v>
      </c>
      <c r="B552" s="563" t="s">
        <v>567</v>
      </c>
      <c r="C552" s="563" t="s">
        <v>25</v>
      </c>
      <c r="D552" s="563" t="s">
        <v>26</v>
      </c>
      <c r="E552" s="563"/>
      <c r="F552" s="564">
        <v>5</v>
      </c>
      <c r="G552" s="524"/>
      <c r="H552" s="565" t="s">
        <v>682</v>
      </c>
      <c r="I552" s="572" t="s">
        <v>704</v>
      </c>
      <c r="J552" s="573"/>
      <c r="K552" s="568">
        <v>4770</v>
      </c>
      <c r="L552" s="569">
        <v>3690</v>
      </c>
      <c r="M552" s="569">
        <v>1080</v>
      </c>
      <c r="N552" s="569" t="s">
        <v>34</v>
      </c>
      <c r="O552" s="569" t="s">
        <v>34</v>
      </c>
      <c r="P552" s="570">
        <v>1030</v>
      </c>
      <c r="Q552" s="570">
        <v>430</v>
      </c>
      <c r="R552" s="570">
        <v>600</v>
      </c>
      <c r="S552" s="570">
        <v>40</v>
      </c>
      <c r="T552" s="574"/>
    </row>
    <row r="553" spans="1:20" s="530" customFormat="1" ht="12" hidden="1" customHeight="1">
      <c r="A553" s="563" t="s">
        <v>672</v>
      </c>
      <c r="B553" s="563" t="s">
        <v>567</v>
      </c>
      <c r="C553" s="563" t="s">
        <v>25</v>
      </c>
      <c r="D553" s="563" t="s">
        <v>26</v>
      </c>
      <c r="E553" s="563"/>
      <c r="F553" s="564">
        <v>6</v>
      </c>
      <c r="G553" s="524"/>
      <c r="H553" s="565" t="s">
        <v>684</v>
      </c>
      <c r="I553" s="572" t="s">
        <v>716</v>
      </c>
      <c r="J553" s="573"/>
      <c r="K553" s="568">
        <v>3120</v>
      </c>
      <c r="L553" s="569">
        <v>2080</v>
      </c>
      <c r="M553" s="569">
        <v>1040</v>
      </c>
      <c r="N553" s="569" t="s">
        <v>34</v>
      </c>
      <c r="O553" s="569" t="s">
        <v>34</v>
      </c>
      <c r="P553" s="570">
        <v>960</v>
      </c>
      <c r="Q553" s="570">
        <v>150</v>
      </c>
      <c r="R553" s="570">
        <v>810</v>
      </c>
      <c r="S553" s="570">
        <v>80</v>
      </c>
      <c r="T553" s="575"/>
    </row>
    <row r="554" spans="1:20" s="530" customFormat="1" ht="12" hidden="1" customHeight="1">
      <c r="A554" s="563" t="s">
        <v>672</v>
      </c>
      <c r="B554" s="563" t="s">
        <v>567</v>
      </c>
      <c r="C554" s="563" t="s">
        <v>25</v>
      </c>
      <c r="D554" s="563" t="s">
        <v>26</v>
      </c>
      <c r="E554" s="563"/>
      <c r="F554" s="564">
        <v>7</v>
      </c>
      <c r="G554" s="524"/>
      <c r="H554" s="565" t="s">
        <v>686</v>
      </c>
      <c r="I554" s="572" t="s">
        <v>717</v>
      </c>
      <c r="J554" s="573"/>
      <c r="K554" s="568">
        <v>3380</v>
      </c>
      <c r="L554" s="569">
        <v>2750</v>
      </c>
      <c r="M554" s="569">
        <v>630</v>
      </c>
      <c r="N554" s="569" t="s">
        <v>34</v>
      </c>
      <c r="O554" s="569" t="s">
        <v>34</v>
      </c>
      <c r="P554" s="570">
        <v>570</v>
      </c>
      <c r="Q554" s="570">
        <v>290</v>
      </c>
      <c r="R554" s="570">
        <v>280</v>
      </c>
      <c r="S554" s="570">
        <v>60</v>
      </c>
      <c r="T554" s="576"/>
    </row>
    <row r="555" spans="1:20" s="530" customFormat="1" ht="12" hidden="1" customHeight="1">
      <c r="A555" s="563" t="s">
        <v>672</v>
      </c>
      <c r="B555" s="563" t="s">
        <v>567</v>
      </c>
      <c r="C555" s="563" t="s">
        <v>25</v>
      </c>
      <c r="D555" s="563" t="s">
        <v>26</v>
      </c>
      <c r="E555" s="563"/>
      <c r="F555" s="564">
        <v>8</v>
      </c>
      <c r="G555" s="524"/>
      <c r="H555" s="565" t="s">
        <v>688</v>
      </c>
      <c r="I555" s="572" t="s">
        <v>696</v>
      </c>
      <c r="J555" s="573"/>
      <c r="K555" s="568">
        <v>3400</v>
      </c>
      <c r="L555" s="569">
        <v>2480</v>
      </c>
      <c r="M555" s="569">
        <v>920</v>
      </c>
      <c r="N555" s="569">
        <v>60</v>
      </c>
      <c r="O555" s="569" t="s">
        <v>34</v>
      </c>
      <c r="P555" s="570">
        <v>840</v>
      </c>
      <c r="Q555" s="570">
        <v>210</v>
      </c>
      <c r="R555" s="570">
        <v>630</v>
      </c>
      <c r="S555" s="570">
        <v>10</v>
      </c>
      <c r="T555" s="562"/>
    </row>
    <row r="556" spans="1:20" s="530" customFormat="1" ht="12" hidden="1" customHeight="1">
      <c r="A556" s="563" t="s">
        <v>672</v>
      </c>
      <c r="B556" s="563" t="s">
        <v>567</v>
      </c>
      <c r="C556" s="563" t="s">
        <v>25</v>
      </c>
      <c r="D556" s="563" t="s">
        <v>26</v>
      </c>
      <c r="E556" s="563"/>
      <c r="F556" s="564">
        <v>9</v>
      </c>
      <c r="G556" s="524"/>
      <c r="H556" s="565" t="s">
        <v>690</v>
      </c>
      <c r="I556" s="572" t="s">
        <v>697</v>
      </c>
      <c r="J556" s="573"/>
      <c r="K556" s="568">
        <v>3760</v>
      </c>
      <c r="L556" s="569">
        <v>3010</v>
      </c>
      <c r="M556" s="569">
        <v>750</v>
      </c>
      <c r="N556" s="569" t="s">
        <v>34</v>
      </c>
      <c r="O556" s="569" t="s">
        <v>34</v>
      </c>
      <c r="P556" s="570">
        <v>710</v>
      </c>
      <c r="Q556" s="570">
        <v>310</v>
      </c>
      <c r="R556" s="570">
        <v>410</v>
      </c>
      <c r="S556" s="570">
        <v>40</v>
      </c>
      <c r="T556" s="562"/>
    </row>
    <row r="557" spans="1:20" s="530" customFormat="1" ht="12" hidden="1" customHeight="1">
      <c r="A557" s="563" t="s">
        <v>672</v>
      </c>
      <c r="B557" s="563" t="s">
        <v>567</v>
      </c>
      <c r="C557" s="563" t="s">
        <v>25</v>
      </c>
      <c r="D557" s="563" t="s">
        <v>26</v>
      </c>
      <c r="E557" s="563"/>
      <c r="F557" s="564">
        <v>10</v>
      </c>
      <c r="G557" s="524"/>
      <c r="H557" s="577" t="s">
        <v>692</v>
      </c>
      <c r="I557" s="572" t="s">
        <v>710</v>
      </c>
      <c r="J557" s="573"/>
      <c r="K557" s="568">
        <v>1680</v>
      </c>
      <c r="L557" s="569">
        <v>1420</v>
      </c>
      <c r="M557" s="569">
        <v>250</v>
      </c>
      <c r="N557" s="569" t="s">
        <v>34</v>
      </c>
      <c r="O557" s="569" t="s">
        <v>34</v>
      </c>
      <c r="P557" s="570">
        <v>250</v>
      </c>
      <c r="Q557" s="570">
        <v>160</v>
      </c>
      <c r="R557" s="570">
        <v>90</v>
      </c>
      <c r="S557" s="570" t="s">
        <v>34</v>
      </c>
      <c r="T557" s="578"/>
    </row>
    <row r="558" spans="1:20" s="530" customFormat="1" ht="12" hidden="1" customHeight="1">
      <c r="A558" s="522"/>
      <c r="B558" s="522"/>
      <c r="C558" s="522"/>
      <c r="D558" s="522"/>
      <c r="E558" s="522"/>
      <c r="F558" s="555"/>
      <c r="G558" s="524"/>
      <c r="H558" s="556" t="s">
        <v>807</v>
      </c>
      <c r="I558" s="557" t="s">
        <v>808</v>
      </c>
      <c r="J558" s="558"/>
      <c r="K558" s="568"/>
      <c r="L558" s="569"/>
      <c r="M558" s="569"/>
      <c r="N558" s="569"/>
      <c r="O558" s="569"/>
      <c r="P558" s="570"/>
      <c r="Q558" s="570"/>
      <c r="R558" s="570"/>
      <c r="S558" s="570"/>
      <c r="T558" s="562"/>
    </row>
    <row r="559" spans="1:20" s="530" customFormat="1" ht="12" hidden="1" customHeight="1">
      <c r="A559" s="563" t="s">
        <v>672</v>
      </c>
      <c r="B559" s="563" t="s">
        <v>564</v>
      </c>
      <c r="C559" s="563" t="s">
        <v>25</v>
      </c>
      <c r="D559" s="563" t="s">
        <v>26</v>
      </c>
      <c r="E559" s="563"/>
      <c r="F559" s="564">
        <v>1</v>
      </c>
      <c r="G559" s="524"/>
      <c r="H559" s="565" t="s">
        <v>713</v>
      </c>
      <c r="I559" s="566" t="s">
        <v>720</v>
      </c>
      <c r="J559" s="567" t="s">
        <v>721</v>
      </c>
      <c r="K559" s="568">
        <v>87230</v>
      </c>
      <c r="L559" s="569">
        <v>44840</v>
      </c>
      <c r="M559" s="569">
        <v>38280</v>
      </c>
      <c r="N559" s="569">
        <v>5750</v>
      </c>
      <c r="O559" s="569">
        <v>3970</v>
      </c>
      <c r="P559" s="570">
        <v>27300</v>
      </c>
      <c r="Q559" s="570">
        <v>7140</v>
      </c>
      <c r="R559" s="570">
        <v>20160</v>
      </c>
      <c r="S559" s="570">
        <v>1260</v>
      </c>
      <c r="T559" s="571"/>
    </row>
    <row r="560" spans="1:20" s="530" customFormat="1" ht="12" hidden="1" customHeight="1">
      <c r="A560" s="563" t="s">
        <v>672</v>
      </c>
      <c r="B560" s="563" t="s">
        <v>564</v>
      </c>
      <c r="C560" s="563" t="s">
        <v>25</v>
      </c>
      <c r="D560" s="563" t="s">
        <v>26</v>
      </c>
      <c r="E560" s="563"/>
      <c r="F560" s="564">
        <v>2</v>
      </c>
      <c r="G560" s="524"/>
      <c r="H560" s="565" t="s">
        <v>676</v>
      </c>
      <c r="I560" s="572" t="s">
        <v>700</v>
      </c>
      <c r="J560" s="573"/>
      <c r="K560" s="568">
        <v>1820</v>
      </c>
      <c r="L560" s="569">
        <v>1350</v>
      </c>
      <c r="M560" s="569">
        <v>470</v>
      </c>
      <c r="N560" s="569" t="s">
        <v>34</v>
      </c>
      <c r="O560" s="569">
        <v>200</v>
      </c>
      <c r="P560" s="570">
        <v>260</v>
      </c>
      <c r="Q560" s="570">
        <v>180</v>
      </c>
      <c r="R560" s="570">
        <v>80</v>
      </c>
      <c r="S560" s="570">
        <v>10</v>
      </c>
      <c r="T560" s="574"/>
    </row>
    <row r="561" spans="1:20" s="530" customFormat="1" ht="12" hidden="1" customHeight="1">
      <c r="A561" s="563" t="s">
        <v>672</v>
      </c>
      <c r="B561" s="563" t="s">
        <v>564</v>
      </c>
      <c r="C561" s="563" t="s">
        <v>25</v>
      </c>
      <c r="D561" s="563" t="s">
        <v>26</v>
      </c>
      <c r="E561" s="563"/>
      <c r="F561" s="564">
        <v>3</v>
      </c>
      <c r="G561" s="524"/>
      <c r="H561" s="565" t="s">
        <v>678</v>
      </c>
      <c r="I561" s="572" t="s">
        <v>715</v>
      </c>
      <c r="J561" s="573"/>
      <c r="K561" s="568">
        <v>4230</v>
      </c>
      <c r="L561" s="569">
        <v>3050</v>
      </c>
      <c r="M561" s="569">
        <v>1170</v>
      </c>
      <c r="N561" s="569">
        <v>320</v>
      </c>
      <c r="O561" s="569">
        <v>300</v>
      </c>
      <c r="P561" s="570">
        <v>550</v>
      </c>
      <c r="Q561" s="570">
        <v>330</v>
      </c>
      <c r="R561" s="570">
        <v>220</v>
      </c>
      <c r="S561" s="570">
        <v>10</v>
      </c>
      <c r="T561" s="574"/>
    </row>
    <row r="562" spans="1:20" s="530" customFormat="1" ht="12" hidden="1" customHeight="1">
      <c r="A562" s="563" t="s">
        <v>672</v>
      </c>
      <c r="B562" s="563" t="s">
        <v>564</v>
      </c>
      <c r="C562" s="563" t="s">
        <v>25</v>
      </c>
      <c r="D562" s="563" t="s">
        <v>26</v>
      </c>
      <c r="E562" s="563"/>
      <c r="F562" s="564">
        <v>4</v>
      </c>
      <c r="G562" s="524"/>
      <c r="H562" s="565" t="s">
        <v>680</v>
      </c>
      <c r="I562" s="572" t="s">
        <v>701</v>
      </c>
      <c r="J562" s="573"/>
      <c r="K562" s="568">
        <v>9520</v>
      </c>
      <c r="L562" s="569">
        <v>5660</v>
      </c>
      <c r="M562" s="569">
        <v>3860</v>
      </c>
      <c r="N562" s="569">
        <v>1340</v>
      </c>
      <c r="O562" s="569">
        <v>510</v>
      </c>
      <c r="P562" s="570">
        <v>1960</v>
      </c>
      <c r="Q562" s="570">
        <v>590</v>
      </c>
      <c r="R562" s="570">
        <v>1380</v>
      </c>
      <c r="S562" s="570">
        <v>40</v>
      </c>
      <c r="T562" s="574"/>
    </row>
    <row r="563" spans="1:20" s="530" customFormat="1" ht="12" hidden="1" customHeight="1">
      <c r="A563" s="563" t="s">
        <v>672</v>
      </c>
      <c r="B563" s="563" t="s">
        <v>564</v>
      </c>
      <c r="C563" s="563" t="s">
        <v>25</v>
      </c>
      <c r="D563" s="563" t="s">
        <v>26</v>
      </c>
      <c r="E563" s="563"/>
      <c r="F563" s="564">
        <v>5</v>
      </c>
      <c r="G563" s="524"/>
      <c r="H563" s="565" t="s">
        <v>682</v>
      </c>
      <c r="I563" s="572" t="s">
        <v>704</v>
      </c>
      <c r="J563" s="573"/>
      <c r="K563" s="568">
        <v>16120</v>
      </c>
      <c r="L563" s="569">
        <v>6660</v>
      </c>
      <c r="M563" s="569">
        <v>9460</v>
      </c>
      <c r="N563" s="569">
        <v>3570</v>
      </c>
      <c r="O563" s="569" t="s">
        <v>34</v>
      </c>
      <c r="P563" s="570">
        <v>5710</v>
      </c>
      <c r="Q563" s="570">
        <v>1690</v>
      </c>
      <c r="R563" s="570">
        <v>4010</v>
      </c>
      <c r="S563" s="570">
        <v>180</v>
      </c>
      <c r="T563" s="574"/>
    </row>
    <row r="564" spans="1:20" s="530" customFormat="1" ht="12" hidden="1" customHeight="1">
      <c r="A564" s="563" t="s">
        <v>672</v>
      </c>
      <c r="B564" s="563" t="s">
        <v>564</v>
      </c>
      <c r="C564" s="563" t="s">
        <v>25</v>
      </c>
      <c r="D564" s="563" t="s">
        <v>26</v>
      </c>
      <c r="E564" s="563"/>
      <c r="F564" s="564">
        <v>6</v>
      </c>
      <c r="G564" s="524"/>
      <c r="H564" s="565" t="s">
        <v>684</v>
      </c>
      <c r="I564" s="572" t="s">
        <v>716</v>
      </c>
      <c r="J564" s="573"/>
      <c r="K564" s="568">
        <v>9520</v>
      </c>
      <c r="L564" s="569">
        <v>4020</v>
      </c>
      <c r="M564" s="569">
        <v>5500</v>
      </c>
      <c r="N564" s="569">
        <v>420</v>
      </c>
      <c r="O564" s="569">
        <v>1250</v>
      </c>
      <c r="P564" s="570">
        <v>3760</v>
      </c>
      <c r="Q564" s="570">
        <v>830</v>
      </c>
      <c r="R564" s="570">
        <v>2940</v>
      </c>
      <c r="S564" s="570">
        <v>70</v>
      </c>
      <c r="T564" s="575"/>
    </row>
    <row r="565" spans="1:20" s="530" customFormat="1" ht="12" hidden="1" customHeight="1">
      <c r="A565" s="563" t="s">
        <v>672</v>
      </c>
      <c r="B565" s="563" t="s">
        <v>564</v>
      </c>
      <c r="C565" s="563" t="s">
        <v>25</v>
      </c>
      <c r="D565" s="563" t="s">
        <v>26</v>
      </c>
      <c r="E565" s="563"/>
      <c r="F565" s="564">
        <v>7</v>
      </c>
      <c r="G565" s="524"/>
      <c r="H565" s="565" t="s">
        <v>686</v>
      </c>
      <c r="I565" s="572" t="s">
        <v>717</v>
      </c>
      <c r="J565" s="573"/>
      <c r="K565" s="568">
        <v>9950</v>
      </c>
      <c r="L565" s="569">
        <v>6100</v>
      </c>
      <c r="M565" s="569">
        <v>3850</v>
      </c>
      <c r="N565" s="569">
        <v>110</v>
      </c>
      <c r="O565" s="569">
        <v>530</v>
      </c>
      <c r="P565" s="570">
        <v>2980</v>
      </c>
      <c r="Q565" s="570">
        <v>570</v>
      </c>
      <c r="R565" s="570">
        <v>2400</v>
      </c>
      <c r="S565" s="570">
        <v>240</v>
      </c>
      <c r="T565" s="576"/>
    </row>
    <row r="566" spans="1:20" s="530" customFormat="1" ht="12" hidden="1" customHeight="1">
      <c r="A566" s="563" t="s">
        <v>672</v>
      </c>
      <c r="B566" s="563" t="s">
        <v>564</v>
      </c>
      <c r="C566" s="563" t="s">
        <v>25</v>
      </c>
      <c r="D566" s="563" t="s">
        <v>26</v>
      </c>
      <c r="E566" s="563"/>
      <c r="F566" s="564">
        <v>8</v>
      </c>
      <c r="G566" s="524"/>
      <c r="H566" s="565" t="s">
        <v>688</v>
      </c>
      <c r="I566" s="572" t="s">
        <v>696</v>
      </c>
      <c r="J566" s="573"/>
      <c r="K566" s="568">
        <v>11390</v>
      </c>
      <c r="L566" s="569">
        <v>7440</v>
      </c>
      <c r="M566" s="569">
        <v>3950</v>
      </c>
      <c r="N566" s="569" t="s">
        <v>34</v>
      </c>
      <c r="O566" s="569">
        <v>980</v>
      </c>
      <c r="P566" s="570">
        <v>2900</v>
      </c>
      <c r="Q566" s="570">
        <v>390</v>
      </c>
      <c r="R566" s="570">
        <v>2500</v>
      </c>
      <c r="S566" s="570">
        <v>80</v>
      </c>
      <c r="T566" s="562"/>
    </row>
    <row r="567" spans="1:20" s="530" customFormat="1" ht="12" hidden="1" customHeight="1">
      <c r="A567" s="563" t="s">
        <v>672</v>
      </c>
      <c r="B567" s="563" t="s">
        <v>564</v>
      </c>
      <c r="C567" s="563" t="s">
        <v>25</v>
      </c>
      <c r="D567" s="563" t="s">
        <v>26</v>
      </c>
      <c r="E567" s="563"/>
      <c r="F567" s="564">
        <v>9</v>
      </c>
      <c r="G567" s="524"/>
      <c r="H567" s="565" t="s">
        <v>690</v>
      </c>
      <c r="I567" s="572" t="s">
        <v>697</v>
      </c>
      <c r="J567" s="573"/>
      <c r="K567" s="568">
        <v>9790</v>
      </c>
      <c r="L567" s="569">
        <v>6310</v>
      </c>
      <c r="M567" s="569">
        <v>3480</v>
      </c>
      <c r="N567" s="569" t="s">
        <v>34</v>
      </c>
      <c r="O567" s="569">
        <v>200</v>
      </c>
      <c r="P567" s="570">
        <v>2830</v>
      </c>
      <c r="Q567" s="570">
        <v>370</v>
      </c>
      <c r="R567" s="570">
        <v>2450</v>
      </c>
      <c r="S567" s="570">
        <v>450</v>
      </c>
      <c r="T567" s="562"/>
    </row>
    <row r="568" spans="1:20" s="530" customFormat="1" ht="12" hidden="1" customHeight="1">
      <c r="A568" s="563" t="s">
        <v>672</v>
      </c>
      <c r="B568" s="563" t="s">
        <v>564</v>
      </c>
      <c r="C568" s="563" t="s">
        <v>25</v>
      </c>
      <c r="D568" s="563" t="s">
        <v>26</v>
      </c>
      <c r="E568" s="563"/>
      <c r="F568" s="564">
        <v>10</v>
      </c>
      <c r="G568" s="524"/>
      <c r="H568" s="577" t="s">
        <v>692</v>
      </c>
      <c r="I568" s="572" t="s">
        <v>710</v>
      </c>
      <c r="J568" s="573"/>
      <c r="K568" s="568">
        <v>3260</v>
      </c>
      <c r="L568" s="569">
        <v>2270</v>
      </c>
      <c r="M568" s="569">
        <v>990</v>
      </c>
      <c r="N568" s="569" t="s">
        <v>34</v>
      </c>
      <c r="O568" s="569" t="s">
        <v>34</v>
      </c>
      <c r="P568" s="570">
        <v>970</v>
      </c>
      <c r="Q568" s="570">
        <v>280</v>
      </c>
      <c r="R568" s="570">
        <v>690</v>
      </c>
      <c r="S568" s="570">
        <v>20</v>
      </c>
      <c r="T568" s="578"/>
    </row>
    <row r="569" spans="1:20" s="595" customFormat="1" ht="6" customHeight="1">
      <c r="A569" s="581"/>
      <c r="B569" s="581"/>
      <c r="C569" s="581"/>
      <c r="D569" s="581"/>
      <c r="E569" s="581"/>
      <c r="F569" s="582"/>
      <c r="G569" s="583"/>
      <c r="H569" s="584"/>
      <c r="I569" s="585"/>
      <c r="J569" s="586"/>
      <c r="K569" s="587"/>
      <c r="L569" s="588"/>
      <c r="M569" s="589"/>
      <c r="N569" s="590"/>
      <c r="O569" s="590"/>
      <c r="P569" s="591"/>
      <c r="Q569" s="592"/>
      <c r="R569" s="592"/>
      <c r="S569" s="593"/>
      <c r="T569" s="594"/>
    </row>
    <row r="570" spans="1:20" s="530" customFormat="1" ht="6" customHeight="1">
      <c r="A570" s="522"/>
      <c r="B570" s="522"/>
      <c r="C570" s="522"/>
      <c r="D570" s="522"/>
      <c r="E570" s="522"/>
      <c r="F570" s="596"/>
      <c r="G570" s="524"/>
      <c r="H570" s="597"/>
      <c r="I570" s="597"/>
      <c r="J570" s="524"/>
      <c r="K570" s="524"/>
      <c r="L570" s="524"/>
      <c r="M570" s="524"/>
      <c r="N570" s="524"/>
      <c r="O570" s="524"/>
      <c r="P570" s="524"/>
      <c r="Q570" s="524"/>
      <c r="R570" s="524"/>
      <c r="S570" s="524"/>
      <c r="T570" s="524"/>
    </row>
    <row r="571" spans="1:20" s="530" customFormat="1" ht="12" customHeight="1">
      <c r="A571" s="522"/>
      <c r="B571" s="522"/>
      <c r="C571" s="522"/>
      <c r="D571" s="522"/>
      <c r="E571" s="522"/>
      <c r="F571" s="596"/>
      <c r="G571" s="524"/>
      <c r="H571" s="598" t="s">
        <v>809</v>
      </c>
      <c r="I571" s="597"/>
      <c r="J571" s="524"/>
      <c r="K571" s="599" t="s">
        <v>810</v>
      </c>
      <c r="L571" s="524"/>
      <c r="M571" s="524"/>
      <c r="N571" s="524"/>
      <c r="O571" s="524"/>
      <c r="P571" s="524"/>
      <c r="Q571" s="524"/>
      <c r="R571" s="524"/>
      <c r="S571" s="524"/>
      <c r="T571" s="524"/>
    </row>
    <row r="572" spans="1:20" s="530" customFormat="1" ht="12" customHeight="1">
      <c r="A572" s="522"/>
      <c r="B572" s="522"/>
      <c r="C572" s="522"/>
      <c r="D572" s="522"/>
      <c r="E572" s="522"/>
      <c r="F572" s="596"/>
      <c r="G572" s="524"/>
      <c r="H572" s="598" t="s">
        <v>811</v>
      </c>
      <c r="I572" s="597"/>
      <c r="J572" s="524"/>
      <c r="K572" s="599" t="s">
        <v>812</v>
      </c>
      <c r="L572" s="524"/>
      <c r="M572" s="524"/>
      <c r="N572" s="524"/>
      <c r="O572" s="524"/>
      <c r="P572" s="524"/>
      <c r="Q572" s="524"/>
      <c r="R572" s="524"/>
      <c r="S572" s="524"/>
      <c r="T572" s="524"/>
    </row>
    <row r="573" spans="1:20" s="496" customFormat="1">
      <c r="A573" s="495"/>
      <c r="B573" s="495"/>
      <c r="C573" s="495"/>
      <c r="D573" s="495"/>
      <c r="E573" s="495"/>
      <c r="F573" s="600"/>
      <c r="G573" s="497"/>
      <c r="H573" s="601"/>
      <c r="I573" s="602"/>
      <c r="J573" s="603"/>
      <c r="K573" s="603"/>
      <c r="L573" s="497"/>
      <c r="M573" s="497"/>
      <c r="N573" s="497"/>
      <c r="O573" s="497"/>
      <c r="P573" s="497"/>
      <c r="Q573" s="497"/>
      <c r="R573" s="497"/>
      <c r="S573" s="497"/>
      <c r="T573" s="497"/>
    </row>
    <row r="574" spans="1:20">
      <c r="H574" s="494"/>
      <c r="I574" s="602"/>
      <c r="J574" s="603"/>
      <c r="K574" s="603"/>
      <c r="L574" s="493"/>
      <c r="M574" s="493"/>
      <c r="N574" s="493"/>
      <c r="O574" s="493"/>
      <c r="P574" s="493"/>
      <c r="Q574" s="493"/>
      <c r="R574" s="493"/>
      <c r="S574" s="493"/>
      <c r="T574" s="493"/>
    </row>
    <row r="575" spans="1:20">
      <c r="H575" s="494"/>
      <c r="I575" s="494"/>
      <c r="J575" s="493"/>
      <c r="K575" s="493"/>
      <c r="L575" s="493"/>
      <c r="M575" s="493"/>
      <c r="N575" s="493"/>
      <c r="O575" s="493"/>
      <c r="P575" s="493"/>
      <c r="Q575" s="493"/>
      <c r="R575" s="493"/>
      <c r="S575" s="493"/>
      <c r="T575" s="493"/>
    </row>
    <row r="576" spans="1:20">
      <c r="H576" s="494"/>
      <c r="I576" s="494"/>
      <c r="J576" s="493"/>
      <c r="K576" s="493"/>
      <c r="L576" s="493"/>
      <c r="M576" s="493"/>
      <c r="N576" s="493"/>
      <c r="O576" s="493"/>
      <c r="P576" s="493"/>
      <c r="Q576" s="493"/>
      <c r="R576" s="493"/>
      <c r="S576" s="493"/>
      <c r="T576" s="493"/>
    </row>
    <row r="577" spans="8:20">
      <c r="H577" s="494"/>
      <c r="I577" s="494"/>
      <c r="J577" s="493"/>
      <c r="K577" s="493"/>
      <c r="L577" s="493"/>
      <c r="M577" s="493"/>
      <c r="N577" s="493"/>
      <c r="O577" s="493"/>
      <c r="P577" s="493"/>
      <c r="Q577" s="493"/>
      <c r="R577" s="493"/>
      <c r="S577" s="493"/>
      <c r="T577" s="493"/>
    </row>
    <row r="578" spans="8:20">
      <c r="H578" s="494"/>
      <c r="I578" s="494"/>
      <c r="J578" s="493"/>
      <c r="K578" s="493"/>
      <c r="L578" s="493"/>
      <c r="M578" s="493"/>
      <c r="N578" s="493"/>
      <c r="O578" s="493"/>
      <c r="P578" s="493"/>
      <c r="Q578" s="493"/>
      <c r="R578" s="493"/>
      <c r="S578" s="493"/>
      <c r="T578" s="493"/>
    </row>
    <row r="579" spans="8:20">
      <c r="H579" s="494"/>
      <c r="I579" s="494"/>
      <c r="J579" s="493"/>
      <c r="K579" s="493"/>
      <c r="L579" s="493"/>
      <c r="M579" s="493"/>
      <c r="N579" s="493"/>
      <c r="O579" s="493"/>
      <c r="P579" s="493"/>
      <c r="Q579" s="493"/>
      <c r="R579" s="493"/>
      <c r="S579" s="493"/>
      <c r="T579" s="493"/>
    </row>
    <row r="580" spans="8:20">
      <c r="H580" s="494"/>
      <c r="I580" s="494"/>
      <c r="J580" s="493"/>
      <c r="K580" s="493"/>
      <c r="L580" s="493"/>
      <c r="M580" s="493"/>
      <c r="N580" s="493"/>
      <c r="O580" s="493"/>
      <c r="P580" s="493"/>
      <c r="Q580" s="493"/>
      <c r="R580" s="493"/>
      <c r="S580" s="493"/>
      <c r="T580" s="493"/>
    </row>
    <row r="581" spans="8:20">
      <c r="H581" s="494"/>
      <c r="I581" s="494"/>
      <c r="J581" s="493"/>
      <c r="K581" s="493"/>
      <c r="L581" s="493"/>
      <c r="M581" s="493"/>
      <c r="N581" s="493"/>
      <c r="O581" s="493"/>
      <c r="P581" s="493"/>
      <c r="Q581" s="493"/>
      <c r="R581" s="493"/>
      <c r="S581" s="493"/>
      <c r="T581" s="493"/>
    </row>
    <row r="582" spans="8:20">
      <c r="H582" s="494"/>
      <c r="I582" s="494"/>
      <c r="J582" s="493"/>
      <c r="K582" s="493"/>
      <c r="L582" s="493"/>
      <c r="M582" s="493"/>
      <c r="N582" s="493"/>
      <c r="O582" s="493"/>
      <c r="P582" s="493"/>
      <c r="Q582" s="493"/>
      <c r="R582" s="493"/>
      <c r="S582" s="493"/>
      <c r="T582" s="493"/>
    </row>
    <row r="583" spans="8:20">
      <c r="H583" s="494"/>
      <c r="I583" s="494"/>
      <c r="J583" s="493"/>
      <c r="K583" s="493"/>
      <c r="L583" s="493"/>
      <c r="M583" s="493"/>
      <c r="N583" s="493"/>
      <c r="O583" s="493"/>
      <c r="P583" s="493"/>
      <c r="Q583" s="493"/>
      <c r="R583" s="493"/>
      <c r="S583" s="493"/>
      <c r="T583" s="493"/>
    </row>
    <row r="584" spans="8:20">
      <c r="H584" s="494"/>
      <c r="I584" s="494"/>
      <c r="J584" s="493"/>
      <c r="K584" s="493"/>
      <c r="L584" s="493"/>
      <c r="M584" s="493"/>
      <c r="N584" s="493"/>
      <c r="O584" s="493"/>
      <c r="P584" s="493"/>
      <c r="Q584" s="493"/>
      <c r="R584" s="493"/>
      <c r="S584" s="493"/>
      <c r="T584" s="493"/>
    </row>
    <row r="585" spans="8:20">
      <c r="H585" s="494"/>
      <c r="I585" s="494"/>
      <c r="J585" s="493"/>
      <c r="K585" s="493"/>
      <c r="L585" s="493"/>
      <c r="M585" s="493"/>
      <c r="N585" s="493"/>
      <c r="O585" s="493"/>
      <c r="P585" s="493"/>
      <c r="Q585" s="493"/>
      <c r="R585" s="493"/>
      <c r="S585" s="493"/>
      <c r="T585" s="493"/>
    </row>
    <row r="586" spans="8:20">
      <c r="H586" s="494"/>
      <c r="I586" s="494"/>
      <c r="J586" s="493"/>
      <c r="K586" s="493"/>
      <c r="L586" s="493"/>
      <c r="M586" s="493"/>
      <c r="N586" s="493"/>
      <c r="O586" s="493"/>
      <c r="P586" s="493"/>
      <c r="Q586" s="493"/>
      <c r="R586" s="493"/>
      <c r="S586" s="493"/>
      <c r="T586" s="493"/>
    </row>
    <row r="587" spans="8:20">
      <c r="H587" s="494"/>
      <c r="I587" s="494"/>
      <c r="J587" s="493"/>
      <c r="K587" s="493"/>
      <c r="L587" s="493"/>
      <c r="M587" s="493"/>
      <c r="N587" s="493"/>
      <c r="O587" s="493"/>
      <c r="P587" s="493"/>
      <c r="Q587" s="493"/>
      <c r="R587" s="493"/>
      <c r="S587" s="493"/>
      <c r="T587" s="493"/>
    </row>
    <row r="588" spans="8:20">
      <c r="H588" s="494"/>
      <c r="I588" s="494"/>
      <c r="J588" s="493"/>
      <c r="K588" s="493"/>
      <c r="L588" s="493"/>
      <c r="M588" s="493"/>
      <c r="N588" s="493"/>
      <c r="O588" s="493"/>
      <c r="P588" s="493"/>
      <c r="Q588" s="493"/>
      <c r="R588" s="493"/>
      <c r="S588" s="493"/>
      <c r="T588" s="493"/>
    </row>
    <row r="589" spans="8:20">
      <c r="H589" s="494"/>
      <c r="I589" s="494"/>
      <c r="J589" s="493"/>
      <c r="K589" s="493"/>
      <c r="L589" s="493"/>
      <c r="M589" s="493"/>
      <c r="N589" s="493"/>
      <c r="O589" s="493"/>
      <c r="P589" s="493"/>
      <c r="Q589" s="493"/>
      <c r="R589" s="493"/>
      <c r="S589" s="493"/>
      <c r="T589" s="493"/>
    </row>
    <row r="590" spans="8:20">
      <c r="H590" s="494"/>
      <c r="I590" s="494"/>
      <c r="J590" s="493"/>
      <c r="K590" s="493"/>
      <c r="L590" s="493"/>
      <c r="M590" s="493"/>
      <c r="N590" s="493"/>
      <c r="O590" s="493"/>
      <c r="P590" s="493"/>
      <c r="Q590" s="493"/>
      <c r="R590" s="493"/>
      <c r="S590" s="493"/>
      <c r="T590" s="493"/>
    </row>
    <row r="591" spans="8:20">
      <c r="H591" s="494"/>
      <c r="I591" s="494"/>
      <c r="J591" s="493"/>
      <c r="K591" s="493"/>
      <c r="L591" s="493"/>
      <c r="M591" s="493"/>
      <c r="N591" s="493"/>
      <c r="O591" s="493"/>
      <c r="P591" s="493"/>
      <c r="Q591" s="493"/>
      <c r="R591" s="493"/>
      <c r="S591" s="493"/>
      <c r="T591" s="493"/>
    </row>
    <row r="592" spans="8:20">
      <c r="H592" s="494"/>
      <c r="I592" s="494"/>
      <c r="J592" s="493"/>
      <c r="K592" s="493"/>
      <c r="L592" s="493"/>
      <c r="M592" s="493"/>
      <c r="N592" s="493"/>
      <c r="O592" s="493"/>
      <c r="P592" s="493"/>
      <c r="Q592" s="493"/>
      <c r="R592" s="493"/>
      <c r="S592" s="493"/>
      <c r="T592" s="493"/>
    </row>
    <row r="593" spans="8:20">
      <c r="H593" s="494"/>
      <c r="I593" s="494"/>
      <c r="J593" s="493"/>
      <c r="K593" s="493"/>
      <c r="L593" s="493"/>
      <c r="M593" s="493"/>
      <c r="N593" s="493"/>
      <c r="O593" s="493"/>
      <c r="P593" s="493"/>
      <c r="Q593" s="493"/>
      <c r="R593" s="493"/>
      <c r="S593" s="493"/>
      <c r="T593" s="493"/>
    </row>
    <row r="594" spans="8:20">
      <c r="H594" s="494"/>
      <c r="I594" s="494"/>
      <c r="J594" s="493"/>
      <c r="K594" s="493"/>
      <c r="L594" s="493"/>
      <c r="M594" s="493"/>
      <c r="N594" s="493"/>
      <c r="O594" s="493"/>
      <c r="P594" s="493"/>
      <c r="Q594" s="493"/>
      <c r="R594" s="493"/>
      <c r="S594" s="493"/>
      <c r="T594" s="493"/>
    </row>
    <row r="595" spans="8:20">
      <c r="H595" s="494"/>
      <c r="I595" s="494"/>
      <c r="J595" s="493"/>
      <c r="K595" s="493"/>
      <c r="L595" s="493"/>
      <c r="M595" s="493"/>
      <c r="N595" s="493"/>
      <c r="O595" s="493"/>
      <c r="P595" s="493"/>
      <c r="Q595" s="493"/>
      <c r="R595" s="493"/>
      <c r="S595" s="493"/>
      <c r="T595" s="493"/>
    </row>
    <row r="596" spans="8:20">
      <c r="H596" s="494"/>
      <c r="I596" s="494"/>
      <c r="J596" s="493"/>
      <c r="K596" s="493"/>
      <c r="L596" s="493"/>
      <c r="M596" s="493"/>
      <c r="N596" s="493"/>
      <c r="O596" s="493"/>
      <c r="P596" s="493"/>
      <c r="Q596" s="493"/>
      <c r="R596" s="493"/>
      <c r="S596" s="493"/>
      <c r="T596" s="493"/>
    </row>
    <row r="597" spans="8:20">
      <c r="H597" s="494"/>
      <c r="I597" s="494"/>
      <c r="J597" s="493"/>
      <c r="K597" s="493"/>
      <c r="L597" s="493"/>
      <c r="M597" s="493"/>
      <c r="N597" s="493"/>
      <c r="O597" s="493"/>
      <c r="P597" s="493"/>
      <c r="Q597" s="493"/>
      <c r="R597" s="493"/>
      <c r="S597" s="493"/>
      <c r="T597" s="493"/>
    </row>
    <row r="598" spans="8:20">
      <c r="H598" s="494"/>
      <c r="I598" s="494"/>
      <c r="J598" s="493"/>
      <c r="K598" s="493"/>
      <c r="L598" s="493"/>
      <c r="M598" s="493"/>
      <c r="N598" s="493"/>
      <c r="O598" s="493"/>
      <c r="P598" s="493"/>
      <c r="Q598" s="493"/>
      <c r="R598" s="493"/>
      <c r="S598" s="493"/>
      <c r="T598" s="493"/>
    </row>
    <row r="599" spans="8:20">
      <c r="H599" s="494"/>
      <c r="I599" s="494"/>
      <c r="J599" s="493"/>
      <c r="K599" s="493"/>
      <c r="L599" s="493"/>
      <c r="M599" s="493"/>
      <c r="N599" s="493"/>
      <c r="O599" s="493"/>
      <c r="P599" s="493"/>
      <c r="Q599" s="493"/>
      <c r="R599" s="493"/>
      <c r="S599" s="493"/>
      <c r="T599" s="493"/>
    </row>
    <row r="600" spans="8:20">
      <c r="H600" s="494"/>
      <c r="I600" s="494"/>
      <c r="J600" s="493"/>
      <c r="K600" s="493"/>
      <c r="L600" s="493"/>
      <c r="M600" s="493"/>
      <c r="N600" s="493"/>
      <c r="O600" s="493"/>
      <c r="P600" s="493"/>
      <c r="Q600" s="493"/>
      <c r="R600" s="493"/>
      <c r="S600" s="493"/>
      <c r="T600" s="493"/>
    </row>
    <row r="601" spans="8:20">
      <c r="H601" s="494"/>
      <c r="I601" s="494"/>
      <c r="J601" s="493"/>
      <c r="K601" s="493"/>
      <c r="L601" s="493"/>
      <c r="M601" s="493"/>
      <c r="N601" s="493"/>
      <c r="O601" s="493"/>
      <c r="P601" s="493"/>
      <c r="Q601" s="493"/>
      <c r="R601" s="493"/>
      <c r="S601" s="493"/>
      <c r="T601" s="493"/>
    </row>
    <row r="602" spans="8:20">
      <c r="H602" s="494"/>
      <c r="I602" s="494"/>
      <c r="J602" s="493"/>
      <c r="K602" s="493"/>
      <c r="L602" s="493"/>
      <c r="M602" s="493"/>
      <c r="N602" s="493"/>
      <c r="O602" s="493"/>
      <c r="P602" s="493"/>
      <c r="Q602" s="493"/>
      <c r="R602" s="493"/>
      <c r="S602" s="493"/>
      <c r="T602" s="493"/>
    </row>
    <row r="603" spans="8:20">
      <c r="H603" s="494"/>
      <c r="I603" s="494"/>
      <c r="J603" s="493"/>
      <c r="K603" s="493"/>
      <c r="L603" s="493"/>
      <c r="M603" s="493"/>
      <c r="N603" s="493"/>
      <c r="O603" s="493"/>
      <c r="P603" s="493"/>
      <c r="Q603" s="493"/>
      <c r="R603" s="493"/>
      <c r="S603" s="493"/>
      <c r="T603" s="493"/>
    </row>
    <row r="604" spans="8:20">
      <c r="H604" s="494"/>
      <c r="I604" s="494"/>
      <c r="J604" s="493"/>
      <c r="K604" s="493"/>
      <c r="L604" s="493"/>
      <c r="M604" s="493"/>
      <c r="N604" s="493"/>
      <c r="O604" s="493"/>
      <c r="P604" s="493"/>
      <c r="Q604" s="493"/>
      <c r="R604" s="493"/>
      <c r="S604" s="493"/>
      <c r="T604" s="493"/>
    </row>
    <row r="605" spans="8:20">
      <c r="H605" s="494"/>
      <c r="I605" s="494"/>
      <c r="J605" s="493"/>
      <c r="K605" s="493"/>
      <c r="L605" s="493"/>
      <c r="M605" s="493"/>
      <c r="N605" s="493"/>
      <c r="O605" s="493"/>
      <c r="P605" s="493"/>
      <c r="Q605" s="493"/>
      <c r="R605" s="493"/>
      <c r="S605" s="493"/>
      <c r="T605" s="493"/>
    </row>
    <row r="606" spans="8:20">
      <c r="H606" s="494"/>
      <c r="I606" s="494"/>
      <c r="J606" s="493"/>
      <c r="K606" s="493"/>
      <c r="L606" s="493"/>
      <c r="M606" s="493"/>
      <c r="N606" s="493"/>
      <c r="O606" s="493"/>
      <c r="P606" s="493"/>
      <c r="Q606" s="493"/>
      <c r="R606" s="493"/>
      <c r="S606" s="493"/>
      <c r="T606" s="493"/>
    </row>
    <row r="607" spans="8:20">
      <c r="H607" s="494"/>
      <c r="I607" s="494"/>
      <c r="J607" s="493"/>
      <c r="K607" s="493"/>
      <c r="L607" s="493"/>
      <c r="M607" s="493"/>
      <c r="N607" s="493"/>
      <c r="O607" s="493"/>
      <c r="P607" s="493"/>
      <c r="Q607" s="493"/>
      <c r="R607" s="493"/>
      <c r="S607" s="493"/>
      <c r="T607" s="493"/>
    </row>
    <row r="608" spans="8:20">
      <c r="H608" s="494"/>
      <c r="I608" s="494"/>
      <c r="J608" s="493"/>
      <c r="K608" s="493"/>
      <c r="L608" s="493"/>
      <c r="M608" s="493"/>
      <c r="N608" s="493"/>
      <c r="O608" s="493"/>
      <c r="P608" s="493"/>
      <c r="Q608" s="493"/>
      <c r="R608" s="493"/>
      <c r="S608" s="493"/>
      <c r="T608" s="493"/>
    </row>
    <row r="609" spans="8:20">
      <c r="H609" s="494"/>
      <c r="I609" s="494"/>
      <c r="J609" s="493"/>
      <c r="K609" s="493"/>
      <c r="L609" s="493"/>
      <c r="M609" s="493"/>
      <c r="N609" s="493"/>
      <c r="O609" s="493"/>
      <c r="P609" s="493"/>
      <c r="Q609" s="493"/>
      <c r="R609" s="493"/>
      <c r="S609" s="493"/>
      <c r="T609" s="493"/>
    </row>
    <row r="610" spans="8:20">
      <c r="H610" s="494"/>
      <c r="I610" s="494"/>
      <c r="J610" s="493"/>
      <c r="K610" s="493"/>
      <c r="L610" s="493"/>
      <c r="M610" s="493"/>
      <c r="N610" s="493"/>
      <c r="O610" s="493"/>
      <c r="P610" s="493"/>
      <c r="Q610" s="493"/>
      <c r="R610" s="493"/>
      <c r="S610" s="493"/>
      <c r="T610" s="493"/>
    </row>
    <row r="611" spans="8:20">
      <c r="H611" s="494"/>
      <c r="I611" s="494"/>
      <c r="J611" s="493"/>
      <c r="K611" s="493"/>
      <c r="L611" s="493"/>
      <c r="M611" s="493"/>
      <c r="N611" s="493"/>
      <c r="O611" s="493"/>
      <c r="P611" s="493"/>
      <c r="Q611" s="493"/>
      <c r="R611" s="493"/>
      <c r="S611" s="493"/>
      <c r="T611" s="493"/>
    </row>
    <row r="612" spans="8:20">
      <c r="H612" s="494"/>
      <c r="I612" s="494"/>
      <c r="J612" s="493"/>
      <c r="K612" s="493"/>
      <c r="L612" s="493"/>
      <c r="M612" s="493"/>
      <c r="N612" s="493"/>
      <c r="O612" s="493"/>
      <c r="P612" s="493"/>
      <c r="Q612" s="493"/>
      <c r="R612" s="493"/>
      <c r="S612" s="493"/>
      <c r="T612" s="493"/>
    </row>
    <row r="613" spans="8:20">
      <c r="H613" s="494"/>
      <c r="I613" s="494"/>
      <c r="J613" s="493"/>
      <c r="K613" s="493"/>
      <c r="L613" s="493"/>
      <c r="M613" s="493"/>
      <c r="N613" s="493"/>
      <c r="O613" s="493"/>
      <c r="P613" s="493"/>
      <c r="Q613" s="493"/>
      <c r="R613" s="493"/>
      <c r="S613" s="493"/>
      <c r="T613" s="493"/>
    </row>
    <row r="614" spans="8:20">
      <c r="H614" s="494"/>
      <c r="I614" s="494"/>
      <c r="J614" s="493"/>
      <c r="K614" s="493"/>
      <c r="L614" s="493"/>
      <c r="M614" s="493"/>
      <c r="N614" s="493"/>
      <c r="O614" s="493"/>
      <c r="P614" s="493"/>
      <c r="Q614" s="493"/>
      <c r="R614" s="493"/>
      <c r="S614" s="493"/>
      <c r="T614" s="493"/>
    </row>
    <row r="615" spans="8:20">
      <c r="H615" s="494"/>
      <c r="I615" s="494"/>
      <c r="J615" s="493"/>
      <c r="K615" s="493"/>
      <c r="L615" s="493"/>
      <c r="M615" s="493"/>
      <c r="N615" s="493"/>
      <c r="O615" s="493"/>
      <c r="P615" s="493"/>
      <c r="Q615" s="493"/>
      <c r="R615" s="493"/>
      <c r="S615" s="493"/>
      <c r="T615" s="493"/>
    </row>
    <row r="616" spans="8:20">
      <c r="H616" s="494"/>
      <c r="I616" s="494"/>
      <c r="J616" s="493"/>
      <c r="K616" s="493"/>
      <c r="L616" s="493"/>
      <c r="M616" s="493"/>
      <c r="N616" s="493"/>
      <c r="O616" s="493"/>
      <c r="P616" s="493"/>
      <c r="Q616" s="493"/>
      <c r="R616" s="493"/>
      <c r="S616" s="493"/>
      <c r="T616" s="493"/>
    </row>
    <row r="617" spans="8:20">
      <c r="H617" s="494"/>
      <c r="I617" s="494"/>
      <c r="J617" s="493"/>
      <c r="K617" s="493"/>
      <c r="L617" s="493"/>
      <c r="M617" s="493"/>
      <c r="N617" s="493"/>
      <c r="O617" s="493"/>
      <c r="P617" s="493"/>
      <c r="Q617" s="493"/>
      <c r="R617" s="493"/>
      <c r="S617" s="493"/>
      <c r="T617" s="493"/>
    </row>
    <row r="618" spans="8:20">
      <c r="H618" s="494"/>
      <c r="I618" s="494"/>
      <c r="J618" s="493"/>
      <c r="K618" s="493"/>
      <c r="L618" s="493"/>
      <c r="M618" s="493"/>
      <c r="N618" s="493"/>
      <c r="O618" s="493"/>
      <c r="P618" s="493"/>
      <c r="Q618" s="493"/>
      <c r="R618" s="493"/>
      <c r="S618" s="493"/>
      <c r="T618" s="493"/>
    </row>
    <row r="619" spans="8:20">
      <c r="H619" s="494"/>
      <c r="I619" s="494"/>
      <c r="J619" s="493"/>
      <c r="K619" s="493"/>
      <c r="L619" s="493"/>
      <c r="M619" s="493"/>
      <c r="N619" s="493"/>
      <c r="O619" s="493"/>
      <c r="P619" s="493"/>
      <c r="Q619" s="493"/>
      <c r="R619" s="493"/>
      <c r="S619" s="493"/>
      <c r="T619" s="493"/>
    </row>
    <row r="620" spans="8:20">
      <c r="H620" s="494"/>
      <c r="I620" s="494"/>
      <c r="J620" s="493"/>
      <c r="K620" s="493"/>
      <c r="L620" s="493"/>
      <c r="M620" s="493"/>
      <c r="N620" s="493"/>
      <c r="O620" s="493"/>
      <c r="P620" s="493"/>
      <c r="Q620" s="493"/>
      <c r="R620" s="493"/>
      <c r="S620" s="493"/>
      <c r="T620" s="493"/>
    </row>
    <row r="621" spans="8:20">
      <c r="H621" s="494"/>
      <c r="I621" s="494"/>
      <c r="J621" s="493"/>
      <c r="K621" s="493"/>
      <c r="L621" s="493"/>
      <c r="M621" s="493"/>
      <c r="N621" s="493"/>
      <c r="O621" s="493"/>
      <c r="P621" s="493"/>
      <c r="Q621" s="493"/>
      <c r="R621" s="493"/>
      <c r="S621" s="493"/>
      <c r="T621" s="493"/>
    </row>
    <row r="622" spans="8:20">
      <c r="H622" s="494"/>
      <c r="I622" s="494"/>
      <c r="J622" s="493"/>
      <c r="K622" s="493"/>
      <c r="L622" s="493"/>
      <c r="M622" s="493"/>
      <c r="N622" s="493"/>
      <c r="O622" s="493"/>
      <c r="P622" s="493"/>
      <c r="Q622" s="493"/>
      <c r="R622" s="493"/>
      <c r="S622" s="493"/>
      <c r="T622" s="493"/>
    </row>
    <row r="623" spans="8:20">
      <c r="H623" s="494"/>
      <c r="I623" s="494"/>
      <c r="J623" s="493"/>
      <c r="K623" s="493"/>
      <c r="L623" s="493"/>
      <c r="M623" s="493"/>
      <c r="N623" s="493"/>
      <c r="O623" s="493"/>
      <c r="P623" s="493"/>
      <c r="Q623" s="493"/>
      <c r="R623" s="493"/>
      <c r="S623" s="493"/>
      <c r="T623" s="493"/>
    </row>
    <row r="624" spans="8:20">
      <c r="H624" s="494"/>
      <c r="I624" s="494"/>
      <c r="J624" s="493"/>
      <c r="K624" s="493"/>
      <c r="L624" s="493"/>
      <c r="M624" s="493"/>
      <c r="N624" s="493"/>
      <c r="O624" s="493"/>
      <c r="P624" s="493"/>
      <c r="Q624" s="493"/>
      <c r="R624" s="493"/>
      <c r="S624" s="493"/>
      <c r="T624" s="493"/>
    </row>
    <row r="625" spans="8:20">
      <c r="H625" s="494"/>
      <c r="I625" s="494"/>
      <c r="J625" s="493"/>
      <c r="K625" s="493"/>
      <c r="L625" s="493"/>
      <c r="M625" s="493"/>
      <c r="N625" s="493"/>
      <c r="O625" s="493"/>
      <c r="P625" s="493"/>
      <c r="Q625" s="493"/>
      <c r="R625" s="493"/>
      <c r="S625" s="493"/>
      <c r="T625" s="493"/>
    </row>
    <row r="626" spans="8:20">
      <c r="H626" s="494"/>
      <c r="I626" s="494"/>
      <c r="J626" s="493"/>
      <c r="K626" s="493"/>
      <c r="L626" s="493"/>
      <c r="M626" s="493"/>
      <c r="N626" s="493"/>
      <c r="O626" s="493"/>
      <c r="P626" s="493"/>
      <c r="Q626" s="493"/>
      <c r="R626" s="493"/>
      <c r="S626" s="493"/>
      <c r="T626" s="493"/>
    </row>
    <row r="627" spans="8:20">
      <c r="H627" s="494"/>
      <c r="I627" s="494"/>
      <c r="J627" s="493"/>
      <c r="K627" s="493"/>
      <c r="L627" s="493"/>
      <c r="M627" s="493"/>
      <c r="N627" s="493"/>
      <c r="O627" s="493"/>
      <c r="P627" s="493"/>
      <c r="Q627" s="493"/>
      <c r="R627" s="493"/>
      <c r="S627" s="493"/>
      <c r="T627" s="493"/>
    </row>
    <row r="628" spans="8:20">
      <c r="H628" s="494"/>
      <c r="I628" s="494"/>
      <c r="J628" s="493"/>
      <c r="K628" s="493"/>
      <c r="L628" s="493"/>
      <c r="M628" s="493"/>
      <c r="N628" s="493"/>
      <c r="O628" s="493"/>
      <c r="P628" s="493"/>
      <c r="Q628" s="493"/>
      <c r="R628" s="493"/>
      <c r="S628" s="493"/>
      <c r="T628" s="493"/>
    </row>
    <row r="629" spans="8:20">
      <c r="H629" s="494"/>
      <c r="I629" s="494"/>
      <c r="J629" s="493"/>
      <c r="K629" s="493"/>
      <c r="L629" s="493"/>
      <c r="M629" s="493"/>
      <c r="N629" s="493"/>
      <c r="O629" s="493"/>
      <c r="P629" s="493"/>
      <c r="Q629" s="493"/>
      <c r="R629" s="493"/>
      <c r="S629" s="493"/>
      <c r="T629" s="493"/>
    </row>
    <row r="630" spans="8:20">
      <c r="H630" s="494"/>
      <c r="I630" s="494"/>
      <c r="J630" s="493"/>
      <c r="K630" s="493"/>
      <c r="L630" s="493"/>
      <c r="M630" s="493"/>
      <c r="N630" s="493"/>
      <c r="O630" s="493"/>
      <c r="P630" s="493"/>
      <c r="Q630" s="493"/>
      <c r="R630" s="493"/>
      <c r="S630" s="493"/>
      <c r="T630" s="493"/>
    </row>
    <row r="631" spans="8:20">
      <c r="H631" s="494"/>
      <c r="I631" s="494"/>
      <c r="J631" s="493"/>
      <c r="K631" s="493"/>
      <c r="L631" s="493"/>
      <c r="M631" s="493"/>
      <c r="N631" s="493"/>
      <c r="O631" s="493"/>
      <c r="P631" s="493"/>
      <c r="Q631" s="493"/>
      <c r="R631" s="493"/>
      <c r="S631" s="493"/>
      <c r="T631" s="493"/>
    </row>
    <row r="632" spans="8:20">
      <c r="H632" s="494"/>
      <c r="I632" s="494"/>
      <c r="J632" s="493"/>
      <c r="K632" s="493"/>
      <c r="L632" s="493"/>
      <c r="M632" s="493"/>
      <c r="N632" s="493"/>
      <c r="O632" s="493"/>
      <c r="P632" s="493"/>
      <c r="Q632" s="493"/>
      <c r="R632" s="493"/>
      <c r="S632" s="493"/>
      <c r="T632" s="493"/>
    </row>
    <row r="633" spans="8:20">
      <c r="H633" s="494"/>
      <c r="I633" s="494"/>
      <c r="J633" s="493"/>
      <c r="K633" s="493"/>
      <c r="L633" s="493"/>
      <c r="M633" s="493"/>
      <c r="N633" s="493"/>
      <c r="O633" s="493"/>
      <c r="P633" s="493"/>
      <c r="Q633" s="493"/>
      <c r="R633" s="493"/>
      <c r="S633" s="493"/>
      <c r="T633" s="493"/>
    </row>
    <row r="634" spans="8:20">
      <c r="H634" s="494"/>
      <c r="I634" s="494"/>
      <c r="J634" s="493"/>
      <c r="K634" s="493"/>
      <c r="L634" s="493"/>
      <c r="M634" s="493"/>
      <c r="N634" s="493"/>
      <c r="O634" s="493"/>
      <c r="P634" s="493"/>
      <c r="Q634" s="493"/>
      <c r="R634" s="493"/>
      <c r="S634" s="493"/>
      <c r="T634" s="493"/>
    </row>
    <row r="635" spans="8:20">
      <c r="H635" s="494"/>
      <c r="I635" s="494"/>
      <c r="J635" s="493"/>
      <c r="K635" s="493"/>
      <c r="L635" s="493"/>
      <c r="M635" s="493"/>
      <c r="N635" s="493"/>
      <c r="O635" s="493"/>
      <c r="P635" s="493"/>
      <c r="Q635" s="493"/>
      <c r="R635" s="493"/>
      <c r="S635" s="493"/>
      <c r="T635" s="493"/>
    </row>
    <row r="636" spans="8:20">
      <c r="H636" s="494"/>
      <c r="I636" s="494"/>
      <c r="J636" s="493"/>
      <c r="K636" s="493"/>
      <c r="L636" s="493"/>
      <c r="M636" s="493"/>
      <c r="N636" s="493"/>
      <c r="O636" s="493"/>
      <c r="P636" s="493"/>
      <c r="Q636" s="493"/>
      <c r="R636" s="493"/>
      <c r="S636" s="493"/>
      <c r="T636" s="493"/>
    </row>
    <row r="637" spans="8:20">
      <c r="H637" s="494"/>
      <c r="I637" s="494"/>
      <c r="J637" s="493"/>
      <c r="K637" s="493"/>
      <c r="L637" s="493"/>
      <c r="M637" s="493"/>
      <c r="N637" s="493"/>
      <c r="O637" s="493"/>
      <c r="P637" s="493"/>
      <c r="Q637" s="493"/>
      <c r="R637" s="493"/>
      <c r="S637" s="493"/>
      <c r="T637" s="493"/>
    </row>
    <row r="638" spans="8:20">
      <c r="H638" s="494"/>
      <c r="I638" s="494"/>
      <c r="J638" s="493"/>
      <c r="K638" s="493"/>
      <c r="L638" s="493"/>
      <c r="M638" s="493"/>
      <c r="N638" s="493"/>
      <c r="O638" s="493"/>
      <c r="P638" s="493"/>
      <c r="Q638" s="493"/>
      <c r="R638" s="493"/>
      <c r="S638" s="493"/>
      <c r="T638" s="493"/>
    </row>
    <row r="639" spans="8:20">
      <c r="H639" s="494"/>
      <c r="I639" s="494"/>
      <c r="J639" s="493"/>
      <c r="K639" s="493"/>
      <c r="L639" s="493"/>
      <c r="M639" s="493"/>
      <c r="N639" s="493"/>
      <c r="O639" s="493"/>
      <c r="P639" s="493"/>
      <c r="Q639" s="493"/>
      <c r="R639" s="493"/>
      <c r="S639" s="493"/>
      <c r="T639" s="493"/>
    </row>
    <row r="640" spans="8:20">
      <c r="H640" s="494"/>
      <c r="I640" s="494"/>
      <c r="J640" s="493"/>
      <c r="K640" s="493"/>
      <c r="L640" s="493"/>
      <c r="M640" s="493"/>
      <c r="N640" s="493"/>
      <c r="O640" s="493"/>
      <c r="P640" s="493"/>
      <c r="Q640" s="493"/>
      <c r="R640" s="493"/>
      <c r="S640" s="493"/>
      <c r="T640" s="493"/>
    </row>
    <row r="641" spans="8:20">
      <c r="H641" s="494"/>
      <c r="I641" s="494"/>
      <c r="J641" s="493"/>
      <c r="K641" s="493"/>
      <c r="L641" s="493"/>
      <c r="M641" s="493"/>
      <c r="N641" s="493"/>
      <c r="O641" s="493"/>
      <c r="P641" s="493"/>
      <c r="Q641" s="493"/>
      <c r="R641" s="493"/>
      <c r="S641" s="493"/>
      <c r="T641" s="493"/>
    </row>
    <row r="642" spans="8:20">
      <c r="H642" s="494"/>
      <c r="I642" s="494"/>
      <c r="J642" s="493"/>
      <c r="K642" s="493"/>
      <c r="L642" s="493"/>
      <c r="M642" s="493"/>
      <c r="N642" s="493"/>
      <c r="O642" s="493"/>
      <c r="P642" s="493"/>
      <c r="Q642" s="493"/>
      <c r="R642" s="493"/>
      <c r="S642" s="493"/>
      <c r="T642" s="493"/>
    </row>
    <row r="643" spans="8:20">
      <c r="H643" s="494"/>
      <c r="I643" s="494"/>
      <c r="J643" s="493"/>
      <c r="K643" s="493"/>
      <c r="L643" s="493"/>
      <c r="M643" s="493"/>
      <c r="N643" s="493"/>
      <c r="O643" s="493"/>
      <c r="P643" s="493"/>
      <c r="Q643" s="493"/>
      <c r="R643" s="493"/>
      <c r="S643" s="493"/>
      <c r="T643" s="493"/>
    </row>
    <row r="644" spans="8:20">
      <c r="H644" s="494"/>
      <c r="I644" s="494"/>
      <c r="J644" s="493"/>
      <c r="K644" s="493"/>
      <c r="L644" s="493"/>
      <c r="M644" s="493"/>
      <c r="N644" s="493"/>
      <c r="O644" s="493"/>
      <c r="P644" s="493"/>
      <c r="Q644" s="493"/>
      <c r="R644" s="493"/>
      <c r="S644" s="493"/>
      <c r="T644" s="493"/>
    </row>
    <row r="645" spans="8:20">
      <c r="H645" s="494"/>
      <c r="I645" s="494"/>
      <c r="J645" s="493"/>
      <c r="K645" s="493"/>
      <c r="L645" s="493"/>
      <c r="M645" s="493"/>
      <c r="N645" s="493"/>
      <c r="O645" s="493"/>
      <c r="P645" s="493"/>
      <c r="Q645" s="493"/>
      <c r="R645" s="493"/>
      <c r="S645" s="493"/>
      <c r="T645" s="493"/>
    </row>
    <row r="646" spans="8:20">
      <c r="H646" s="494"/>
      <c r="I646" s="494"/>
      <c r="J646" s="493"/>
      <c r="K646" s="493"/>
      <c r="L646" s="493"/>
      <c r="M646" s="493"/>
      <c r="N646" s="493"/>
      <c r="O646" s="493"/>
      <c r="P646" s="493"/>
      <c r="Q646" s="493"/>
      <c r="R646" s="493"/>
      <c r="S646" s="493"/>
      <c r="T646" s="493"/>
    </row>
    <row r="647" spans="8:20">
      <c r="H647" s="494"/>
      <c r="I647" s="494"/>
      <c r="J647" s="493"/>
      <c r="K647" s="493"/>
      <c r="L647" s="493"/>
      <c r="M647" s="493"/>
      <c r="N647" s="493"/>
      <c r="O647" s="493"/>
      <c r="P647" s="493"/>
      <c r="Q647" s="493"/>
      <c r="R647" s="493"/>
      <c r="S647" s="493"/>
      <c r="T647" s="493"/>
    </row>
    <row r="648" spans="8:20">
      <c r="H648" s="494"/>
      <c r="I648" s="494"/>
      <c r="J648" s="493"/>
      <c r="K648" s="493"/>
      <c r="L648" s="493"/>
      <c r="M648" s="493"/>
      <c r="N648" s="493"/>
      <c r="O648" s="493"/>
      <c r="P648" s="493"/>
      <c r="Q648" s="493"/>
      <c r="R648" s="493"/>
      <c r="S648" s="493"/>
      <c r="T648" s="493"/>
    </row>
    <row r="649" spans="8:20">
      <c r="H649" s="494"/>
      <c r="I649" s="494"/>
      <c r="J649" s="493"/>
      <c r="K649" s="493"/>
      <c r="L649" s="493"/>
      <c r="M649" s="493"/>
      <c r="N649" s="493"/>
      <c r="O649" s="493"/>
      <c r="P649" s="493"/>
      <c r="Q649" s="493"/>
      <c r="R649" s="493"/>
      <c r="S649" s="493"/>
      <c r="T649" s="493"/>
    </row>
    <row r="650" spans="8:20">
      <c r="H650" s="494"/>
      <c r="I650" s="494"/>
      <c r="J650" s="493"/>
      <c r="K650" s="493"/>
      <c r="L650" s="493"/>
      <c r="M650" s="493"/>
      <c r="N650" s="493"/>
      <c r="O650" s="493"/>
      <c r="P650" s="493"/>
      <c r="Q650" s="493"/>
      <c r="R650" s="493"/>
      <c r="S650" s="493"/>
      <c r="T650" s="493"/>
    </row>
    <row r="651" spans="8:20">
      <c r="H651" s="494"/>
      <c r="I651" s="494"/>
      <c r="J651" s="493"/>
      <c r="K651" s="493"/>
      <c r="L651" s="493"/>
      <c r="M651" s="493"/>
      <c r="N651" s="493"/>
      <c r="O651" s="493"/>
      <c r="P651" s="493"/>
      <c r="Q651" s="493"/>
      <c r="R651" s="493"/>
      <c r="S651" s="493"/>
      <c r="T651" s="493"/>
    </row>
    <row r="652" spans="8:20">
      <c r="H652" s="494"/>
      <c r="I652" s="494"/>
      <c r="J652" s="493"/>
      <c r="K652" s="493"/>
      <c r="L652" s="493"/>
      <c r="M652" s="493"/>
      <c r="N652" s="493"/>
      <c r="O652" s="493"/>
      <c r="P652" s="493"/>
      <c r="Q652" s="493"/>
      <c r="R652" s="493"/>
      <c r="S652" s="493"/>
      <c r="T652" s="493"/>
    </row>
    <row r="653" spans="8:20">
      <c r="H653" s="494"/>
      <c r="I653" s="494"/>
      <c r="J653" s="493"/>
      <c r="K653" s="493"/>
      <c r="L653" s="493"/>
      <c r="M653" s="493"/>
      <c r="N653" s="493"/>
      <c r="O653" s="493"/>
      <c r="P653" s="493"/>
      <c r="Q653" s="493"/>
      <c r="R653" s="493"/>
      <c r="S653" s="493"/>
      <c r="T653" s="493"/>
    </row>
    <row r="654" spans="8:20">
      <c r="H654" s="494"/>
      <c r="I654" s="494"/>
      <c r="J654" s="493"/>
      <c r="K654" s="493"/>
      <c r="L654" s="493"/>
      <c r="M654" s="493"/>
      <c r="N654" s="493"/>
      <c r="O654" s="493"/>
      <c r="P654" s="493"/>
      <c r="Q654" s="493"/>
      <c r="R654" s="493"/>
      <c r="S654" s="493"/>
      <c r="T654" s="493"/>
    </row>
    <row r="655" spans="8:20">
      <c r="H655" s="494"/>
      <c r="I655" s="494"/>
      <c r="J655" s="493"/>
      <c r="K655" s="493"/>
      <c r="L655" s="493"/>
      <c r="M655" s="493"/>
      <c r="N655" s="493"/>
      <c r="O655" s="493"/>
      <c r="P655" s="493"/>
      <c r="Q655" s="493"/>
      <c r="R655" s="493"/>
      <c r="S655" s="493"/>
      <c r="T655" s="493"/>
    </row>
    <row r="656" spans="8:20">
      <c r="H656" s="494"/>
      <c r="I656" s="494"/>
      <c r="J656" s="493"/>
      <c r="K656" s="493"/>
      <c r="L656" s="493"/>
      <c r="M656" s="493"/>
      <c r="N656" s="493"/>
      <c r="O656" s="493"/>
      <c r="P656" s="493"/>
      <c r="Q656" s="493"/>
      <c r="R656" s="493"/>
      <c r="S656" s="493"/>
      <c r="T656" s="493"/>
    </row>
    <row r="657" spans="8:20">
      <c r="H657" s="494"/>
      <c r="I657" s="494"/>
      <c r="J657" s="493"/>
      <c r="K657" s="493"/>
      <c r="L657" s="493"/>
      <c r="M657" s="493"/>
      <c r="N657" s="493"/>
      <c r="O657" s="493"/>
      <c r="P657" s="493"/>
      <c r="Q657" s="493"/>
      <c r="R657" s="493"/>
      <c r="S657" s="493"/>
      <c r="T657" s="493"/>
    </row>
    <row r="658" spans="8:20">
      <c r="H658" s="494"/>
      <c r="I658" s="494"/>
      <c r="J658" s="493"/>
      <c r="K658" s="493"/>
      <c r="L658" s="493"/>
      <c r="M658" s="493"/>
      <c r="N658" s="493"/>
      <c r="O658" s="493"/>
      <c r="P658" s="493"/>
      <c r="Q658" s="493"/>
      <c r="R658" s="493"/>
      <c r="S658" s="493"/>
      <c r="T658" s="493"/>
    </row>
    <row r="659" spans="8:20">
      <c r="H659" s="494"/>
      <c r="I659" s="494"/>
      <c r="J659" s="493"/>
      <c r="K659" s="493"/>
      <c r="L659" s="493"/>
      <c r="M659" s="493"/>
      <c r="N659" s="493"/>
      <c r="O659" s="493"/>
      <c r="P659" s="493"/>
      <c r="Q659" s="493"/>
      <c r="R659" s="493"/>
      <c r="S659" s="493"/>
      <c r="T659" s="493"/>
    </row>
    <row r="660" spans="8:20">
      <c r="H660" s="494"/>
      <c r="I660" s="494"/>
      <c r="J660" s="493"/>
      <c r="K660" s="493"/>
      <c r="L660" s="493"/>
      <c r="M660" s="493"/>
      <c r="N660" s="493"/>
      <c r="O660" s="493"/>
      <c r="P660" s="493"/>
      <c r="Q660" s="493"/>
      <c r="R660" s="493"/>
      <c r="S660" s="493"/>
      <c r="T660" s="493"/>
    </row>
    <row r="661" spans="8:20">
      <c r="H661" s="494"/>
      <c r="I661" s="494"/>
      <c r="J661" s="493"/>
      <c r="K661" s="493"/>
      <c r="L661" s="493"/>
      <c r="M661" s="493"/>
      <c r="N661" s="493"/>
      <c r="O661" s="493"/>
      <c r="P661" s="493"/>
      <c r="Q661" s="493"/>
      <c r="R661" s="493"/>
      <c r="S661" s="493"/>
      <c r="T661" s="493"/>
    </row>
    <row r="662" spans="8:20">
      <c r="H662" s="494"/>
      <c r="I662" s="494"/>
      <c r="J662" s="493"/>
      <c r="K662" s="493"/>
      <c r="L662" s="493"/>
      <c r="M662" s="493"/>
      <c r="N662" s="493"/>
      <c r="O662" s="493"/>
      <c r="P662" s="493"/>
      <c r="Q662" s="493"/>
      <c r="R662" s="493"/>
      <c r="S662" s="493"/>
      <c r="T662" s="493"/>
    </row>
    <row r="663" spans="8:20">
      <c r="H663" s="494"/>
      <c r="I663" s="494"/>
      <c r="J663" s="493"/>
      <c r="K663" s="493"/>
      <c r="L663" s="493"/>
      <c r="M663" s="493"/>
      <c r="N663" s="493"/>
      <c r="O663" s="493"/>
      <c r="P663" s="493"/>
      <c r="Q663" s="493"/>
      <c r="R663" s="493"/>
      <c r="S663" s="493"/>
      <c r="T663" s="493"/>
    </row>
    <row r="664" spans="8:20">
      <c r="H664" s="494"/>
      <c r="I664" s="494"/>
      <c r="J664" s="493"/>
      <c r="K664" s="493"/>
      <c r="L664" s="493"/>
      <c r="M664" s="493"/>
      <c r="N664" s="493"/>
      <c r="O664" s="493"/>
      <c r="P664" s="493"/>
      <c r="Q664" s="493"/>
      <c r="R664" s="493"/>
      <c r="S664" s="493"/>
      <c r="T664" s="493"/>
    </row>
    <row r="665" spans="8:20">
      <c r="H665" s="494"/>
      <c r="I665" s="494"/>
      <c r="J665" s="493"/>
      <c r="K665" s="493"/>
      <c r="L665" s="493"/>
      <c r="M665" s="493"/>
      <c r="N665" s="493"/>
      <c r="O665" s="493"/>
      <c r="P665" s="493"/>
      <c r="Q665" s="493"/>
      <c r="R665" s="493"/>
      <c r="S665" s="493"/>
      <c r="T665" s="493"/>
    </row>
    <row r="666" spans="8:20">
      <c r="H666" s="494"/>
      <c r="I666" s="494"/>
      <c r="J666" s="493"/>
      <c r="K666" s="493"/>
      <c r="L666" s="493"/>
      <c r="M666" s="493"/>
      <c r="N666" s="493"/>
      <c r="O666" s="493"/>
      <c r="P666" s="493"/>
      <c r="Q666" s="493"/>
      <c r="R666" s="493"/>
      <c r="S666" s="493"/>
      <c r="T666" s="493"/>
    </row>
    <row r="667" spans="8:20">
      <c r="H667" s="494"/>
      <c r="I667" s="494"/>
      <c r="J667" s="493"/>
      <c r="K667" s="493"/>
      <c r="L667" s="493"/>
      <c r="M667" s="493"/>
      <c r="N667" s="493"/>
      <c r="O667" s="493"/>
      <c r="P667" s="493"/>
      <c r="Q667" s="493"/>
      <c r="R667" s="493"/>
      <c r="S667" s="493"/>
      <c r="T667" s="493"/>
    </row>
    <row r="668" spans="8:20">
      <c r="H668" s="494"/>
      <c r="I668" s="494"/>
      <c r="J668" s="493"/>
      <c r="K668" s="493"/>
      <c r="L668" s="493"/>
      <c r="M668" s="493"/>
      <c r="N668" s="493"/>
      <c r="O668" s="493"/>
      <c r="P668" s="493"/>
      <c r="Q668" s="493"/>
      <c r="R668" s="493"/>
      <c r="S668" s="493"/>
      <c r="T668" s="493"/>
    </row>
    <row r="669" spans="8:20">
      <c r="H669" s="494"/>
      <c r="I669" s="494"/>
      <c r="J669" s="493"/>
      <c r="K669" s="493"/>
      <c r="L669" s="493"/>
      <c r="M669" s="493"/>
      <c r="N669" s="493"/>
      <c r="O669" s="493"/>
      <c r="P669" s="493"/>
      <c r="Q669" s="493"/>
      <c r="R669" s="493"/>
      <c r="S669" s="493"/>
      <c r="T669" s="493"/>
    </row>
    <row r="670" spans="8:20">
      <c r="H670" s="494"/>
      <c r="I670" s="494"/>
      <c r="J670" s="493"/>
      <c r="K670" s="493"/>
      <c r="L670" s="493"/>
      <c r="M670" s="493"/>
      <c r="N670" s="493"/>
      <c r="O670" s="493"/>
      <c r="P670" s="493"/>
      <c r="Q670" s="493"/>
      <c r="R670" s="493"/>
      <c r="S670" s="493"/>
      <c r="T670" s="493"/>
    </row>
    <row r="671" spans="8:20">
      <c r="H671" s="494"/>
      <c r="I671" s="494"/>
      <c r="J671" s="493"/>
      <c r="K671" s="493"/>
      <c r="L671" s="493"/>
      <c r="M671" s="493"/>
      <c r="N671" s="493"/>
      <c r="O671" s="493"/>
      <c r="P671" s="493"/>
      <c r="Q671" s="493"/>
      <c r="R671" s="493"/>
      <c r="S671" s="493"/>
      <c r="T671" s="493"/>
    </row>
    <row r="672" spans="8:20">
      <c r="H672" s="494"/>
      <c r="I672" s="494"/>
      <c r="J672" s="493"/>
      <c r="K672" s="493"/>
      <c r="L672" s="493"/>
      <c r="M672" s="493"/>
      <c r="N672" s="493"/>
      <c r="O672" s="493"/>
      <c r="P672" s="493"/>
      <c r="Q672" s="493"/>
      <c r="R672" s="493"/>
      <c r="S672" s="493"/>
      <c r="T672" s="493"/>
    </row>
    <row r="673" spans="8:20">
      <c r="H673" s="494"/>
      <c r="I673" s="494"/>
      <c r="J673" s="493"/>
      <c r="K673" s="493"/>
      <c r="L673" s="493"/>
      <c r="M673" s="493"/>
      <c r="N673" s="493"/>
      <c r="O673" s="493"/>
      <c r="P673" s="493"/>
      <c r="Q673" s="493"/>
      <c r="R673" s="493"/>
      <c r="S673" s="493"/>
      <c r="T673" s="493"/>
    </row>
    <row r="674" spans="8:20">
      <c r="H674" s="494"/>
      <c r="I674" s="494"/>
      <c r="J674" s="493"/>
      <c r="K674" s="493"/>
      <c r="L674" s="493"/>
      <c r="M674" s="493"/>
      <c r="N674" s="493"/>
      <c r="O674" s="493"/>
      <c r="P674" s="493"/>
      <c r="Q674" s="493"/>
      <c r="R674" s="493"/>
      <c r="S674" s="493"/>
      <c r="T674" s="493"/>
    </row>
    <row r="675" spans="8:20">
      <c r="H675" s="494"/>
      <c r="I675" s="494"/>
      <c r="J675" s="493"/>
      <c r="K675" s="493"/>
      <c r="L675" s="493"/>
      <c r="M675" s="493"/>
      <c r="N675" s="493"/>
      <c r="O675" s="493"/>
      <c r="P675" s="493"/>
      <c r="Q675" s="493"/>
      <c r="R675" s="493"/>
      <c r="S675" s="493"/>
      <c r="T675" s="493"/>
    </row>
    <row r="676" spans="8:20">
      <c r="H676" s="494"/>
      <c r="I676" s="494"/>
      <c r="J676" s="493"/>
      <c r="K676" s="493"/>
      <c r="L676" s="493"/>
      <c r="M676" s="493"/>
      <c r="N676" s="493"/>
      <c r="O676" s="493"/>
      <c r="P676" s="493"/>
      <c r="Q676" s="493"/>
      <c r="R676" s="493"/>
      <c r="S676" s="493"/>
      <c r="T676" s="493"/>
    </row>
    <row r="677" spans="8:20">
      <c r="H677" s="494"/>
      <c r="I677" s="494"/>
      <c r="J677" s="493"/>
      <c r="K677" s="493"/>
      <c r="L677" s="493"/>
      <c r="M677" s="493"/>
      <c r="N677" s="493"/>
      <c r="O677" s="493"/>
      <c r="P677" s="493"/>
      <c r="Q677" s="493"/>
      <c r="R677" s="493"/>
      <c r="S677" s="493"/>
      <c r="T677" s="493"/>
    </row>
    <row r="678" spans="8:20">
      <c r="H678" s="494"/>
      <c r="I678" s="494"/>
      <c r="J678" s="493"/>
      <c r="K678" s="493"/>
      <c r="L678" s="493"/>
      <c r="M678" s="493"/>
      <c r="N678" s="493"/>
      <c r="O678" s="493"/>
      <c r="P678" s="493"/>
      <c r="Q678" s="493"/>
      <c r="R678" s="493"/>
      <c r="S678" s="493"/>
      <c r="T678" s="493"/>
    </row>
    <row r="679" spans="8:20">
      <c r="H679" s="494"/>
      <c r="I679" s="494"/>
      <c r="J679" s="493"/>
      <c r="K679" s="493"/>
      <c r="L679" s="493"/>
      <c r="M679" s="493"/>
      <c r="N679" s="493"/>
      <c r="O679" s="493"/>
      <c r="P679" s="493"/>
      <c r="Q679" s="493"/>
      <c r="R679" s="493"/>
      <c r="S679" s="493"/>
      <c r="T679" s="493"/>
    </row>
    <row r="680" spans="8:20">
      <c r="H680" s="494"/>
      <c r="I680" s="494"/>
      <c r="J680" s="493"/>
      <c r="K680" s="493"/>
      <c r="L680" s="493"/>
      <c r="M680" s="493"/>
      <c r="N680" s="493"/>
      <c r="O680" s="493"/>
      <c r="P680" s="493"/>
      <c r="Q680" s="493"/>
      <c r="R680" s="493"/>
      <c r="S680" s="493"/>
      <c r="T680" s="493"/>
    </row>
    <row r="681" spans="8:20">
      <c r="H681" s="494"/>
      <c r="I681" s="494"/>
      <c r="J681" s="493"/>
      <c r="K681" s="493"/>
      <c r="L681" s="493"/>
      <c r="M681" s="493"/>
      <c r="N681" s="493"/>
      <c r="O681" s="493"/>
      <c r="P681" s="493"/>
      <c r="Q681" s="493"/>
      <c r="R681" s="493"/>
      <c r="S681" s="493"/>
      <c r="T681" s="493"/>
    </row>
    <row r="682" spans="8:20">
      <c r="H682" s="494"/>
      <c r="I682" s="494"/>
      <c r="J682" s="493"/>
      <c r="K682" s="493"/>
      <c r="L682" s="493"/>
      <c r="M682" s="493"/>
      <c r="N682" s="493"/>
      <c r="O682" s="493"/>
      <c r="P682" s="493"/>
      <c r="Q682" s="493"/>
      <c r="R682" s="493"/>
      <c r="S682" s="493"/>
      <c r="T682" s="493"/>
    </row>
    <row r="683" spans="8:20">
      <c r="H683" s="494"/>
      <c r="I683" s="494"/>
      <c r="J683" s="493"/>
      <c r="K683" s="493"/>
      <c r="L683" s="493"/>
      <c r="M683" s="493"/>
      <c r="N683" s="493"/>
      <c r="O683" s="493"/>
      <c r="P683" s="493"/>
      <c r="Q683" s="493"/>
      <c r="R683" s="493"/>
      <c r="S683" s="493"/>
      <c r="T683" s="493"/>
    </row>
    <row r="684" spans="8:20">
      <c r="H684" s="494"/>
      <c r="I684" s="494"/>
      <c r="J684" s="493"/>
      <c r="K684" s="493"/>
      <c r="L684" s="493"/>
      <c r="M684" s="493"/>
      <c r="N684" s="493"/>
      <c r="O684" s="493"/>
      <c r="P684" s="493"/>
      <c r="Q684" s="493"/>
      <c r="R684" s="493"/>
      <c r="S684" s="493"/>
      <c r="T684" s="493"/>
    </row>
    <row r="685" spans="8:20">
      <c r="H685" s="494"/>
      <c r="I685" s="494"/>
      <c r="J685" s="493"/>
      <c r="K685" s="493"/>
      <c r="L685" s="493"/>
      <c r="M685" s="493"/>
      <c r="N685" s="493"/>
      <c r="O685" s="493"/>
      <c r="P685" s="493"/>
      <c r="Q685" s="493"/>
      <c r="R685" s="493"/>
      <c r="S685" s="493"/>
      <c r="T685" s="493"/>
    </row>
    <row r="686" spans="8:20">
      <c r="H686" s="494"/>
      <c r="I686" s="494"/>
      <c r="J686" s="493"/>
      <c r="K686" s="493"/>
      <c r="L686" s="493"/>
      <c r="M686" s="493"/>
      <c r="N686" s="493"/>
      <c r="O686" s="493"/>
      <c r="P686" s="493"/>
      <c r="Q686" s="493"/>
      <c r="R686" s="493"/>
      <c r="S686" s="493"/>
      <c r="T686" s="493"/>
    </row>
    <row r="687" spans="8:20">
      <c r="H687" s="494"/>
      <c r="I687" s="494"/>
      <c r="J687" s="493"/>
      <c r="K687" s="493"/>
      <c r="L687" s="493"/>
      <c r="M687" s="493"/>
      <c r="N687" s="493"/>
      <c r="O687" s="493"/>
      <c r="P687" s="493"/>
      <c r="Q687" s="493"/>
      <c r="R687" s="493"/>
      <c r="S687" s="493"/>
      <c r="T687" s="493"/>
    </row>
    <row r="688" spans="8:20">
      <c r="H688" s="494"/>
      <c r="I688" s="494"/>
      <c r="J688" s="493"/>
      <c r="K688" s="493"/>
      <c r="L688" s="493"/>
      <c r="M688" s="493"/>
      <c r="N688" s="493"/>
      <c r="O688" s="493"/>
      <c r="P688" s="493"/>
      <c r="Q688" s="493"/>
      <c r="R688" s="493"/>
      <c r="S688" s="493"/>
      <c r="T688" s="493"/>
    </row>
    <row r="689" spans="8:20">
      <c r="H689" s="494"/>
      <c r="I689" s="494"/>
      <c r="J689" s="493"/>
      <c r="K689" s="493"/>
      <c r="L689" s="493"/>
      <c r="M689" s="493"/>
      <c r="N689" s="493"/>
      <c r="O689" s="493"/>
      <c r="P689" s="493"/>
      <c r="Q689" s="493"/>
      <c r="R689" s="493"/>
      <c r="S689" s="493"/>
      <c r="T689" s="493"/>
    </row>
    <row r="690" spans="8:20">
      <c r="H690" s="494"/>
      <c r="I690" s="494"/>
      <c r="J690" s="493"/>
      <c r="K690" s="493"/>
      <c r="L690" s="493"/>
      <c r="M690" s="493"/>
      <c r="N690" s="493"/>
      <c r="O690" s="493"/>
      <c r="P690" s="493"/>
      <c r="Q690" s="493"/>
      <c r="R690" s="493"/>
      <c r="S690" s="493"/>
      <c r="T690" s="493"/>
    </row>
    <row r="691" spans="8:20">
      <c r="H691" s="494"/>
      <c r="I691" s="494"/>
      <c r="J691" s="493"/>
      <c r="K691" s="493"/>
      <c r="L691" s="493"/>
      <c r="M691" s="493"/>
      <c r="N691" s="493"/>
      <c r="O691" s="493"/>
      <c r="P691" s="493"/>
      <c r="Q691" s="493"/>
      <c r="R691" s="493"/>
      <c r="S691" s="493"/>
      <c r="T691" s="493"/>
    </row>
    <row r="692" spans="8:20">
      <c r="H692" s="494"/>
      <c r="I692" s="494"/>
      <c r="J692" s="493"/>
      <c r="K692" s="493"/>
      <c r="L692" s="493"/>
      <c r="M692" s="493"/>
      <c r="N692" s="493"/>
      <c r="O692" s="493"/>
      <c r="P692" s="493"/>
      <c r="Q692" s="493"/>
      <c r="R692" s="493"/>
      <c r="S692" s="493"/>
      <c r="T692" s="493"/>
    </row>
    <row r="693" spans="8:20">
      <c r="H693" s="494"/>
      <c r="I693" s="494"/>
      <c r="J693" s="493"/>
      <c r="K693" s="493"/>
      <c r="L693" s="493"/>
      <c r="M693" s="493"/>
      <c r="N693" s="493"/>
      <c r="O693" s="493"/>
      <c r="P693" s="493"/>
      <c r="Q693" s="493"/>
      <c r="R693" s="493"/>
      <c r="S693" s="493"/>
      <c r="T693" s="493"/>
    </row>
    <row r="694" spans="8:20">
      <c r="H694" s="494"/>
      <c r="I694" s="494"/>
      <c r="J694" s="493"/>
      <c r="K694" s="493"/>
      <c r="L694" s="493"/>
      <c r="M694" s="493"/>
      <c r="N694" s="493"/>
      <c r="O694" s="493"/>
      <c r="P694" s="493"/>
      <c r="Q694" s="493"/>
      <c r="R694" s="493"/>
      <c r="S694" s="493"/>
      <c r="T694" s="493"/>
    </row>
    <row r="695" spans="8:20">
      <c r="H695" s="494"/>
      <c r="I695" s="494"/>
      <c r="J695" s="493"/>
      <c r="K695" s="493"/>
      <c r="L695" s="493"/>
      <c r="M695" s="493"/>
      <c r="N695" s="493"/>
      <c r="O695" s="493"/>
      <c r="P695" s="493"/>
      <c r="Q695" s="493"/>
      <c r="R695" s="493"/>
      <c r="S695" s="493"/>
      <c r="T695" s="493"/>
    </row>
    <row r="696" spans="8:20">
      <c r="H696" s="494"/>
      <c r="I696" s="494"/>
      <c r="J696" s="493"/>
      <c r="K696" s="493"/>
      <c r="L696" s="493"/>
      <c r="M696" s="493"/>
      <c r="N696" s="493"/>
      <c r="O696" s="493"/>
      <c r="P696" s="493"/>
      <c r="Q696" s="493"/>
      <c r="R696" s="493"/>
      <c r="S696" s="493"/>
      <c r="T696" s="493"/>
    </row>
    <row r="697" spans="8:20">
      <c r="H697" s="494"/>
      <c r="I697" s="494"/>
      <c r="J697" s="493"/>
      <c r="K697" s="493"/>
      <c r="L697" s="493"/>
      <c r="M697" s="493"/>
      <c r="N697" s="493"/>
      <c r="O697" s="493"/>
      <c r="P697" s="493"/>
      <c r="Q697" s="493"/>
      <c r="R697" s="493"/>
      <c r="S697" s="493"/>
      <c r="T697" s="493"/>
    </row>
    <row r="698" spans="8:20">
      <c r="H698" s="494"/>
      <c r="I698" s="494"/>
      <c r="J698" s="493"/>
      <c r="K698" s="493"/>
      <c r="L698" s="493"/>
      <c r="M698" s="493"/>
      <c r="N698" s="493"/>
      <c r="O698" s="493"/>
      <c r="P698" s="493"/>
      <c r="Q698" s="493"/>
      <c r="R698" s="493"/>
      <c r="S698" s="493"/>
      <c r="T698" s="493"/>
    </row>
    <row r="699" spans="8:20">
      <c r="H699" s="494"/>
      <c r="I699" s="494"/>
      <c r="J699" s="493"/>
      <c r="K699" s="493"/>
      <c r="L699" s="493"/>
      <c r="M699" s="493"/>
      <c r="N699" s="493"/>
      <c r="O699" s="493"/>
      <c r="P699" s="493"/>
      <c r="Q699" s="493"/>
      <c r="R699" s="493"/>
      <c r="S699" s="493"/>
      <c r="T699" s="493"/>
    </row>
    <row r="700" spans="8:20">
      <c r="H700" s="494"/>
      <c r="I700" s="494"/>
      <c r="J700" s="493"/>
      <c r="K700" s="493"/>
      <c r="L700" s="493"/>
      <c r="M700" s="493"/>
      <c r="N700" s="493"/>
      <c r="O700" s="493"/>
      <c r="P700" s="493"/>
      <c r="Q700" s="493"/>
      <c r="R700" s="493"/>
      <c r="S700" s="493"/>
      <c r="T700" s="493"/>
    </row>
    <row r="701" spans="8:20">
      <c r="H701" s="494"/>
      <c r="I701" s="494"/>
      <c r="J701" s="493"/>
      <c r="K701" s="493"/>
      <c r="L701" s="493"/>
      <c r="M701" s="493"/>
      <c r="N701" s="493"/>
      <c r="O701" s="493"/>
      <c r="P701" s="493"/>
      <c r="Q701" s="493"/>
      <c r="R701" s="493"/>
      <c r="S701" s="493"/>
      <c r="T701" s="493"/>
    </row>
    <row r="702" spans="8:20">
      <c r="H702" s="494"/>
      <c r="I702" s="494"/>
      <c r="J702" s="493"/>
      <c r="K702" s="493"/>
      <c r="L702" s="493"/>
      <c r="M702" s="493"/>
      <c r="N702" s="493"/>
      <c r="O702" s="493"/>
      <c r="P702" s="493"/>
      <c r="Q702" s="493"/>
      <c r="R702" s="493"/>
      <c r="S702" s="493"/>
      <c r="T702" s="493"/>
    </row>
    <row r="703" spans="8:20">
      <c r="H703" s="494"/>
      <c r="I703" s="494"/>
      <c r="J703" s="493"/>
      <c r="K703" s="493"/>
      <c r="L703" s="493"/>
      <c r="M703" s="493"/>
      <c r="N703" s="493"/>
      <c r="O703" s="493"/>
      <c r="P703" s="493"/>
      <c r="Q703" s="493"/>
      <c r="R703" s="493"/>
      <c r="S703" s="493"/>
      <c r="T703" s="493"/>
    </row>
    <row r="704" spans="8:20">
      <c r="H704" s="494"/>
      <c r="I704" s="494"/>
      <c r="J704" s="493"/>
      <c r="K704" s="493"/>
      <c r="L704" s="493"/>
      <c r="M704" s="493"/>
      <c r="N704" s="493"/>
      <c r="O704" s="493"/>
      <c r="P704" s="493"/>
      <c r="Q704" s="493"/>
      <c r="R704" s="493"/>
      <c r="S704" s="493"/>
      <c r="T704" s="493"/>
    </row>
    <row r="705" spans="8:20">
      <c r="H705" s="494"/>
      <c r="I705" s="494"/>
      <c r="J705" s="493"/>
      <c r="K705" s="493"/>
      <c r="L705" s="493"/>
      <c r="M705" s="493"/>
      <c r="N705" s="493"/>
      <c r="O705" s="493"/>
      <c r="P705" s="493"/>
      <c r="Q705" s="493"/>
      <c r="R705" s="493"/>
      <c r="S705" s="493"/>
      <c r="T705" s="493"/>
    </row>
    <row r="706" spans="8:20">
      <c r="H706" s="494"/>
      <c r="I706" s="494"/>
      <c r="J706" s="493"/>
      <c r="K706" s="493"/>
      <c r="L706" s="493"/>
      <c r="M706" s="493"/>
      <c r="N706" s="493"/>
      <c r="O706" s="493"/>
      <c r="P706" s="493"/>
      <c r="Q706" s="493"/>
      <c r="R706" s="493"/>
      <c r="S706" s="493"/>
      <c r="T706" s="493"/>
    </row>
    <row r="707" spans="8:20">
      <c r="H707" s="494"/>
      <c r="I707" s="494"/>
      <c r="J707" s="493"/>
      <c r="K707" s="493"/>
      <c r="L707" s="493"/>
      <c r="M707" s="493"/>
      <c r="N707" s="493"/>
      <c r="O707" s="493"/>
      <c r="P707" s="493"/>
      <c r="Q707" s="493"/>
      <c r="R707" s="493"/>
      <c r="S707" s="493"/>
      <c r="T707" s="493"/>
    </row>
    <row r="708" spans="8:20">
      <c r="H708" s="494"/>
      <c r="I708" s="494"/>
      <c r="J708" s="493"/>
      <c r="K708" s="493"/>
      <c r="L708" s="493"/>
      <c r="M708" s="493"/>
      <c r="N708" s="493"/>
      <c r="O708" s="493"/>
      <c r="P708" s="493"/>
      <c r="Q708" s="493"/>
      <c r="R708" s="493"/>
      <c r="S708" s="493"/>
      <c r="T708" s="493"/>
    </row>
    <row r="709" spans="8:20">
      <c r="H709" s="494"/>
      <c r="I709" s="494"/>
      <c r="J709" s="493"/>
      <c r="K709" s="493"/>
      <c r="L709" s="493"/>
      <c r="M709" s="493"/>
      <c r="N709" s="493"/>
      <c r="O709" s="493"/>
      <c r="P709" s="493"/>
      <c r="Q709" s="493"/>
      <c r="R709" s="493"/>
      <c r="S709" s="493"/>
      <c r="T709" s="493"/>
    </row>
    <row r="710" spans="8:20">
      <c r="H710" s="494"/>
      <c r="I710" s="494"/>
      <c r="J710" s="493"/>
      <c r="K710" s="493"/>
      <c r="L710" s="493"/>
      <c r="M710" s="493"/>
      <c r="N710" s="493"/>
      <c r="O710" s="493"/>
      <c r="P710" s="493"/>
      <c r="Q710" s="493"/>
      <c r="R710" s="493"/>
      <c r="S710" s="493"/>
      <c r="T710" s="493"/>
    </row>
    <row r="711" spans="8:20">
      <c r="H711" s="494"/>
      <c r="I711" s="494"/>
      <c r="J711" s="493"/>
      <c r="K711" s="493"/>
      <c r="L711" s="493"/>
      <c r="M711" s="493"/>
      <c r="N711" s="493"/>
      <c r="O711" s="493"/>
      <c r="P711" s="493"/>
      <c r="Q711" s="493"/>
      <c r="R711" s="493"/>
      <c r="S711" s="493"/>
      <c r="T711" s="493"/>
    </row>
    <row r="712" spans="8:20">
      <c r="H712" s="494"/>
      <c r="I712" s="494"/>
      <c r="J712" s="493"/>
      <c r="K712" s="493"/>
      <c r="L712" s="493"/>
      <c r="M712" s="493"/>
      <c r="N712" s="493"/>
      <c r="O712" s="493"/>
      <c r="P712" s="493"/>
      <c r="Q712" s="493"/>
      <c r="R712" s="493"/>
      <c r="S712" s="493"/>
      <c r="T712" s="493"/>
    </row>
    <row r="713" spans="8:20">
      <c r="H713" s="494"/>
      <c r="I713" s="494"/>
      <c r="J713" s="493"/>
      <c r="K713" s="493"/>
      <c r="L713" s="493"/>
      <c r="M713" s="493"/>
      <c r="N713" s="493"/>
      <c r="O713" s="493"/>
      <c r="P713" s="493"/>
      <c r="Q713" s="493"/>
      <c r="R713" s="493"/>
      <c r="S713" s="493"/>
      <c r="T713" s="493"/>
    </row>
    <row r="714" spans="8:20">
      <c r="H714" s="494"/>
      <c r="I714" s="494"/>
      <c r="J714" s="493"/>
      <c r="K714" s="493"/>
      <c r="L714" s="493"/>
      <c r="M714" s="493"/>
      <c r="N714" s="493"/>
      <c r="O714" s="493"/>
      <c r="P714" s="493"/>
      <c r="Q714" s="493"/>
      <c r="R714" s="493"/>
      <c r="S714" s="493"/>
      <c r="T714" s="493"/>
    </row>
    <row r="715" spans="8:20">
      <c r="H715" s="494"/>
      <c r="I715" s="494"/>
      <c r="J715" s="493"/>
      <c r="K715" s="493"/>
      <c r="L715" s="493"/>
      <c r="M715" s="493"/>
      <c r="N715" s="493"/>
      <c r="O715" s="493"/>
      <c r="P715" s="493"/>
      <c r="Q715" s="493"/>
      <c r="R715" s="493"/>
      <c r="S715" s="493"/>
      <c r="T715" s="493"/>
    </row>
    <row r="716" spans="8:20">
      <c r="H716" s="494"/>
      <c r="I716" s="494"/>
      <c r="J716" s="493"/>
      <c r="K716" s="493"/>
      <c r="L716" s="493"/>
      <c r="M716" s="493"/>
      <c r="N716" s="493"/>
      <c r="O716" s="493"/>
      <c r="P716" s="493"/>
      <c r="Q716" s="493"/>
      <c r="R716" s="493"/>
      <c r="S716" s="493"/>
      <c r="T716" s="493"/>
    </row>
    <row r="717" spans="8:20">
      <c r="H717" s="494"/>
      <c r="I717" s="494"/>
      <c r="J717" s="493"/>
      <c r="K717" s="493"/>
      <c r="L717" s="493"/>
      <c r="M717" s="493"/>
      <c r="N717" s="493"/>
      <c r="O717" s="493"/>
      <c r="P717" s="493"/>
      <c r="Q717" s="493"/>
      <c r="R717" s="493"/>
      <c r="S717" s="493"/>
      <c r="T717" s="493"/>
    </row>
    <row r="718" spans="8:20">
      <c r="H718" s="494"/>
      <c r="I718" s="494"/>
      <c r="J718" s="493"/>
      <c r="K718" s="493"/>
      <c r="L718" s="493"/>
      <c r="M718" s="493"/>
      <c r="N718" s="493"/>
      <c r="O718" s="493"/>
      <c r="P718" s="493"/>
      <c r="Q718" s="493"/>
      <c r="R718" s="493"/>
      <c r="S718" s="493"/>
      <c r="T718" s="493"/>
    </row>
    <row r="719" spans="8:20">
      <c r="H719" s="494"/>
      <c r="I719" s="494"/>
      <c r="J719" s="493"/>
      <c r="K719" s="493"/>
      <c r="L719" s="493"/>
      <c r="M719" s="493"/>
      <c r="N719" s="493"/>
      <c r="O719" s="493"/>
      <c r="P719" s="493"/>
      <c r="Q719" s="493"/>
      <c r="R719" s="493"/>
      <c r="S719" s="493"/>
      <c r="T719" s="493"/>
    </row>
    <row r="720" spans="8:20">
      <c r="H720" s="494"/>
      <c r="I720" s="494"/>
      <c r="J720" s="493"/>
      <c r="K720" s="493"/>
      <c r="L720" s="493"/>
      <c r="M720" s="493"/>
      <c r="N720" s="493"/>
      <c r="O720" s="493"/>
      <c r="P720" s="493"/>
      <c r="Q720" s="493"/>
      <c r="R720" s="493"/>
      <c r="S720" s="493"/>
      <c r="T720" s="493"/>
    </row>
    <row r="721" spans="8:20">
      <c r="H721" s="494"/>
      <c r="I721" s="494"/>
      <c r="J721" s="493"/>
      <c r="K721" s="493"/>
      <c r="L721" s="493"/>
      <c r="M721" s="493"/>
      <c r="N721" s="493"/>
      <c r="O721" s="493"/>
      <c r="P721" s="493"/>
      <c r="Q721" s="493"/>
      <c r="R721" s="493"/>
      <c r="S721" s="493"/>
      <c r="T721" s="493"/>
    </row>
    <row r="722" spans="8:20">
      <c r="H722" s="494"/>
      <c r="I722" s="494"/>
      <c r="J722" s="493"/>
      <c r="K722" s="493"/>
      <c r="L722" s="493"/>
      <c r="M722" s="493"/>
      <c r="N722" s="493"/>
      <c r="O722" s="493"/>
      <c r="P722" s="493"/>
      <c r="Q722" s="493"/>
      <c r="R722" s="493"/>
      <c r="S722" s="493"/>
      <c r="T722" s="493"/>
    </row>
    <row r="723" spans="8:20">
      <c r="H723" s="494"/>
      <c r="I723" s="494"/>
      <c r="J723" s="493"/>
      <c r="K723" s="493"/>
      <c r="L723" s="493"/>
      <c r="M723" s="493"/>
      <c r="N723" s="493"/>
      <c r="O723" s="493"/>
      <c r="P723" s="493"/>
      <c r="Q723" s="493"/>
      <c r="R723" s="493"/>
      <c r="S723" s="493"/>
      <c r="T723" s="493"/>
    </row>
    <row r="724" spans="8:20">
      <c r="H724" s="494"/>
      <c r="I724" s="494"/>
      <c r="J724" s="493"/>
      <c r="K724" s="493"/>
      <c r="L724" s="493"/>
      <c r="M724" s="493"/>
      <c r="N724" s="493"/>
      <c r="O724" s="493"/>
      <c r="P724" s="493"/>
      <c r="Q724" s="493"/>
      <c r="R724" s="493"/>
      <c r="S724" s="493"/>
      <c r="T724" s="493"/>
    </row>
    <row r="725" spans="8:20">
      <c r="H725" s="494"/>
      <c r="I725" s="494"/>
      <c r="J725" s="493"/>
      <c r="K725" s="493"/>
      <c r="L725" s="493"/>
      <c r="M725" s="493"/>
      <c r="N725" s="493"/>
      <c r="O725" s="493"/>
      <c r="P725" s="493"/>
      <c r="Q725" s="493"/>
      <c r="R725" s="493"/>
      <c r="S725" s="493"/>
      <c r="T725" s="493"/>
    </row>
    <row r="726" spans="8:20">
      <c r="H726" s="494"/>
      <c r="I726" s="494"/>
      <c r="J726" s="493"/>
      <c r="K726" s="493"/>
      <c r="L726" s="493"/>
      <c r="M726" s="493"/>
      <c r="N726" s="493"/>
      <c r="O726" s="493"/>
      <c r="P726" s="493"/>
      <c r="Q726" s="493"/>
      <c r="R726" s="493"/>
      <c r="S726" s="493"/>
      <c r="T726" s="493"/>
    </row>
    <row r="727" spans="8:20">
      <c r="H727" s="494"/>
      <c r="I727" s="494"/>
      <c r="J727" s="493"/>
      <c r="K727" s="493"/>
      <c r="L727" s="493"/>
      <c r="M727" s="493"/>
      <c r="N727" s="493"/>
      <c r="O727" s="493"/>
      <c r="P727" s="493"/>
      <c r="Q727" s="493"/>
      <c r="R727" s="493"/>
      <c r="S727" s="493"/>
      <c r="T727" s="493"/>
    </row>
  </sheetData>
  <mergeCells count="7">
    <mergeCell ref="S15:S16"/>
    <mergeCell ref="H8:J12"/>
    <mergeCell ref="O9:O11"/>
    <mergeCell ref="O12:O16"/>
    <mergeCell ref="H13:J17"/>
    <mergeCell ref="N13:N16"/>
    <mergeCell ref="L15:L16"/>
  </mergeCells>
  <phoneticPr fontId="4"/>
  <pageMargins left="0.78740157480314965" right="0" top="0.98425196850393704" bottom="0" header="0.51181102362204722" footer="0.51181102362204722"/>
  <pageSetup paperSize="9" scale="60" pageOrder="overThenDown" orientation="portrait" r:id="rId1"/>
  <rowBreaks count="6" manualBreakCount="6">
    <brk id="106" max="16383" man="1"/>
    <brk id="194" max="16383" man="1"/>
    <brk id="282" max="16383" man="1"/>
    <brk id="370" max="16383" man="1"/>
    <brk id="458" max="16383" man="1"/>
    <brk id="546" max="16383" man="1"/>
  </rowBreaks>
  <colBreaks count="1" manualBreakCount="1">
    <brk id="20"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■はじめにお読みください</vt:lpstr>
      <vt:lpstr>ニーズ把握シート</vt:lpstr>
      <vt:lpstr>住宅ストックの状況</vt:lpstr>
      <vt:lpstr>年収別世帯数推計</vt:lpstr>
      <vt:lpstr>【表②】国調-第33-2表</vt:lpstr>
      <vt:lpstr>市区町村第１表</vt:lpstr>
      <vt:lpstr>市区町村第２表</vt:lpstr>
      <vt:lpstr>市区町村第７表</vt:lpstr>
      <vt:lpstr>市区町村第９表</vt:lpstr>
      <vt:lpstr>市区町村第25表</vt:lpstr>
      <vt:lpstr>市区町村第33表</vt:lpstr>
      <vt:lpstr>市区町村第36表</vt:lpstr>
      <vt:lpstr>市区町村第45表</vt:lpstr>
      <vt:lpstr>都道府県第41表</vt:lpstr>
      <vt:lpstr>都道府県第42表</vt:lpstr>
      <vt:lpstr>都道府県第43表</vt:lpstr>
      <vt:lpstr>都道府県第48表</vt:lpstr>
      <vt:lpstr>国調第3-2表</vt:lpstr>
      <vt:lpstr>国調第30-2表</vt:lpstr>
      <vt:lpstr>■はじめにお読みください!Print_Area</vt:lpstr>
      <vt:lpstr>ニーズ把握シート!Print_Area</vt:lpstr>
      <vt:lpstr>市区町村第25表!Print_Titles</vt:lpstr>
      <vt:lpstr>市区町村第２表!Print_Titles</vt:lpstr>
      <vt:lpstr>市区町村第33表!Print_Titles</vt:lpstr>
      <vt:lpstr>市区町村第36表!Print_Titles</vt:lpstr>
      <vt:lpstr>市区町村第45表!Print_Titles</vt:lpstr>
      <vt:lpstr>市区町村第７表!Print_Titles</vt:lpstr>
      <vt:lpstr>市区町村第９表!Print_Titles</vt:lpstr>
      <vt:lpstr>都道府県第41表!Print_Titles</vt:lpstr>
      <vt:lpstr>都道府県第43表!Print_Titles</vt:lpstr>
      <vt:lpstr>都道府県第48表!Print_Titles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mouri</dc:creator>
  <cp:lastModifiedBy>Hantei01</cp:lastModifiedBy>
  <cp:lastPrinted>2018-01-10T10:14:19Z</cp:lastPrinted>
  <dcterms:created xsi:type="dcterms:W3CDTF">2017-07-19T07:49:52Z</dcterms:created>
  <dcterms:modified xsi:type="dcterms:W3CDTF">2018-01-10T10:16:46Z</dcterms:modified>
</cp:coreProperties>
</file>